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90_PresentationsAndWritting\90_Manuscript\5_Appendices\Appendix_G\"/>
    </mc:Choice>
  </mc:AlternateContent>
  <xr:revisionPtr revIDLastSave="0" documentId="13_ncr:1_{293652F7-03AC-439D-AB4B-E96C682205F6}" xr6:coauthVersionLast="47" xr6:coauthVersionMax="47" xr10:uidLastSave="{00000000-0000-0000-0000-000000000000}"/>
  <bookViews>
    <workbookView xWindow="30" yWindow="30" windowWidth="28770" windowHeight="16170" activeTab="3" xr2:uid="{8E5BF802-3910-4E16-A5E8-FBD71A9F975C}"/>
  </bookViews>
  <sheets>
    <sheet name="Introduction" sheetId="5" r:id="rId1"/>
    <sheet name="Hypotheses" sheetId="3" r:id="rId2"/>
    <sheet name="EU" sheetId="1" r:id="rId3"/>
    <sheet name="Glob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3" l="1"/>
  <c r="C18" i="3" s="1"/>
  <c r="E7" i="2" s="1"/>
  <c r="C3" i="1"/>
  <c r="D3" i="1" s="1"/>
  <c r="B4" i="1"/>
  <c r="C4" i="1" s="1"/>
  <c r="I15" i="2"/>
  <c r="J15" i="2" s="1"/>
  <c r="I17" i="2"/>
  <c r="J17" i="2" s="1"/>
  <c r="J1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D74" i="2" s="1"/>
  <c r="I14" i="2" l="1"/>
  <c r="I13" i="2" s="1"/>
  <c r="I12" i="2" s="1"/>
  <c r="I11" i="2" s="1"/>
  <c r="I10" i="2" s="1"/>
  <c r="I9" i="2" s="1"/>
  <c r="I8" i="2" s="1"/>
  <c r="I7" i="2" s="1"/>
  <c r="I6" i="2" s="1"/>
  <c r="J6" i="2" s="1"/>
  <c r="E3" i="1"/>
  <c r="C21" i="3"/>
  <c r="B5" i="1"/>
  <c r="D4" i="1"/>
  <c r="E4" i="1"/>
  <c r="K65" i="2"/>
  <c r="K49" i="2"/>
  <c r="K33" i="2"/>
  <c r="K17" i="2"/>
  <c r="K63" i="2"/>
  <c r="K47" i="2"/>
  <c r="K31" i="2"/>
  <c r="K19" i="2"/>
  <c r="K61" i="2"/>
  <c r="K45" i="2"/>
  <c r="K29" i="2"/>
  <c r="K51" i="2"/>
  <c r="K59" i="2"/>
  <c r="K43" i="2"/>
  <c r="K27" i="2"/>
  <c r="K35" i="2"/>
  <c r="K57" i="2"/>
  <c r="K41" i="2"/>
  <c r="K25" i="2"/>
  <c r="K55" i="2"/>
  <c r="K39" i="2"/>
  <c r="K23" i="2"/>
  <c r="K9" i="2"/>
  <c r="K53" i="2"/>
  <c r="K37" i="2"/>
  <c r="K21" i="2"/>
  <c r="K13" i="2"/>
  <c r="J8" i="2"/>
  <c r="J13" i="2"/>
  <c r="K1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5" i="2"/>
  <c r="J10" i="2"/>
  <c r="K7" i="2"/>
  <c r="K12" i="2"/>
  <c r="K14" i="2"/>
  <c r="J9" i="2"/>
  <c r="K6" i="2"/>
  <c r="K64" i="2"/>
  <c r="K60" i="2"/>
  <c r="K56" i="2"/>
  <c r="K52" i="2"/>
  <c r="K48" i="2"/>
  <c r="K44" i="2"/>
  <c r="K40" i="2"/>
  <c r="K36" i="2"/>
  <c r="K32" i="2"/>
  <c r="K28" i="2"/>
  <c r="K24" i="2"/>
  <c r="K20" i="2"/>
  <c r="I18" i="2"/>
  <c r="J18" i="2" s="1"/>
  <c r="J14" i="2"/>
  <c r="K11" i="2"/>
  <c r="J11" i="2"/>
  <c r="K8" i="2"/>
  <c r="K16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6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C75" i="2"/>
  <c r="D14" i="2"/>
  <c r="D30" i="2"/>
  <c r="D22" i="2"/>
  <c r="D38" i="2"/>
  <c r="D70" i="2"/>
  <c r="D62" i="2"/>
  <c r="D54" i="2"/>
  <c r="D46" i="2"/>
  <c r="D69" i="2"/>
  <c r="D61" i="2"/>
  <c r="D53" i="2"/>
  <c r="D45" i="2"/>
  <c r="D37" i="2"/>
  <c r="D29" i="2"/>
  <c r="D21" i="2"/>
  <c r="D13" i="2"/>
  <c r="D68" i="2"/>
  <c r="D60" i="2"/>
  <c r="D52" i="2"/>
  <c r="D44" i="2"/>
  <c r="D36" i="2"/>
  <c r="D28" i="2"/>
  <c r="D20" i="2"/>
  <c r="D12" i="2"/>
  <c r="D6" i="2"/>
  <c r="D67" i="2"/>
  <c r="D59" i="2"/>
  <c r="D51" i="2"/>
  <c r="D43" i="2"/>
  <c r="D35" i="2"/>
  <c r="D27" i="2"/>
  <c r="D19" i="2"/>
  <c r="D11" i="2"/>
  <c r="D66" i="2"/>
  <c r="D58" i="2"/>
  <c r="D50" i="2"/>
  <c r="D42" i="2"/>
  <c r="D34" i="2"/>
  <c r="D26" i="2"/>
  <c r="D18" i="2"/>
  <c r="D10" i="2"/>
  <c r="D73" i="2"/>
  <c r="D65" i="2"/>
  <c r="D57" i="2"/>
  <c r="D49" i="2"/>
  <c r="D41" i="2"/>
  <c r="D33" i="2"/>
  <c r="D25" i="2"/>
  <c r="D17" i="2"/>
  <c r="D9" i="2"/>
  <c r="D72" i="2"/>
  <c r="D64" i="2"/>
  <c r="D56" i="2"/>
  <c r="D48" i="2"/>
  <c r="D40" i="2"/>
  <c r="D32" i="2"/>
  <c r="D24" i="2"/>
  <c r="D16" i="2"/>
  <c r="D8" i="2"/>
  <c r="D71" i="2"/>
  <c r="D63" i="2"/>
  <c r="D55" i="2"/>
  <c r="D47" i="2"/>
  <c r="D39" i="2"/>
  <c r="D31" i="2"/>
  <c r="D23" i="2"/>
  <c r="D15" i="2"/>
  <c r="D7" i="2"/>
  <c r="J7" i="2" l="1"/>
  <c r="I19" i="2"/>
  <c r="I20" i="2" s="1"/>
  <c r="J20" i="2" s="1"/>
  <c r="J12" i="2"/>
  <c r="C5" i="1"/>
  <c r="B6" i="1"/>
  <c r="L16" i="2"/>
  <c r="L13" i="2"/>
  <c r="L19" i="2"/>
  <c r="L23" i="2"/>
  <c r="L27" i="2"/>
  <c r="L31" i="2"/>
  <c r="L35" i="2"/>
  <c r="L39" i="2"/>
  <c r="L43" i="2"/>
  <c r="L47" i="2"/>
  <c r="L51" i="2"/>
  <c r="L55" i="2"/>
  <c r="L59" i="2"/>
  <c r="L63" i="2"/>
  <c r="L8" i="2"/>
  <c r="L6" i="2"/>
  <c r="L14" i="2"/>
  <c r="L11" i="2"/>
  <c r="L20" i="2"/>
  <c r="L24" i="2"/>
  <c r="L28" i="2"/>
  <c r="L32" i="2"/>
  <c r="L36" i="2"/>
  <c r="L40" i="2"/>
  <c r="L44" i="2"/>
  <c r="L48" i="2"/>
  <c r="L52" i="2"/>
  <c r="L56" i="2"/>
  <c r="L60" i="2"/>
  <c r="L64" i="2"/>
  <c r="L9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12" i="2"/>
  <c r="L7" i="2"/>
  <c r="L15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10" i="2"/>
  <c r="F7" i="2"/>
  <c r="F15" i="2"/>
  <c r="F23" i="2"/>
  <c r="F31" i="2"/>
  <c r="F39" i="2"/>
  <c r="F47" i="2"/>
  <c r="F55" i="2"/>
  <c r="F63" i="2"/>
  <c r="F71" i="2"/>
  <c r="F14" i="2"/>
  <c r="F70" i="2"/>
  <c r="F8" i="2"/>
  <c r="F16" i="2"/>
  <c r="F24" i="2"/>
  <c r="F32" i="2"/>
  <c r="F40" i="2"/>
  <c r="F48" i="2"/>
  <c r="F56" i="2"/>
  <c r="F64" i="2"/>
  <c r="F72" i="2"/>
  <c r="F30" i="2"/>
  <c r="F9" i="2"/>
  <c r="F17" i="2"/>
  <c r="F25" i="2"/>
  <c r="F33" i="2"/>
  <c r="F41" i="2"/>
  <c r="F49" i="2"/>
  <c r="F57" i="2"/>
  <c r="F65" i="2"/>
  <c r="F73" i="2"/>
  <c r="F54" i="2"/>
  <c r="F10" i="2"/>
  <c r="F18" i="2"/>
  <c r="F26" i="2"/>
  <c r="F34" i="2"/>
  <c r="F42" i="2"/>
  <c r="F50" i="2"/>
  <c r="F58" i="2"/>
  <c r="F66" i="2"/>
  <c r="F74" i="2"/>
  <c r="F38" i="2"/>
  <c r="F11" i="2"/>
  <c r="F19" i="2"/>
  <c r="F27" i="2"/>
  <c r="F35" i="2"/>
  <c r="F43" i="2"/>
  <c r="F51" i="2"/>
  <c r="F59" i="2"/>
  <c r="F67" i="2"/>
  <c r="F75" i="2"/>
  <c r="F6" i="2"/>
  <c r="F22" i="2"/>
  <c r="F62" i="2"/>
  <c r="F12" i="2"/>
  <c r="F20" i="2"/>
  <c r="F28" i="2"/>
  <c r="F36" i="2"/>
  <c r="F44" i="2"/>
  <c r="F52" i="2"/>
  <c r="F60" i="2"/>
  <c r="F68" i="2"/>
  <c r="F76" i="2"/>
  <c r="F46" i="2"/>
  <c r="F13" i="2"/>
  <c r="F21" i="2"/>
  <c r="F29" i="2"/>
  <c r="F37" i="2"/>
  <c r="F45" i="2"/>
  <c r="F53" i="2"/>
  <c r="F61" i="2"/>
  <c r="F69" i="2"/>
  <c r="C76" i="2"/>
  <c r="D75" i="2"/>
  <c r="I21" i="2" l="1"/>
  <c r="J19" i="2"/>
  <c r="D5" i="1"/>
  <c r="E5" i="1"/>
  <c r="B7" i="1"/>
  <c r="C6" i="1"/>
  <c r="D76" i="2"/>
  <c r="I22" i="2" l="1"/>
  <c r="J21" i="2"/>
  <c r="E6" i="1"/>
  <c r="D6" i="1"/>
  <c r="B8" i="1"/>
  <c r="C7" i="1"/>
  <c r="I23" i="2" l="1"/>
  <c r="J22" i="2"/>
  <c r="D7" i="1"/>
  <c r="E7" i="1"/>
  <c r="C8" i="1"/>
  <c r="B9" i="1"/>
  <c r="J23" i="2" l="1"/>
  <c r="I24" i="2"/>
  <c r="E8" i="1"/>
  <c r="D8" i="1"/>
  <c r="C9" i="1"/>
  <c r="B10" i="1"/>
  <c r="J24" i="2" l="1"/>
  <c r="I25" i="2"/>
  <c r="C10" i="1"/>
  <c r="B11" i="1"/>
  <c r="D9" i="1"/>
  <c r="E9" i="1"/>
  <c r="I26" i="2" l="1"/>
  <c r="J25" i="2"/>
  <c r="B12" i="1"/>
  <c r="C11" i="1"/>
  <c r="D10" i="1"/>
  <c r="E10" i="1"/>
  <c r="I27" i="2" l="1"/>
  <c r="J26" i="2"/>
  <c r="B13" i="1"/>
  <c r="C12" i="1"/>
  <c r="E11" i="1"/>
  <c r="D11" i="1"/>
  <c r="I28" i="2" l="1"/>
  <c r="J27" i="2"/>
  <c r="B14" i="1"/>
  <c r="C13" i="1"/>
  <c r="E12" i="1"/>
  <c r="D12" i="1"/>
  <c r="J28" i="2" l="1"/>
  <c r="I29" i="2"/>
  <c r="D13" i="1"/>
  <c r="E13" i="1"/>
  <c r="B15" i="1"/>
  <c r="C14" i="1"/>
  <c r="I30" i="2" l="1"/>
  <c r="J29" i="2"/>
  <c r="D14" i="1"/>
  <c r="E14" i="1"/>
  <c r="B16" i="1"/>
  <c r="C15" i="1"/>
  <c r="J30" i="2" l="1"/>
  <c r="I31" i="2"/>
  <c r="B17" i="1"/>
  <c r="C16" i="1"/>
  <c r="E15" i="1"/>
  <c r="D15" i="1"/>
  <c r="J31" i="2" l="1"/>
  <c r="I32" i="2"/>
  <c r="D16" i="1"/>
  <c r="E16" i="1"/>
  <c r="C17" i="1"/>
  <c r="B18" i="1"/>
  <c r="J32" i="2" l="1"/>
  <c r="I33" i="2"/>
  <c r="B19" i="1"/>
  <c r="C18" i="1"/>
  <c r="D17" i="1"/>
  <c r="E17" i="1"/>
  <c r="I34" i="2" l="1"/>
  <c r="J33" i="2"/>
  <c r="D18" i="1"/>
  <c r="E18" i="1"/>
  <c r="B20" i="1"/>
  <c r="C19" i="1"/>
  <c r="I35" i="2" l="1"/>
  <c r="J34" i="2"/>
  <c r="E19" i="1"/>
  <c r="D19" i="1"/>
  <c r="C20" i="1"/>
  <c r="B21" i="1"/>
  <c r="I36" i="2" l="1"/>
  <c r="J35" i="2"/>
  <c r="B22" i="1"/>
  <c r="C21" i="1"/>
  <c r="D20" i="1"/>
  <c r="E20" i="1"/>
  <c r="J36" i="2" l="1"/>
  <c r="I37" i="2"/>
  <c r="D21" i="1"/>
  <c r="E21" i="1"/>
  <c r="B23" i="1"/>
  <c r="C22" i="1"/>
  <c r="I38" i="2" l="1"/>
  <c r="J37" i="2"/>
  <c r="D22" i="1"/>
  <c r="E22" i="1"/>
  <c r="B24" i="1"/>
  <c r="C23" i="1"/>
  <c r="J38" i="2" l="1"/>
  <c r="I39" i="2"/>
  <c r="E23" i="1"/>
  <c r="D23" i="1"/>
  <c r="C24" i="1"/>
  <c r="B25" i="1"/>
  <c r="J39" i="2" l="1"/>
  <c r="I40" i="2"/>
  <c r="B26" i="1"/>
  <c r="C25" i="1"/>
  <c r="E24" i="1"/>
  <c r="D24" i="1"/>
  <c r="J40" i="2" l="1"/>
  <c r="I41" i="2"/>
  <c r="D25" i="1"/>
  <c r="E25" i="1"/>
  <c r="C26" i="1"/>
  <c r="B27" i="1"/>
  <c r="I42" i="2" l="1"/>
  <c r="J41" i="2"/>
  <c r="B28" i="1"/>
  <c r="C27" i="1"/>
  <c r="D26" i="1"/>
  <c r="E26" i="1"/>
  <c r="I43" i="2" l="1"/>
  <c r="J42" i="2"/>
  <c r="E27" i="1"/>
  <c r="D27" i="1"/>
  <c r="B29" i="1"/>
  <c r="C28" i="1"/>
  <c r="I44" i="2" l="1"/>
  <c r="J43" i="2"/>
  <c r="D28" i="1"/>
  <c r="E28" i="1"/>
  <c r="B30" i="1"/>
  <c r="C29" i="1"/>
  <c r="J44" i="2" l="1"/>
  <c r="I45" i="2"/>
  <c r="D29" i="1"/>
  <c r="E29" i="1"/>
  <c r="B31" i="1"/>
  <c r="C30" i="1"/>
  <c r="I46" i="2" l="1"/>
  <c r="J45" i="2"/>
  <c r="D30" i="1"/>
  <c r="E30" i="1"/>
  <c r="B32" i="1"/>
  <c r="C31" i="1"/>
  <c r="J46" i="2" l="1"/>
  <c r="I47" i="2"/>
  <c r="E31" i="1"/>
  <c r="D31" i="1"/>
  <c r="B33" i="1"/>
  <c r="C32" i="1"/>
  <c r="J47" i="2" l="1"/>
  <c r="I48" i="2"/>
  <c r="D32" i="1"/>
  <c r="E32" i="1"/>
  <c r="B34" i="1"/>
  <c r="C33" i="1"/>
  <c r="J48" i="2" l="1"/>
  <c r="I49" i="2"/>
  <c r="D33" i="1"/>
  <c r="E33" i="1"/>
  <c r="B35" i="1"/>
  <c r="C34" i="1"/>
  <c r="I50" i="2" l="1"/>
  <c r="J49" i="2"/>
  <c r="E34" i="1"/>
  <c r="D34" i="1"/>
  <c r="B36" i="1"/>
  <c r="C35" i="1"/>
  <c r="I51" i="2" l="1"/>
  <c r="J50" i="2"/>
  <c r="E35" i="1"/>
  <c r="D35" i="1"/>
  <c r="B37" i="1"/>
  <c r="C36" i="1"/>
  <c r="I52" i="2" l="1"/>
  <c r="J51" i="2"/>
  <c r="D36" i="1"/>
  <c r="E36" i="1"/>
  <c r="B38" i="1"/>
  <c r="C37" i="1"/>
  <c r="J52" i="2" l="1"/>
  <c r="I53" i="2"/>
  <c r="D37" i="1"/>
  <c r="E37" i="1"/>
  <c r="C38" i="1"/>
  <c r="B39" i="1"/>
  <c r="I54" i="2" l="1"/>
  <c r="J53" i="2"/>
  <c r="B40" i="1"/>
  <c r="C39" i="1"/>
  <c r="D38" i="1"/>
  <c r="E38" i="1"/>
  <c r="J54" i="2" l="1"/>
  <c r="I55" i="2"/>
  <c r="D39" i="1"/>
  <c r="E39" i="1"/>
  <c r="B41" i="1"/>
  <c r="C40" i="1"/>
  <c r="J55" i="2" l="1"/>
  <c r="I56" i="2"/>
  <c r="E40" i="1"/>
  <c r="D40" i="1"/>
  <c r="B42" i="1"/>
  <c r="C41" i="1"/>
  <c r="J56" i="2" l="1"/>
  <c r="I57" i="2"/>
  <c r="D41" i="1"/>
  <c r="E41" i="1"/>
  <c r="B43" i="1"/>
  <c r="C42" i="1"/>
  <c r="I58" i="2" l="1"/>
  <c r="J57" i="2"/>
  <c r="B44" i="1"/>
  <c r="C43" i="1"/>
  <c r="D42" i="1"/>
  <c r="E42" i="1"/>
  <c r="I59" i="2" l="1"/>
  <c r="J58" i="2"/>
  <c r="E43" i="1"/>
  <c r="D43" i="1"/>
  <c r="C44" i="1"/>
  <c r="B45" i="1"/>
  <c r="I60" i="2" l="1"/>
  <c r="J59" i="2"/>
  <c r="B46" i="1"/>
  <c r="C45" i="1"/>
  <c r="D44" i="1"/>
  <c r="E44" i="1"/>
  <c r="I61" i="2" l="1"/>
  <c r="J60" i="2"/>
  <c r="E45" i="1"/>
  <c r="D45" i="1"/>
  <c r="C46" i="1"/>
  <c r="B47" i="1"/>
  <c r="I62" i="2" l="1"/>
  <c r="J61" i="2"/>
  <c r="B48" i="1"/>
  <c r="C47" i="1"/>
  <c r="E46" i="1"/>
  <c r="D46" i="1"/>
  <c r="J62" i="2" l="1"/>
  <c r="I63" i="2"/>
  <c r="D47" i="1"/>
  <c r="E47" i="1"/>
  <c r="B49" i="1"/>
  <c r="C48" i="1"/>
  <c r="J63" i="2" l="1"/>
  <c r="I64" i="2"/>
  <c r="D48" i="1"/>
  <c r="E48" i="1"/>
  <c r="B50" i="1"/>
  <c r="C49" i="1"/>
  <c r="J64" i="2" l="1"/>
  <c r="I65" i="2"/>
  <c r="E49" i="1"/>
  <c r="D49" i="1"/>
  <c r="B51" i="1"/>
  <c r="C50" i="1"/>
  <c r="I66" i="2" l="1"/>
  <c r="J66" i="2" s="1"/>
  <c r="J65" i="2"/>
  <c r="C51" i="1"/>
  <c r="B52" i="1"/>
  <c r="D50" i="1"/>
  <c r="E50" i="1"/>
  <c r="B53" i="1" l="1"/>
  <c r="C52" i="1"/>
  <c r="E51" i="1"/>
  <c r="D51" i="1"/>
  <c r="B54" i="1" l="1"/>
  <c r="C53" i="1"/>
  <c r="D52" i="1"/>
  <c r="E52" i="1"/>
  <c r="E53" i="1" l="1"/>
  <c r="D53" i="1"/>
  <c r="B55" i="1"/>
  <c r="C54" i="1"/>
  <c r="B56" i="1" l="1"/>
  <c r="C55" i="1"/>
  <c r="D54" i="1"/>
  <c r="E54" i="1"/>
  <c r="D55" i="1" l="1"/>
  <c r="E55" i="1"/>
  <c r="B57" i="1"/>
  <c r="C56" i="1"/>
  <c r="E56" i="1" l="1"/>
  <c r="D56" i="1"/>
  <c r="B58" i="1"/>
  <c r="C57" i="1"/>
  <c r="D57" i="1" l="1"/>
  <c r="E57" i="1"/>
  <c r="B59" i="1"/>
  <c r="C58" i="1"/>
  <c r="D58" i="1" l="1"/>
  <c r="E58" i="1"/>
  <c r="B60" i="1"/>
  <c r="C59" i="1"/>
  <c r="E59" i="1" l="1"/>
  <c r="D59" i="1"/>
  <c r="C60" i="1"/>
  <c r="B61" i="1"/>
  <c r="B62" i="1" l="1"/>
  <c r="C61" i="1"/>
  <c r="D60" i="1"/>
  <c r="E60" i="1"/>
  <c r="D61" i="1" l="1"/>
  <c r="E61" i="1"/>
  <c r="B63" i="1"/>
  <c r="C62" i="1"/>
  <c r="D62" i="1" l="1"/>
  <c r="E62" i="1"/>
  <c r="C63" i="1"/>
  <c r="B64" i="1"/>
  <c r="B65" i="1" l="1"/>
  <c r="C64" i="1"/>
  <c r="D63" i="1"/>
  <c r="E63" i="1"/>
  <c r="D64" i="1" l="1"/>
  <c r="E64" i="1"/>
  <c r="B66" i="1"/>
  <c r="C65" i="1"/>
  <c r="C66" i="1" l="1"/>
  <c r="B67" i="1"/>
  <c r="E65" i="1"/>
  <c r="D65" i="1"/>
  <c r="B68" i="1" l="1"/>
  <c r="C67" i="1"/>
  <c r="D66" i="1"/>
  <c r="E66" i="1"/>
  <c r="E67" i="1" l="1"/>
  <c r="D67" i="1"/>
  <c r="B69" i="1"/>
  <c r="C68" i="1"/>
  <c r="B70" i="1" l="1"/>
  <c r="C69" i="1"/>
  <c r="E68" i="1"/>
  <c r="D68" i="1"/>
  <c r="E69" i="1" l="1"/>
  <c r="D69" i="1"/>
  <c r="B71" i="1"/>
  <c r="C70" i="1"/>
  <c r="D70" i="1" l="1"/>
  <c r="E70" i="1"/>
  <c r="C71" i="1"/>
  <c r="B72" i="1"/>
  <c r="B73" i="1" l="1"/>
  <c r="C72" i="1"/>
  <c r="E71" i="1"/>
  <c r="D71" i="1"/>
  <c r="D72" i="1" l="1"/>
  <c r="E72" i="1"/>
  <c r="B74" i="1"/>
  <c r="C73" i="1"/>
  <c r="C74" i="1" l="1"/>
  <c r="B75" i="1"/>
  <c r="D73" i="1"/>
  <c r="E73" i="1"/>
  <c r="B76" i="1" l="1"/>
  <c r="C75" i="1"/>
  <c r="D74" i="1"/>
  <c r="E74" i="1"/>
  <c r="E75" i="1" l="1"/>
  <c r="D75" i="1"/>
  <c r="B77" i="1"/>
  <c r="C76" i="1"/>
  <c r="E76" i="1" l="1"/>
  <c r="D76" i="1"/>
  <c r="C77" i="1"/>
  <c r="B78" i="1"/>
  <c r="B79" i="1" l="1"/>
  <c r="C78" i="1"/>
  <c r="D77" i="1"/>
  <c r="E77" i="1"/>
  <c r="E78" i="1" l="1"/>
  <c r="D78" i="1"/>
  <c r="B80" i="1"/>
  <c r="C79" i="1"/>
  <c r="D79" i="1" l="1"/>
  <c r="E79" i="1"/>
  <c r="B81" i="1"/>
  <c r="C80" i="1"/>
  <c r="D80" i="1" l="1"/>
  <c r="E80" i="1"/>
  <c r="C81" i="1"/>
  <c r="B82" i="1"/>
  <c r="B83" i="1" l="1"/>
  <c r="C82" i="1"/>
  <c r="D81" i="1"/>
  <c r="E81" i="1"/>
  <c r="D82" i="1" l="1"/>
  <c r="E82" i="1"/>
  <c r="C83" i="1"/>
  <c r="B84" i="1"/>
  <c r="C84" i="1" l="1"/>
  <c r="B85" i="1"/>
  <c r="E83" i="1"/>
  <c r="D83" i="1"/>
  <c r="C85" i="1" l="1"/>
  <c r="B86" i="1"/>
  <c r="D84" i="1"/>
  <c r="E84" i="1"/>
  <c r="C86" i="1" l="1"/>
  <c r="B87" i="1"/>
  <c r="D85" i="1"/>
  <c r="E85" i="1"/>
  <c r="B88" i="1" l="1"/>
  <c r="C87" i="1"/>
  <c r="E86" i="1"/>
  <c r="D86" i="1"/>
  <c r="D87" i="1" l="1"/>
  <c r="E87" i="1"/>
  <c r="B89" i="1"/>
  <c r="C88" i="1"/>
  <c r="B90" i="1" l="1"/>
  <c r="C89" i="1"/>
  <c r="D88" i="1"/>
  <c r="E88" i="1"/>
  <c r="E89" i="1" l="1"/>
  <c r="D89" i="1"/>
  <c r="B91" i="1"/>
  <c r="C90" i="1"/>
  <c r="C91" i="1" l="1"/>
  <c r="B92" i="1"/>
  <c r="E90" i="1"/>
  <c r="D90" i="1"/>
  <c r="B93" i="1" l="1"/>
  <c r="C92" i="1"/>
  <c r="E91" i="1"/>
  <c r="D91" i="1"/>
  <c r="D92" i="1" l="1"/>
  <c r="E92" i="1"/>
  <c r="B94" i="1"/>
  <c r="C93" i="1"/>
  <c r="D93" i="1" l="1"/>
  <c r="E93" i="1"/>
  <c r="B95" i="1"/>
  <c r="C94" i="1"/>
  <c r="D94" i="1" l="1"/>
  <c r="E94" i="1"/>
  <c r="C95" i="1"/>
  <c r="B96" i="1"/>
  <c r="B97" i="1" l="1"/>
  <c r="C96" i="1"/>
  <c r="E95" i="1"/>
  <c r="D95" i="1"/>
  <c r="E96" i="1" l="1"/>
  <c r="D96" i="1"/>
  <c r="C97" i="1"/>
  <c r="B98" i="1"/>
  <c r="B99" i="1" l="1"/>
  <c r="C98" i="1"/>
  <c r="E97" i="1"/>
  <c r="D97" i="1"/>
  <c r="E98" i="1" l="1"/>
  <c r="D98" i="1"/>
  <c r="C99" i="1"/>
  <c r="B100" i="1"/>
  <c r="E99" i="1" l="1"/>
  <c r="D99" i="1"/>
  <c r="B101" i="1"/>
  <c r="C100" i="1"/>
  <c r="E100" i="1" l="1"/>
  <c r="D100" i="1"/>
  <c r="B102" i="1"/>
  <c r="C101" i="1"/>
  <c r="D101" i="1" l="1"/>
  <c r="E101" i="1"/>
  <c r="B103" i="1"/>
  <c r="C102" i="1"/>
  <c r="E102" i="1" l="1"/>
  <c r="D102" i="1"/>
  <c r="B104" i="1"/>
  <c r="C103" i="1"/>
  <c r="E103" i="1" l="1"/>
  <c r="D103" i="1"/>
  <c r="B105" i="1"/>
  <c r="C104" i="1"/>
  <c r="D104" i="1" l="1"/>
  <c r="E104" i="1"/>
  <c r="B106" i="1"/>
  <c r="C105" i="1"/>
  <c r="D105" i="1" l="1"/>
  <c r="E105" i="1"/>
  <c r="B107" i="1"/>
  <c r="C106" i="1"/>
  <c r="E106" i="1" l="1"/>
  <c r="D106" i="1"/>
  <c r="B108" i="1"/>
  <c r="C107" i="1"/>
  <c r="E107" i="1" l="1"/>
  <c r="D107" i="1"/>
  <c r="B109" i="1"/>
  <c r="C108" i="1"/>
  <c r="D108" i="1" l="1"/>
  <c r="E108" i="1"/>
  <c r="B110" i="1"/>
  <c r="C109" i="1"/>
  <c r="D109" i="1" l="1"/>
  <c r="E109" i="1"/>
  <c r="B111" i="1"/>
  <c r="C110" i="1"/>
  <c r="E110" i="1" l="1"/>
  <c r="D110" i="1"/>
  <c r="B112" i="1"/>
  <c r="C111" i="1"/>
  <c r="D111" i="1" l="1"/>
  <c r="E111" i="1"/>
  <c r="B113" i="1"/>
  <c r="C112" i="1"/>
  <c r="D112" i="1" l="1"/>
  <c r="E112" i="1"/>
  <c r="B114" i="1"/>
  <c r="C113" i="1"/>
  <c r="D113" i="1" l="1"/>
  <c r="E113" i="1"/>
  <c r="B115" i="1"/>
  <c r="C114" i="1"/>
  <c r="E114" i="1" l="1"/>
  <c r="D114" i="1"/>
  <c r="B116" i="1"/>
  <c r="C115" i="1"/>
  <c r="E115" i="1" l="1"/>
  <c r="D115" i="1"/>
  <c r="B117" i="1"/>
  <c r="C116" i="1"/>
  <c r="E116" i="1" l="1"/>
  <c r="D116" i="1"/>
  <c r="C117" i="1"/>
  <c r="B118" i="1"/>
  <c r="B119" i="1" l="1"/>
  <c r="C118" i="1"/>
  <c r="D117" i="1"/>
  <c r="E117" i="1"/>
  <c r="D118" i="1" l="1"/>
  <c r="E118" i="1"/>
  <c r="C119" i="1"/>
  <c r="B120" i="1"/>
  <c r="C120" i="1" l="1"/>
  <c r="B121" i="1"/>
  <c r="E119" i="1"/>
  <c r="D119" i="1"/>
  <c r="B122" i="1" l="1"/>
  <c r="C121" i="1"/>
  <c r="E120" i="1"/>
  <c r="D120" i="1"/>
  <c r="E121" i="1" l="1"/>
  <c r="D121" i="1"/>
  <c r="B123" i="1"/>
  <c r="C122" i="1"/>
  <c r="D122" i="1" l="1"/>
  <c r="E122" i="1"/>
  <c r="B124" i="1"/>
  <c r="C123" i="1"/>
  <c r="C124" i="1" l="1"/>
  <c r="B125" i="1"/>
  <c r="D123" i="1"/>
  <c r="E123" i="1"/>
  <c r="C125" i="1" l="1"/>
  <c r="B126" i="1"/>
  <c r="D124" i="1"/>
  <c r="E124" i="1"/>
  <c r="B127" i="1" l="1"/>
  <c r="C126" i="1"/>
  <c r="D125" i="1"/>
  <c r="E125" i="1"/>
  <c r="E126" i="1" l="1"/>
  <c r="D126" i="1"/>
  <c r="B128" i="1"/>
  <c r="C127" i="1"/>
  <c r="E127" i="1" l="1"/>
  <c r="D127" i="1"/>
  <c r="C128" i="1"/>
  <c r="B129" i="1"/>
  <c r="D128" i="1" l="1"/>
  <c r="E128" i="1"/>
  <c r="C129" i="1"/>
  <c r="B130" i="1"/>
  <c r="D129" i="1" l="1"/>
  <c r="E129" i="1"/>
  <c r="C130" i="1"/>
  <c r="B131" i="1"/>
  <c r="C131" i="1" l="1"/>
  <c r="B132" i="1"/>
  <c r="E130" i="1"/>
  <c r="D130" i="1"/>
  <c r="C132" i="1" l="1"/>
  <c r="B133" i="1"/>
  <c r="E131" i="1"/>
  <c r="D131" i="1"/>
  <c r="B134" i="1" l="1"/>
  <c r="C133" i="1"/>
  <c r="D132" i="1"/>
  <c r="E132" i="1"/>
  <c r="B135" i="1" l="1"/>
  <c r="C134" i="1"/>
  <c r="E133" i="1"/>
  <c r="D133" i="1"/>
  <c r="E134" i="1" l="1"/>
  <c r="D134" i="1"/>
  <c r="B136" i="1"/>
  <c r="C135" i="1"/>
  <c r="D135" i="1" l="1"/>
  <c r="E135" i="1"/>
  <c r="C136" i="1"/>
  <c r="B137" i="1"/>
  <c r="D136" i="1" l="1"/>
  <c r="E136" i="1"/>
  <c r="C137" i="1"/>
  <c r="B138" i="1"/>
  <c r="B139" i="1" l="1"/>
  <c r="C138" i="1"/>
  <c r="D137" i="1"/>
  <c r="E137" i="1"/>
  <c r="E138" i="1" l="1"/>
  <c r="D138" i="1"/>
  <c r="B140" i="1"/>
  <c r="C139" i="1"/>
  <c r="E139" i="1" l="1"/>
  <c r="D139" i="1"/>
  <c r="B141" i="1"/>
  <c r="C140" i="1"/>
  <c r="E140" i="1" l="1"/>
  <c r="D140" i="1"/>
  <c r="C141" i="1"/>
  <c r="B142" i="1"/>
  <c r="B143" i="1" l="1"/>
  <c r="C142" i="1"/>
  <c r="D141" i="1"/>
  <c r="E141" i="1"/>
  <c r="E142" i="1" l="1"/>
  <c r="D142" i="1"/>
  <c r="C143" i="1"/>
  <c r="B144" i="1"/>
  <c r="B145" i="1" l="1"/>
  <c r="C144" i="1"/>
  <c r="E143" i="1"/>
  <c r="D143" i="1"/>
  <c r="D144" i="1" l="1"/>
  <c r="E144" i="1"/>
  <c r="C145" i="1"/>
  <c r="B146" i="1"/>
  <c r="B147" i="1" l="1"/>
  <c r="C146" i="1"/>
  <c r="D145" i="1"/>
  <c r="E145" i="1"/>
  <c r="D146" i="1" l="1"/>
  <c r="E146" i="1"/>
  <c r="B148" i="1"/>
  <c r="C147" i="1"/>
  <c r="E147" i="1" l="1"/>
  <c r="D147" i="1"/>
  <c r="C148" i="1"/>
  <c r="B149" i="1"/>
  <c r="C149" i="1" l="1"/>
  <c r="B150" i="1"/>
  <c r="E148" i="1"/>
  <c r="D148" i="1"/>
  <c r="B151" i="1" l="1"/>
  <c r="C150" i="1"/>
  <c r="E149" i="1"/>
  <c r="D149" i="1"/>
  <c r="D150" i="1" l="1"/>
  <c r="E150" i="1"/>
  <c r="B152" i="1"/>
  <c r="C151" i="1"/>
  <c r="E151" i="1" l="1"/>
  <c r="D151" i="1"/>
  <c r="B153" i="1"/>
  <c r="C153" i="1" s="1"/>
  <c r="C152" i="1"/>
  <c r="E152" i="1" l="1"/>
  <c r="D152" i="1"/>
  <c r="C7" i="3"/>
  <c r="E153" i="1"/>
  <c r="C9" i="3" s="1"/>
  <c r="D153" i="1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0ADCE891-A483-48CB-8B3D-725EDEBF0FB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1.2 tonnes of raw materials per tonne of flat glass, see Chapter 2 of the thesis</t>
        </r>
      </text>
    </comment>
  </commentList>
</comments>
</file>

<file path=xl/sharedStrings.xml><?xml version="1.0" encoding="utf-8"?>
<sst xmlns="http://schemas.openxmlformats.org/spreadsheetml/2006/main" count="59" uniqueCount="42">
  <si>
    <t>year</t>
  </si>
  <si>
    <t>Year</t>
  </si>
  <si>
    <t>Flows In [Mt]</t>
  </si>
  <si>
    <t>Ressources</t>
  </si>
  <si>
    <t>Annual growth ratio of raw material needs</t>
  </si>
  <si>
    <t>Recycling #1</t>
  </si>
  <si>
    <t>Recycling #2</t>
  </si>
  <si>
    <t>%</t>
  </si>
  <si>
    <t>years</t>
  </si>
  <si>
    <t>Residence time of the material in the economy</t>
  </si>
  <si>
    <t>(a)</t>
  </si>
  <si>
    <t>(ts)</t>
  </si>
  <si>
    <t>Recycling rate #1</t>
  </si>
  <si>
    <t xml:space="preserve">(R1) </t>
  </si>
  <si>
    <t xml:space="preserve">(R2) </t>
  </si>
  <si>
    <t>Recycling rate #2</t>
  </si>
  <si>
    <t>Time lag of aggregate consumption, #1</t>
  </si>
  <si>
    <t>Time lag of aggregate consumption, #2</t>
  </si>
  <si>
    <t>(d1)</t>
  </si>
  <si>
    <t>(d2)</t>
  </si>
  <si>
    <t xml:space="preserve"> #1</t>
  </si>
  <si>
    <t>#2</t>
  </si>
  <si>
    <t>Offseted years according to recycling scenario</t>
  </si>
  <si>
    <t>Raw material needs growth rate</t>
  </si>
  <si>
    <t>1950-2018</t>
  </si>
  <si>
    <t>2020-2070</t>
  </si>
  <si>
    <t>Resource use w/o recycling</t>
  </si>
  <si>
    <t>Linear growth rate</t>
  </si>
  <si>
    <t>Arch flat glass production in the EU</t>
  </si>
  <si>
    <t>Global architectural flat glass production</t>
  </si>
  <si>
    <t>Production</t>
  </si>
  <si>
    <t>Mt</t>
  </si>
  <si>
    <t>Total w/o recycling, Mt</t>
  </si>
  <si>
    <t>#1, savings in 2070, Mt</t>
  </si>
  <si>
    <t>#2, savings in 2070, Mt</t>
  </si>
  <si>
    <t>for formulas, see: (Grosse 2010; 2011; 2014)</t>
  </si>
  <si>
    <t>Sources for the annual production of flat glass: (Westbroek, Bitting, Craglia, Azevedo, and Cullen 2021)</t>
  </si>
  <si>
    <t>Exponential trend</t>
  </si>
  <si>
    <t>Summary:</t>
  </si>
  <si>
    <t>To cite:</t>
  </si>
  <si>
    <t>Souviron, Jean. 2022. “Glazing Beyond Energy Efficiency: An Environmental Analysis
of the Socio-Technical Trajectory of Architectural Glass.” PhD diss., Université Libre de Bruxelles.</t>
  </si>
  <si>
    <t>This Excel file is Appendix G of the doctoral dissertation "Beyond Energy Efficiency." It presents the data and calculations used in Section 6.4: "Glazing Stock Maintenance and the Time of Architecture."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</si>
</sst>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1" fontId="6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" fontId="1" fillId="2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1" fontId="1" fillId="0" borderId="0" xfId="0" applyNumberFormat="1" applyFont="1" applyFill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EU!$C$1</c:f>
              <c:strCache>
                <c:ptCount val="1"/>
                <c:pt idx="0">
                  <c:v>Resource use w/o recycling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EU!$A$3:$A$153</c:f>
              <c:numCache>
                <c:formatCode>General</c:formatCode>
                <c:ptCount val="1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</c:numCache>
            </c:numRef>
          </c:xVal>
          <c:yVal>
            <c:numRef>
              <c:f>EU!$C$3:$C$153</c:f>
              <c:numCache>
                <c:formatCode>0</c:formatCode>
                <c:ptCount val="151"/>
                <c:pt idx="0">
                  <c:v>10.799999999999999</c:v>
                </c:pt>
                <c:pt idx="1">
                  <c:v>11.052000000000001</c:v>
                </c:pt>
                <c:pt idx="2">
                  <c:v>11.304000000000002</c:v>
                </c:pt>
                <c:pt idx="3">
                  <c:v>11.556000000000003</c:v>
                </c:pt>
                <c:pt idx="4">
                  <c:v>11.808000000000003</c:v>
                </c:pt>
                <c:pt idx="5">
                  <c:v>12.060000000000004</c:v>
                </c:pt>
                <c:pt idx="6">
                  <c:v>12.312000000000006</c:v>
                </c:pt>
                <c:pt idx="7">
                  <c:v>12.564000000000007</c:v>
                </c:pt>
                <c:pt idx="8">
                  <c:v>12.816000000000008</c:v>
                </c:pt>
                <c:pt idx="9">
                  <c:v>13.068000000000008</c:v>
                </c:pt>
                <c:pt idx="10">
                  <c:v>13.320000000000009</c:v>
                </c:pt>
                <c:pt idx="11">
                  <c:v>13.572000000000012</c:v>
                </c:pt>
                <c:pt idx="12">
                  <c:v>13.824000000000012</c:v>
                </c:pt>
                <c:pt idx="13">
                  <c:v>14.076000000000013</c:v>
                </c:pt>
                <c:pt idx="14">
                  <c:v>14.328000000000014</c:v>
                </c:pt>
                <c:pt idx="15">
                  <c:v>14.580000000000014</c:v>
                </c:pt>
                <c:pt idx="16">
                  <c:v>14.832000000000015</c:v>
                </c:pt>
                <c:pt idx="17">
                  <c:v>15.084000000000017</c:v>
                </c:pt>
                <c:pt idx="18">
                  <c:v>15.336000000000018</c:v>
                </c:pt>
                <c:pt idx="19">
                  <c:v>15.588000000000019</c:v>
                </c:pt>
                <c:pt idx="20">
                  <c:v>15.840000000000019</c:v>
                </c:pt>
                <c:pt idx="21">
                  <c:v>16.09200000000002</c:v>
                </c:pt>
                <c:pt idx="22">
                  <c:v>16.344000000000023</c:v>
                </c:pt>
                <c:pt idx="23">
                  <c:v>16.596000000000021</c:v>
                </c:pt>
                <c:pt idx="24">
                  <c:v>16.848000000000024</c:v>
                </c:pt>
                <c:pt idx="25">
                  <c:v>17.100000000000026</c:v>
                </c:pt>
                <c:pt idx="26">
                  <c:v>17.352000000000025</c:v>
                </c:pt>
                <c:pt idx="27">
                  <c:v>17.604000000000028</c:v>
                </c:pt>
                <c:pt idx="28">
                  <c:v>17.856000000000027</c:v>
                </c:pt>
                <c:pt idx="29">
                  <c:v>18.108000000000029</c:v>
                </c:pt>
                <c:pt idx="30">
                  <c:v>18.360000000000031</c:v>
                </c:pt>
                <c:pt idx="31">
                  <c:v>18.61200000000003</c:v>
                </c:pt>
                <c:pt idx="32">
                  <c:v>18.864000000000033</c:v>
                </c:pt>
                <c:pt idx="33">
                  <c:v>19.116000000000032</c:v>
                </c:pt>
                <c:pt idx="34">
                  <c:v>19.368000000000034</c:v>
                </c:pt>
                <c:pt idx="35">
                  <c:v>19.620000000000037</c:v>
                </c:pt>
                <c:pt idx="36">
                  <c:v>19.872000000000035</c:v>
                </c:pt>
                <c:pt idx="37">
                  <c:v>20.124000000000038</c:v>
                </c:pt>
                <c:pt idx="38">
                  <c:v>20.376000000000037</c:v>
                </c:pt>
                <c:pt idx="39">
                  <c:v>20.628000000000039</c:v>
                </c:pt>
                <c:pt idx="40">
                  <c:v>20.880000000000042</c:v>
                </c:pt>
                <c:pt idx="41">
                  <c:v>21.132000000000041</c:v>
                </c:pt>
                <c:pt idx="42">
                  <c:v>21.384000000000043</c:v>
                </c:pt>
                <c:pt idx="43">
                  <c:v>21.636000000000042</c:v>
                </c:pt>
                <c:pt idx="44">
                  <c:v>21.888000000000044</c:v>
                </c:pt>
                <c:pt idx="45">
                  <c:v>22.140000000000047</c:v>
                </c:pt>
                <c:pt idx="46">
                  <c:v>22.392000000000046</c:v>
                </c:pt>
                <c:pt idx="47">
                  <c:v>22.644000000000048</c:v>
                </c:pt>
                <c:pt idx="48">
                  <c:v>22.896000000000047</c:v>
                </c:pt>
                <c:pt idx="49">
                  <c:v>23.148000000000049</c:v>
                </c:pt>
                <c:pt idx="50">
                  <c:v>23.400000000000052</c:v>
                </c:pt>
                <c:pt idx="51">
                  <c:v>23.652000000000051</c:v>
                </c:pt>
                <c:pt idx="52">
                  <c:v>23.904000000000053</c:v>
                </c:pt>
                <c:pt idx="53">
                  <c:v>24.156000000000052</c:v>
                </c:pt>
                <c:pt idx="54">
                  <c:v>24.408000000000055</c:v>
                </c:pt>
                <c:pt idx="55">
                  <c:v>24.660000000000057</c:v>
                </c:pt>
                <c:pt idx="56">
                  <c:v>24.912000000000056</c:v>
                </c:pt>
                <c:pt idx="57">
                  <c:v>25.164000000000058</c:v>
                </c:pt>
                <c:pt idx="58">
                  <c:v>25.416000000000057</c:v>
                </c:pt>
                <c:pt idx="59">
                  <c:v>25.66800000000006</c:v>
                </c:pt>
                <c:pt idx="60">
                  <c:v>25.920000000000062</c:v>
                </c:pt>
                <c:pt idx="61">
                  <c:v>26.172000000000061</c:v>
                </c:pt>
                <c:pt idx="62">
                  <c:v>26.424000000000063</c:v>
                </c:pt>
                <c:pt idx="63">
                  <c:v>26.676000000000062</c:v>
                </c:pt>
                <c:pt idx="64">
                  <c:v>26.928000000000065</c:v>
                </c:pt>
                <c:pt idx="65">
                  <c:v>27.180000000000067</c:v>
                </c:pt>
                <c:pt idx="66">
                  <c:v>27.432000000000066</c:v>
                </c:pt>
                <c:pt idx="67">
                  <c:v>27.684000000000069</c:v>
                </c:pt>
                <c:pt idx="68">
                  <c:v>27.936000000000067</c:v>
                </c:pt>
                <c:pt idx="69">
                  <c:v>28.18800000000007</c:v>
                </c:pt>
                <c:pt idx="70">
                  <c:v>28.440000000000072</c:v>
                </c:pt>
                <c:pt idx="71">
                  <c:v>28.692000000000071</c:v>
                </c:pt>
                <c:pt idx="72">
                  <c:v>28.944000000000074</c:v>
                </c:pt>
                <c:pt idx="73">
                  <c:v>29.196000000000073</c:v>
                </c:pt>
                <c:pt idx="74">
                  <c:v>29.448000000000075</c:v>
                </c:pt>
                <c:pt idx="75">
                  <c:v>29.700000000000074</c:v>
                </c:pt>
                <c:pt idx="76">
                  <c:v>29.952000000000076</c:v>
                </c:pt>
                <c:pt idx="77">
                  <c:v>30.204000000000079</c:v>
                </c:pt>
                <c:pt idx="78">
                  <c:v>30.456000000000078</c:v>
                </c:pt>
                <c:pt idx="79">
                  <c:v>30.70800000000008</c:v>
                </c:pt>
                <c:pt idx="80">
                  <c:v>30.960000000000079</c:v>
                </c:pt>
                <c:pt idx="81">
                  <c:v>31.212000000000081</c:v>
                </c:pt>
                <c:pt idx="82">
                  <c:v>31.464000000000084</c:v>
                </c:pt>
                <c:pt idx="83">
                  <c:v>31.716000000000083</c:v>
                </c:pt>
                <c:pt idx="84">
                  <c:v>31.968000000000085</c:v>
                </c:pt>
                <c:pt idx="85">
                  <c:v>32.220000000000084</c:v>
                </c:pt>
                <c:pt idx="86">
                  <c:v>32.472000000000087</c:v>
                </c:pt>
                <c:pt idx="87">
                  <c:v>32.724000000000089</c:v>
                </c:pt>
                <c:pt idx="88">
                  <c:v>32.976000000000091</c:v>
                </c:pt>
                <c:pt idx="89">
                  <c:v>33.228000000000087</c:v>
                </c:pt>
                <c:pt idx="90">
                  <c:v>33.480000000000089</c:v>
                </c:pt>
                <c:pt idx="91">
                  <c:v>33.732000000000092</c:v>
                </c:pt>
                <c:pt idx="92">
                  <c:v>33.984000000000094</c:v>
                </c:pt>
                <c:pt idx="93">
                  <c:v>34.236000000000097</c:v>
                </c:pt>
                <c:pt idx="94">
                  <c:v>34.488000000000092</c:v>
                </c:pt>
                <c:pt idx="95">
                  <c:v>34.740000000000094</c:v>
                </c:pt>
                <c:pt idx="96">
                  <c:v>34.992000000000097</c:v>
                </c:pt>
                <c:pt idx="97">
                  <c:v>35.244000000000099</c:v>
                </c:pt>
                <c:pt idx="98">
                  <c:v>35.496000000000102</c:v>
                </c:pt>
                <c:pt idx="99">
                  <c:v>35.748000000000097</c:v>
                </c:pt>
                <c:pt idx="100">
                  <c:v>36.000000000000099</c:v>
                </c:pt>
                <c:pt idx="101">
                  <c:v>36.252000000000102</c:v>
                </c:pt>
                <c:pt idx="102">
                  <c:v>36.504000000000104</c:v>
                </c:pt>
                <c:pt idx="103">
                  <c:v>36.756000000000107</c:v>
                </c:pt>
                <c:pt idx="104">
                  <c:v>37.008000000000102</c:v>
                </c:pt>
                <c:pt idx="105">
                  <c:v>37.260000000000105</c:v>
                </c:pt>
                <c:pt idx="106">
                  <c:v>37.512000000000107</c:v>
                </c:pt>
                <c:pt idx="107">
                  <c:v>37.764000000000109</c:v>
                </c:pt>
                <c:pt idx="108">
                  <c:v>38.016000000000112</c:v>
                </c:pt>
                <c:pt idx="109">
                  <c:v>38.268000000000107</c:v>
                </c:pt>
                <c:pt idx="110">
                  <c:v>38.52000000000011</c:v>
                </c:pt>
                <c:pt idx="111">
                  <c:v>38.772000000000112</c:v>
                </c:pt>
                <c:pt idx="112">
                  <c:v>39.024000000000115</c:v>
                </c:pt>
                <c:pt idx="113">
                  <c:v>39.276000000000117</c:v>
                </c:pt>
                <c:pt idx="114">
                  <c:v>39.528000000000112</c:v>
                </c:pt>
                <c:pt idx="115">
                  <c:v>39.780000000000115</c:v>
                </c:pt>
                <c:pt idx="116">
                  <c:v>40.032000000000117</c:v>
                </c:pt>
                <c:pt idx="117">
                  <c:v>40.28400000000012</c:v>
                </c:pt>
                <c:pt idx="118">
                  <c:v>40.536000000000122</c:v>
                </c:pt>
                <c:pt idx="119">
                  <c:v>40.788000000000117</c:v>
                </c:pt>
                <c:pt idx="120">
                  <c:v>41.04000000000012</c:v>
                </c:pt>
                <c:pt idx="121">
                  <c:v>41.292000000000122</c:v>
                </c:pt>
                <c:pt idx="122">
                  <c:v>41.544000000000125</c:v>
                </c:pt>
                <c:pt idx="123">
                  <c:v>41.796000000000127</c:v>
                </c:pt>
                <c:pt idx="124">
                  <c:v>42.048000000000123</c:v>
                </c:pt>
                <c:pt idx="125">
                  <c:v>42.300000000000125</c:v>
                </c:pt>
                <c:pt idx="126">
                  <c:v>42.552000000000127</c:v>
                </c:pt>
                <c:pt idx="127">
                  <c:v>42.80400000000013</c:v>
                </c:pt>
                <c:pt idx="128">
                  <c:v>43.056000000000132</c:v>
                </c:pt>
                <c:pt idx="129">
                  <c:v>43.308000000000128</c:v>
                </c:pt>
                <c:pt idx="130">
                  <c:v>43.56000000000013</c:v>
                </c:pt>
                <c:pt idx="131">
                  <c:v>43.812000000000133</c:v>
                </c:pt>
                <c:pt idx="132">
                  <c:v>44.064000000000135</c:v>
                </c:pt>
                <c:pt idx="133">
                  <c:v>44.316000000000138</c:v>
                </c:pt>
                <c:pt idx="134">
                  <c:v>44.568000000000133</c:v>
                </c:pt>
                <c:pt idx="135">
                  <c:v>44.820000000000135</c:v>
                </c:pt>
                <c:pt idx="136">
                  <c:v>45.072000000000138</c:v>
                </c:pt>
                <c:pt idx="137">
                  <c:v>45.32400000000014</c:v>
                </c:pt>
                <c:pt idx="138">
                  <c:v>45.576000000000143</c:v>
                </c:pt>
                <c:pt idx="139">
                  <c:v>45.828000000000138</c:v>
                </c:pt>
                <c:pt idx="140">
                  <c:v>46.08000000000014</c:v>
                </c:pt>
                <c:pt idx="141">
                  <c:v>46.332000000000143</c:v>
                </c:pt>
                <c:pt idx="142">
                  <c:v>46.584000000000145</c:v>
                </c:pt>
                <c:pt idx="143">
                  <c:v>46.836000000000148</c:v>
                </c:pt>
                <c:pt idx="144">
                  <c:v>47.088000000000143</c:v>
                </c:pt>
                <c:pt idx="145">
                  <c:v>47.340000000000146</c:v>
                </c:pt>
                <c:pt idx="146">
                  <c:v>47.592000000000148</c:v>
                </c:pt>
                <c:pt idx="147">
                  <c:v>47.84400000000015</c:v>
                </c:pt>
                <c:pt idx="148">
                  <c:v>48.096000000000153</c:v>
                </c:pt>
                <c:pt idx="149">
                  <c:v>48.348000000000148</c:v>
                </c:pt>
                <c:pt idx="150">
                  <c:v>48.600000000000151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5-4DEB-9D48-D4B130B149D8}"/>
            </c:ext>
          </c:extLst>
        </c:ser>
        <c:ser>
          <c:idx val="1"/>
          <c:order val="1"/>
          <c:tx>
            <c:strRef>
              <c:f>EU!$D$1</c:f>
              <c:strCache>
                <c:ptCount val="1"/>
                <c:pt idx="0">
                  <c:v>Recycling 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EU!$A$3:$A$153</c:f>
              <c:numCache>
                <c:formatCode>General</c:formatCode>
                <c:ptCount val="1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</c:numCache>
            </c:numRef>
          </c:xVal>
          <c:yVal>
            <c:numRef>
              <c:f>EU!$D$3:$D$153</c:f>
              <c:numCache>
                <c:formatCode>0</c:formatCode>
                <c:ptCount val="151"/>
                <c:pt idx="0">
                  <c:v>9.5039999999999996</c:v>
                </c:pt>
                <c:pt idx="1">
                  <c:v>9.7257600000000011</c:v>
                </c:pt>
                <c:pt idx="2">
                  <c:v>9.9475200000000026</c:v>
                </c:pt>
                <c:pt idx="3">
                  <c:v>10.169280000000002</c:v>
                </c:pt>
                <c:pt idx="4">
                  <c:v>10.391040000000004</c:v>
                </c:pt>
                <c:pt idx="5">
                  <c:v>10.612800000000004</c:v>
                </c:pt>
                <c:pt idx="6">
                  <c:v>10.834560000000005</c:v>
                </c:pt>
                <c:pt idx="7">
                  <c:v>11.056320000000007</c:v>
                </c:pt>
                <c:pt idx="8">
                  <c:v>11.278080000000006</c:v>
                </c:pt>
                <c:pt idx="9">
                  <c:v>11.499840000000008</c:v>
                </c:pt>
                <c:pt idx="10">
                  <c:v>11.721600000000008</c:v>
                </c:pt>
                <c:pt idx="11">
                  <c:v>11.943360000000011</c:v>
                </c:pt>
                <c:pt idx="12">
                  <c:v>12.165120000000011</c:v>
                </c:pt>
                <c:pt idx="13">
                  <c:v>12.386880000000012</c:v>
                </c:pt>
                <c:pt idx="14">
                  <c:v>12.608640000000012</c:v>
                </c:pt>
                <c:pt idx="15">
                  <c:v>12.830400000000013</c:v>
                </c:pt>
                <c:pt idx="16">
                  <c:v>13.052160000000013</c:v>
                </c:pt>
                <c:pt idx="17">
                  <c:v>13.273920000000015</c:v>
                </c:pt>
                <c:pt idx="18">
                  <c:v>13.495680000000016</c:v>
                </c:pt>
                <c:pt idx="19">
                  <c:v>13.717440000000016</c:v>
                </c:pt>
                <c:pt idx="20">
                  <c:v>13.939200000000017</c:v>
                </c:pt>
                <c:pt idx="21">
                  <c:v>14.160960000000017</c:v>
                </c:pt>
                <c:pt idx="22">
                  <c:v>14.38272000000002</c:v>
                </c:pt>
                <c:pt idx="23">
                  <c:v>14.604480000000018</c:v>
                </c:pt>
                <c:pt idx="24">
                  <c:v>14.826240000000022</c:v>
                </c:pt>
                <c:pt idx="25">
                  <c:v>15.048000000000023</c:v>
                </c:pt>
                <c:pt idx="26">
                  <c:v>15.269760000000023</c:v>
                </c:pt>
                <c:pt idx="27">
                  <c:v>15.491520000000024</c:v>
                </c:pt>
                <c:pt idx="28">
                  <c:v>15.713280000000024</c:v>
                </c:pt>
                <c:pt idx="29">
                  <c:v>15.935040000000026</c:v>
                </c:pt>
                <c:pt idx="30">
                  <c:v>16.156800000000029</c:v>
                </c:pt>
                <c:pt idx="31">
                  <c:v>16.378560000000025</c:v>
                </c:pt>
                <c:pt idx="32">
                  <c:v>16.600320000000028</c:v>
                </c:pt>
                <c:pt idx="33">
                  <c:v>16.822080000000028</c:v>
                </c:pt>
                <c:pt idx="34">
                  <c:v>17.043840000000031</c:v>
                </c:pt>
                <c:pt idx="35">
                  <c:v>17.265600000000031</c:v>
                </c:pt>
                <c:pt idx="36">
                  <c:v>17.487360000000031</c:v>
                </c:pt>
                <c:pt idx="37">
                  <c:v>17.709120000000034</c:v>
                </c:pt>
                <c:pt idx="38">
                  <c:v>17.930880000000034</c:v>
                </c:pt>
                <c:pt idx="39">
                  <c:v>18.152640000000034</c:v>
                </c:pt>
                <c:pt idx="40">
                  <c:v>18.374400000000037</c:v>
                </c:pt>
                <c:pt idx="41">
                  <c:v>18.596160000000037</c:v>
                </c:pt>
                <c:pt idx="42">
                  <c:v>18.817920000000036</c:v>
                </c:pt>
                <c:pt idx="43">
                  <c:v>19.039680000000036</c:v>
                </c:pt>
                <c:pt idx="44">
                  <c:v>19.261440000000039</c:v>
                </c:pt>
                <c:pt idx="45">
                  <c:v>19.483200000000043</c:v>
                </c:pt>
                <c:pt idx="46">
                  <c:v>19.704960000000039</c:v>
                </c:pt>
                <c:pt idx="47">
                  <c:v>19.926720000000042</c:v>
                </c:pt>
                <c:pt idx="48">
                  <c:v>20.148480000000042</c:v>
                </c:pt>
                <c:pt idx="49">
                  <c:v>20.370240000000045</c:v>
                </c:pt>
                <c:pt idx="50">
                  <c:v>20.592000000000045</c:v>
                </c:pt>
                <c:pt idx="51">
                  <c:v>20.813760000000045</c:v>
                </c:pt>
                <c:pt idx="52">
                  <c:v>21.035520000000048</c:v>
                </c:pt>
                <c:pt idx="53">
                  <c:v>21.257280000000048</c:v>
                </c:pt>
                <c:pt idx="54">
                  <c:v>21.479040000000047</c:v>
                </c:pt>
                <c:pt idx="55">
                  <c:v>21.700800000000051</c:v>
                </c:pt>
                <c:pt idx="56">
                  <c:v>21.92256000000005</c:v>
                </c:pt>
                <c:pt idx="57">
                  <c:v>22.14432000000005</c:v>
                </c:pt>
                <c:pt idx="58">
                  <c:v>22.36608000000005</c:v>
                </c:pt>
                <c:pt idx="59">
                  <c:v>22.587840000000053</c:v>
                </c:pt>
                <c:pt idx="60">
                  <c:v>22.809600000000056</c:v>
                </c:pt>
                <c:pt idx="61">
                  <c:v>23.031360000000053</c:v>
                </c:pt>
                <c:pt idx="62">
                  <c:v>23.253120000000056</c:v>
                </c:pt>
                <c:pt idx="63">
                  <c:v>23.474880000000056</c:v>
                </c:pt>
                <c:pt idx="64">
                  <c:v>23.696640000000055</c:v>
                </c:pt>
                <c:pt idx="65">
                  <c:v>23.918400000000059</c:v>
                </c:pt>
                <c:pt idx="66">
                  <c:v>24.140160000000058</c:v>
                </c:pt>
                <c:pt idx="67">
                  <c:v>24.361920000000062</c:v>
                </c:pt>
                <c:pt idx="68">
                  <c:v>24.583680000000058</c:v>
                </c:pt>
                <c:pt idx="69">
                  <c:v>24.805440000000061</c:v>
                </c:pt>
                <c:pt idx="70">
                  <c:v>25.027200000000065</c:v>
                </c:pt>
                <c:pt idx="71">
                  <c:v>25.248960000000064</c:v>
                </c:pt>
                <c:pt idx="72">
                  <c:v>25.470720000000064</c:v>
                </c:pt>
                <c:pt idx="73">
                  <c:v>25.692480000000064</c:v>
                </c:pt>
                <c:pt idx="74">
                  <c:v>25.914240000000067</c:v>
                </c:pt>
                <c:pt idx="75">
                  <c:v>26.136000000000067</c:v>
                </c:pt>
                <c:pt idx="76">
                  <c:v>26.357760000000066</c:v>
                </c:pt>
                <c:pt idx="77">
                  <c:v>26.57952000000007</c:v>
                </c:pt>
                <c:pt idx="78">
                  <c:v>26.801280000000069</c:v>
                </c:pt>
                <c:pt idx="79">
                  <c:v>27.023040000000069</c:v>
                </c:pt>
                <c:pt idx="80">
                  <c:v>27.244800000000069</c:v>
                </c:pt>
                <c:pt idx="81">
                  <c:v>27.466560000000072</c:v>
                </c:pt>
                <c:pt idx="82">
                  <c:v>27.688320000000076</c:v>
                </c:pt>
                <c:pt idx="83">
                  <c:v>27.910080000000072</c:v>
                </c:pt>
                <c:pt idx="84">
                  <c:v>28.131840000000075</c:v>
                </c:pt>
                <c:pt idx="85">
                  <c:v>28.353600000000075</c:v>
                </c:pt>
                <c:pt idx="86">
                  <c:v>28.575360000000078</c:v>
                </c:pt>
                <c:pt idx="87">
                  <c:v>28.797120000000078</c:v>
                </c:pt>
                <c:pt idx="88">
                  <c:v>29.018880000000081</c:v>
                </c:pt>
                <c:pt idx="89">
                  <c:v>29.240640000000077</c:v>
                </c:pt>
                <c:pt idx="90">
                  <c:v>29.462400000000077</c:v>
                </c:pt>
                <c:pt idx="91">
                  <c:v>29.68416000000008</c:v>
                </c:pt>
                <c:pt idx="92">
                  <c:v>29.905920000000084</c:v>
                </c:pt>
                <c:pt idx="93">
                  <c:v>30.127680000000087</c:v>
                </c:pt>
                <c:pt idx="94">
                  <c:v>30.349440000000079</c:v>
                </c:pt>
                <c:pt idx="95">
                  <c:v>30.571200000000083</c:v>
                </c:pt>
                <c:pt idx="96">
                  <c:v>30.792960000000086</c:v>
                </c:pt>
                <c:pt idx="97">
                  <c:v>31.014720000000086</c:v>
                </c:pt>
                <c:pt idx="98">
                  <c:v>31.236480000000089</c:v>
                </c:pt>
                <c:pt idx="99">
                  <c:v>31.458240000000085</c:v>
                </c:pt>
                <c:pt idx="100">
                  <c:v>31.680000000000089</c:v>
                </c:pt>
                <c:pt idx="101">
                  <c:v>31.901760000000088</c:v>
                </c:pt>
                <c:pt idx="102">
                  <c:v>32.123520000000092</c:v>
                </c:pt>
                <c:pt idx="103">
                  <c:v>32.345280000000095</c:v>
                </c:pt>
                <c:pt idx="104">
                  <c:v>32.567040000000091</c:v>
                </c:pt>
                <c:pt idx="105">
                  <c:v>32.788800000000094</c:v>
                </c:pt>
                <c:pt idx="106">
                  <c:v>33.010560000000098</c:v>
                </c:pt>
                <c:pt idx="107">
                  <c:v>33.232320000000094</c:v>
                </c:pt>
                <c:pt idx="108">
                  <c:v>33.454080000000097</c:v>
                </c:pt>
                <c:pt idx="109">
                  <c:v>33.675840000000093</c:v>
                </c:pt>
                <c:pt idx="110">
                  <c:v>33.897600000000097</c:v>
                </c:pt>
                <c:pt idx="111">
                  <c:v>34.1193600000001</c:v>
                </c:pt>
                <c:pt idx="112">
                  <c:v>34.341120000000103</c:v>
                </c:pt>
                <c:pt idx="113">
                  <c:v>34.562880000000106</c:v>
                </c:pt>
                <c:pt idx="114">
                  <c:v>34.784640000000103</c:v>
                </c:pt>
                <c:pt idx="115">
                  <c:v>35.006400000000099</c:v>
                </c:pt>
                <c:pt idx="116">
                  <c:v>35.228160000000102</c:v>
                </c:pt>
                <c:pt idx="117">
                  <c:v>35.449920000000105</c:v>
                </c:pt>
                <c:pt idx="118">
                  <c:v>35.671680000000109</c:v>
                </c:pt>
                <c:pt idx="119">
                  <c:v>35.893440000000105</c:v>
                </c:pt>
                <c:pt idx="120">
                  <c:v>36.115200000000108</c:v>
                </c:pt>
                <c:pt idx="121">
                  <c:v>36.336960000000111</c:v>
                </c:pt>
                <c:pt idx="122">
                  <c:v>36.558720000000108</c:v>
                </c:pt>
                <c:pt idx="123">
                  <c:v>36.780480000000111</c:v>
                </c:pt>
                <c:pt idx="124">
                  <c:v>37.002240000000107</c:v>
                </c:pt>
                <c:pt idx="125">
                  <c:v>37.22400000000011</c:v>
                </c:pt>
                <c:pt idx="126">
                  <c:v>37.445760000000114</c:v>
                </c:pt>
                <c:pt idx="127">
                  <c:v>37.667520000000117</c:v>
                </c:pt>
                <c:pt idx="128">
                  <c:v>37.88928000000012</c:v>
                </c:pt>
                <c:pt idx="129">
                  <c:v>38.111040000000109</c:v>
                </c:pt>
                <c:pt idx="130">
                  <c:v>38.332800000000113</c:v>
                </c:pt>
                <c:pt idx="131">
                  <c:v>38.554560000000116</c:v>
                </c:pt>
                <c:pt idx="132">
                  <c:v>38.776320000000119</c:v>
                </c:pt>
                <c:pt idx="133">
                  <c:v>38.998080000000122</c:v>
                </c:pt>
                <c:pt idx="134">
                  <c:v>39.219840000000119</c:v>
                </c:pt>
                <c:pt idx="135">
                  <c:v>39.441600000000122</c:v>
                </c:pt>
                <c:pt idx="136">
                  <c:v>39.663360000000118</c:v>
                </c:pt>
                <c:pt idx="137">
                  <c:v>39.885120000000121</c:v>
                </c:pt>
                <c:pt idx="138">
                  <c:v>40.106880000000125</c:v>
                </c:pt>
                <c:pt idx="139">
                  <c:v>40.328640000000121</c:v>
                </c:pt>
                <c:pt idx="140">
                  <c:v>40.550400000000124</c:v>
                </c:pt>
                <c:pt idx="141">
                  <c:v>40.772160000000127</c:v>
                </c:pt>
                <c:pt idx="142">
                  <c:v>40.993920000000131</c:v>
                </c:pt>
                <c:pt idx="143">
                  <c:v>41.215680000000127</c:v>
                </c:pt>
                <c:pt idx="144">
                  <c:v>41.437440000000123</c:v>
                </c:pt>
                <c:pt idx="145">
                  <c:v>41.659200000000126</c:v>
                </c:pt>
                <c:pt idx="146">
                  <c:v>41.88096000000013</c:v>
                </c:pt>
                <c:pt idx="147">
                  <c:v>42.102720000000133</c:v>
                </c:pt>
                <c:pt idx="148">
                  <c:v>42.324480000000136</c:v>
                </c:pt>
                <c:pt idx="149">
                  <c:v>42.546240000000132</c:v>
                </c:pt>
                <c:pt idx="150">
                  <c:v>42.768000000000136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5-4DEB-9D48-D4B130B149D8}"/>
            </c:ext>
          </c:extLst>
        </c:ser>
        <c:ser>
          <c:idx val="2"/>
          <c:order val="2"/>
          <c:tx>
            <c:strRef>
              <c:f>EU!$E$1</c:f>
              <c:strCache>
                <c:ptCount val="1"/>
                <c:pt idx="0">
                  <c:v>Recycling #2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EU!$A$3:$A$153</c:f>
              <c:numCache>
                <c:formatCode>General</c:formatCode>
                <c:ptCount val="1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  <c:pt idx="131">
                  <c:v>2151</c:v>
                </c:pt>
                <c:pt idx="132">
                  <c:v>2152</c:v>
                </c:pt>
                <c:pt idx="133">
                  <c:v>2153</c:v>
                </c:pt>
                <c:pt idx="134">
                  <c:v>2154</c:v>
                </c:pt>
                <c:pt idx="135">
                  <c:v>2155</c:v>
                </c:pt>
                <c:pt idx="136">
                  <c:v>2156</c:v>
                </c:pt>
                <c:pt idx="137">
                  <c:v>2157</c:v>
                </c:pt>
                <c:pt idx="138">
                  <c:v>2158</c:v>
                </c:pt>
                <c:pt idx="139">
                  <c:v>2159</c:v>
                </c:pt>
                <c:pt idx="140">
                  <c:v>2160</c:v>
                </c:pt>
                <c:pt idx="141">
                  <c:v>2161</c:v>
                </c:pt>
                <c:pt idx="142">
                  <c:v>2162</c:v>
                </c:pt>
                <c:pt idx="143">
                  <c:v>2163</c:v>
                </c:pt>
                <c:pt idx="144">
                  <c:v>2164</c:v>
                </c:pt>
                <c:pt idx="145">
                  <c:v>2165</c:v>
                </c:pt>
                <c:pt idx="146">
                  <c:v>2166</c:v>
                </c:pt>
                <c:pt idx="147">
                  <c:v>2167</c:v>
                </c:pt>
                <c:pt idx="148">
                  <c:v>2168</c:v>
                </c:pt>
                <c:pt idx="149">
                  <c:v>2169</c:v>
                </c:pt>
                <c:pt idx="150">
                  <c:v>2170</c:v>
                </c:pt>
              </c:numCache>
            </c:numRef>
          </c:xVal>
          <c:yVal>
            <c:numRef>
              <c:f>EU!$E$3:$E$153</c:f>
              <c:numCache>
                <c:formatCode>0</c:formatCode>
                <c:ptCount val="151"/>
                <c:pt idx="0">
                  <c:v>4.3199999999999994</c:v>
                </c:pt>
                <c:pt idx="1">
                  <c:v>4.4208000000000007</c:v>
                </c:pt>
                <c:pt idx="2">
                  <c:v>4.5216000000000012</c:v>
                </c:pt>
                <c:pt idx="3">
                  <c:v>4.6224000000000016</c:v>
                </c:pt>
                <c:pt idx="4">
                  <c:v>4.7232000000000012</c:v>
                </c:pt>
                <c:pt idx="5">
                  <c:v>4.8240000000000016</c:v>
                </c:pt>
                <c:pt idx="6">
                  <c:v>4.924800000000003</c:v>
                </c:pt>
                <c:pt idx="7">
                  <c:v>5.0256000000000034</c:v>
                </c:pt>
                <c:pt idx="8">
                  <c:v>5.1264000000000038</c:v>
                </c:pt>
                <c:pt idx="9">
                  <c:v>5.2272000000000034</c:v>
                </c:pt>
                <c:pt idx="10">
                  <c:v>5.3280000000000038</c:v>
                </c:pt>
                <c:pt idx="11">
                  <c:v>5.4288000000000052</c:v>
                </c:pt>
                <c:pt idx="12">
                  <c:v>5.5296000000000056</c:v>
                </c:pt>
                <c:pt idx="13">
                  <c:v>5.6304000000000052</c:v>
                </c:pt>
                <c:pt idx="14">
                  <c:v>5.7312000000000056</c:v>
                </c:pt>
                <c:pt idx="15">
                  <c:v>5.8320000000000061</c:v>
                </c:pt>
                <c:pt idx="16">
                  <c:v>5.9328000000000065</c:v>
                </c:pt>
                <c:pt idx="17">
                  <c:v>6.033600000000007</c:v>
                </c:pt>
                <c:pt idx="18">
                  <c:v>6.1344000000000074</c:v>
                </c:pt>
                <c:pt idx="19">
                  <c:v>6.2352000000000078</c:v>
                </c:pt>
                <c:pt idx="20">
                  <c:v>6.3360000000000083</c:v>
                </c:pt>
                <c:pt idx="21">
                  <c:v>6.4368000000000087</c:v>
                </c:pt>
                <c:pt idx="22">
                  <c:v>6.5376000000000092</c:v>
                </c:pt>
                <c:pt idx="23">
                  <c:v>6.6384000000000087</c:v>
                </c:pt>
                <c:pt idx="24">
                  <c:v>6.7392000000000101</c:v>
                </c:pt>
                <c:pt idx="25">
                  <c:v>6.8400000000000105</c:v>
                </c:pt>
                <c:pt idx="26">
                  <c:v>6.9408000000000101</c:v>
                </c:pt>
                <c:pt idx="27">
                  <c:v>7.0416000000000114</c:v>
                </c:pt>
                <c:pt idx="28">
                  <c:v>7.142400000000011</c:v>
                </c:pt>
                <c:pt idx="29">
                  <c:v>7.2432000000000123</c:v>
                </c:pt>
                <c:pt idx="30">
                  <c:v>7.3440000000000127</c:v>
                </c:pt>
                <c:pt idx="31">
                  <c:v>7.4448000000000123</c:v>
                </c:pt>
                <c:pt idx="32">
                  <c:v>7.5456000000000136</c:v>
                </c:pt>
                <c:pt idx="33">
                  <c:v>7.6464000000000132</c:v>
                </c:pt>
                <c:pt idx="34">
                  <c:v>7.7472000000000136</c:v>
                </c:pt>
                <c:pt idx="35">
                  <c:v>7.848000000000015</c:v>
                </c:pt>
                <c:pt idx="36">
                  <c:v>7.9488000000000145</c:v>
                </c:pt>
                <c:pt idx="37">
                  <c:v>8.0496000000000159</c:v>
                </c:pt>
                <c:pt idx="38">
                  <c:v>8.1504000000000154</c:v>
                </c:pt>
                <c:pt idx="39">
                  <c:v>8.2512000000000167</c:v>
                </c:pt>
                <c:pt idx="40">
                  <c:v>8.3520000000000163</c:v>
                </c:pt>
                <c:pt idx="41">
                  <c:v>8.4528000000000159</c:v>
                </c:pt>
                <c:pt idx="42">
                  <c:v>8.5536000000000172</c:v>
                </c:pt>
                <c:pt idx="43">
                  <c:v>8.6544000000000167</c:v>
                </c:pt>
                <c:pt idx="44">
                  <c:v>8.7552000000000181</c:v>
                </c:pt>
                <c:pt idx="45">
                  <c:v>8.8560000000000194</c:v>
                </c:pt>
                <c:pt idx="46">
                  <c:v>8.956800000000019</c:v>
                </c:pt>
                <c:pt idx="47">
                  <c:v>9.0576000000000203</c:v>
                </c:pt>
                <c:pt idx="48">
                  <c:v>9.1584000000000199</c:v>
                </c:pt>
                <c:pt idx="49">
                  <c:v>9.2592000000000194</c:v>
                </c:pt>
                <c:pt idx="50">
                  <c:v>9.3600000000000207</c:v>
                </c:pt>
                <c:pt idx="51">
                  <c:v>9.4608000000000203</c:v>
                </c:pt>
                <c:pt idx="52">
                  <c:v>9.5616000000000216</c:v>
                </c:pt>
                <c:pt idx="53">
                  <c:v>9.6624000000000212</c:v>
                </c:pt>
                <c:pt idx="54">
                  <c:v>9.7632000000000225</c:v>
                </c:pt>
                <c:pt idx="55">
                  <c:v>9.8640000000000239</c:v>
                </c:pt>
                <c:pt idx="56">
                  <c:v>9.9648000000000234</c:v>
                </c:pt>
                <c:pt idx="57">
                  <c:v>10.065600000000025</c:v>
                </c:pt>
                <c:pt idx="58">
                  <c:v>10.166400000000024</c:v>
                </c:pt>
                <c:pt idx="59">
                  <c:v>10.267200000000024</c:v>
                </c:pt>
                <c:pt idx="60">
                  <c:v>10.368000000000025</c:v>
                </c:pt>
                <c:pt idx="61">
                  <c:v>10.468800000000025</c:v>
                </c:pt>
                <c:pt idx="62">
                  <c:v>10.569600000000026</c:v>
                </c:pt>
                <c:pt idx="63">
                  <c:v>10.670400000000026</c:v>
                </c:pt>
                <c:pt idx="64">
                  <c:v>10.771200000000027</c:v>
                </c:pt>
                <c:pt idx="65">
                  <c:v>10.872000000000028</c:v>
                </c:pt>
                <c:pt idx="66">
                  <c:v>10.972800000000028</c:v>
                </c:pt>
                <c:pt idx="67">
                  <c:v>11.073600000000027</c:v>
                </c:pt>
                <c:pt idx="68">
                  <c:v>11.174400000000027</c:v>
                </c:pt>
                <c:pt idx="69">
                  <c:v>11.275200000000028</c:v>
                </c:pt>
                <c:pt idx="70">
                  <c:v>11.37600000000003</c:v>
                </c:pt>
                <c:pt idx="71">
                  <c:v>11.476800000000029</c:v>
                </c:pt>
                <c:pt idx="72">
                  <c:v>11.577600000000031</c:v>
                </c:pt>
                <c:pt idx="73">
                  <c:v>11.67840000000003</c:v>
                </c:pt>
                <c:pt idx="74">
                  <c:v>11.779200000000031</c:v>
                </c:pt>
                <c:pt idx="75">
                  <c:v>11.880000000000031</c:v>
                </c:pt>
                <c:pt idx="76">
                  <c:v>11.980800000000031</c:v>
                </c:pt>
                <c:pt idx="77">
                  <c:v>12.081600000000032</c:v>
                </c:pt>
                <c:pt idx="78">
                  <c:v>12.182400000000031</c:v>
                </c:pt>
                <c:pt idx="79">
                  <c:v>12.283200000000033</c:v>
                </c:pt>
                <c:pt idx="80">
                  <c:v>12.384000000000032</c:v>
                </c:pt>
                <c:pt idx="81">
                  <c:v>12.484800000000034</c:v>
                </c:pt>
                <c:pt idx="82">
                  <c:v>12.585600000000035</c:v>
                </c:pt>
                <c:pt idx="83">
                  <c:v>12.686400000000035</c:v>
                </c:pt>
                <c:pt idx="84">
                  <c:v>12.787200000000034</c:v>
                </c:pt>
                <c:pt idx="85">
                  <c:v>12.888000000000034</c:v>
                </c:pt>
                <c:pt idx="86">
                  <c:v>12.988800000000035</c:v>
                </c:pt>
                <c:pt idx="87">
                  <c:v>13.089600000000036</c:v>
                </c:pt>
                <c:pt idx="88">
                  <c:v>13.190400000000038</c:v>
                </c:pt>
                <c:pt idx="89">
                  <c:v>13.291200000000035</c:v>
                </c:pt>
                <c:pt idx="90">
                  <c:v>13.392000000000037</c:v>
                </c:pt>
                <c:pt idx="91">
                  <c:v>13.492800000000038</c:v>
                </c:pt>
                <c:pt idx="92">
                  <c:v>13.593600000000038</c:v>
                </c:pt>
                <c:pt idx="93">
                  <c:v>13.694400000000039</c:v>
                </c:pt>
                <c:pt idx="94">
                  <c:v>13.795200000000037</c:v>
                </c:pt>
                <c:pt idx="95">
                  <c:v>13.896000000000038</c:v>
                </c:pt>
                <c:pt idx="96">
                  <c:v>13.996800000000039</c:v>
                </c:pt>
                <c:pt idx="97">
                  <c:v>14.097600000000041</c:v>
                </c:pt>
                <c:pt idx="98">
                  <c:v>14.198400000000042</c:v>
                </c:pt>
                <c:pt idx="99">
                  <c:v>14.29920000000004</c:v>
                </c:pt>
                <c:pt idx="100">
                  <c:v>14.400000000000041</c:v>
                </c:pt>
                <c:pt idx="101">
                  <c:v>14.500800000000041</c:v>
                </c:pt>
                <c:pt idx="102">
                  <c:v>14.601600000000042</c:v>
                </c:pt>
                <c:pt idx="103">
                  <c:v>14.702400000000043</c:v>
                </c:pt>
                <c:pt idx="104">
                  <c:v>14.803200000000041</c:v>
                </c:pt>
                <c:pt idx="105">
                  <c:v>14.904000000000043</c:v>
                </c:pt>
                <c:pt idx="106">
                  <c:v>15.004800000000044</c:v>
                </c:pt>
                <c:pt idx="107">
                  <c:v>15.105600000000045</c:v>
                </c:pt>
                <c:pt idx="108">
                  <c:v>15.206400000000045</c:v>
                </c:pt>
                <c:pt idx="109">
                  <c:v>15.307200000000044</c:v>
                </c:pt>
                <c:pt idx="110">
                  <c:v>15.408000000000044</c:v>
                </c:pt>
                <c:pt idx="111">
                  <c:v>15.508800000000045</c:v>
                </c:pt>
                <c:pt idx="112">
                  <c:v>15.609600000000047</c:v>
                </c:pt>
                <c:pt idx="113">
                  <c:v>15.710400000000048</c:v>
                </c:pt>
                <c:pt idx="114">
                  <c:v>15.811200000000046</c:v>
                </c:pt>
                <c:pt idx="115">
                  <c:v>15.912000000000047</c:v>
                </c:pt>
                <c:pt idx="116">
                  <c:v>16.012800000000048</c:v>
                </c:pt>
                <c:pt idx="117">
                  <c:v>16.113600000000048</c:v>
                </c:pt>
                <c:pt idx="118">
                  <c:v>16.214400000000051</c:v>
                </c:pt>
                <c:pt idx="119">
                  <c:v>16.315200000000047</c:v>
                </c:pt>
                <c:pt idx="120">
                  <c:v>16.41600000000005</c:v>
                </c:pt>
                <c:pt idx="121">
                  <c:v>16.51680000000005</c:v>
                </c:pt>
                <c:pt idx="122">
                  <c:v>16.617600000000049</c:v>
                </c:pt>
                <c:pt idx="123">
                  <c:v>16.718400000000052</c:v>
                </c:pt>
                <c:pt idx="124">
                  <c:v>16.819200000000048</c:v>
                </c:pt>
                <c:pt idx="125">
                  <c:v>16.920000000000051</c:v>
                </c:pt>
                <c:pt idx="126">
                  <c:v>17.020800000000051</c:v>
                </c:pt>
                <c:pt idx="127">
                  <c:v>17.121600000000054</c:v>
                </c:pt>
                <c:pt idx="128">
                  <c:v>17.222400000000054</c:v>
                </c:pt>
                <c:pt idx="129">
                  <c:v>17.323200000000053</c:v>
                </c:pt>
                <c:pt idx="130">
                  <c:v>17.424000000000053</c:v>
                </c:pt>
                <c:pt idx="131">
                  <c:v>17.524800000000052</c:v>
                </c:pt>
                <c:pt idx="132">
                  <c:v>17.625600000000055</c:v>
                </c:pt>
                <c:pt idx="133">
                  <c:v>17.726400000000055</c:v>
                </c:pt>
                <c:pt idx="134">
                  <c:v>17.827200000000055</c:v>
                </c:pt>
                <c:pt idx="135">
                  <c:v>17.928000000000054</c:v>
                </c:pt>
                <c:pt idx="136">
                  <c:v>18.028800000000057</c:v>
                </c:pt>
                <c:pt idx="137">
                  <c:v>18.129600000000057</c:v>
                </c:pt>
                <c:pt idx="138">
                  <c:v>18.230400000000056</c:v>
                </c:pt>
                <c:pt idx="139">
                  <c:v>18.331200000000056</c:v>
                </c:pt>
                <c:pt idx="140">
                  <c:v>18.432000000000055</c:v>
                </c:pt>
                <c:pt idx="141">
                  <c:v>18.532800000000059</c:v>
                </c:pt>
                <c:pt idx="142">
                  <c:v>18.633600000000058</c:v>
                </c:pt>
                <c:pt idx="143">
                  <c:v>18.734400000000061</c:v>
                </c:pt>
                <c:pt idx="144">
                  <c:v>18.835200000000057</c:v>
                </c:pt>
                <c:pt idx="145">
                  <c:v>18.93600000000006</c:v>
                </c:pt>
                <c:pt idx="146">
                  <c:v>19.03680000000006</c:v>
                </c:pt>
                <c:pt idx="147">
                  <c:v>19.137600000000059</c:v>
                </c:pt>
                <c:pt idx="148">
                  <c:v>19.238400000000063</c:v>
                </c:pt>
                <c:pt idx="149">
                  <c:v>19.339200000000062</c:v>
                </c:pt>
                <c:pt idx="150">
                  <c:v>19.440000000000062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C-4F6D-A941-A57B5B0B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08975"/>
        <c:axId val="603714799"/>
      </c:scatterChart>
      <c:valAx>
        <c:axId val="603708975"/>
        <c:scaling>
          <c:orientation val="minMax"/>
          <c:max val="208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14799"/>
        <c:crosses val="autoZero"/>
        <c:crossBetween val="midCat"/>
        <c:majorUnit val="10"/>
      </c:valAx>
      <c:valAx>
        <c:axId val="6037147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897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Global!$B$5</c:f>
              <c:strCache>
                <c:ptCount val="1"/>
                <c:pt idx="0">
                  <c:v>Flows In [Mt]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Global!$A$6:$A$76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Global!$B$6:$B$76</c:f>
              <c:numCache>
                <c:formatCode>0</c:formatCode>
                <c:ptCount val="71"/>
                <c:pt idx="0">
                  <c:v>7.3455803220853797</c:v>
                </c:pt>
                <c:pt idx="1">
                  <c:v>5.9729223993932603</c:v>
                </c:pt>
                <c:pt idx="2">
                  <c:v>6.0574995482652003</c:v>
                </c:pt>
                <c:pt idx="3">
                  <c:v>6.9354336561529299</c:v>
                </c:pt>
                <c:pt idx="4">
                  <c:v>6.3568469931753899</c:v>
                </c:pt>
                <c:pt idx="5">
                  <c:v>7.9084669656567703</c:v>
                </c:pt>
                <c:pt idx="6">
                  <c:v>8.1264149596992894</c:v>
                </c:pt>
                <c:pt idx="7">
                  <c:v>8.2479592113239804</c:v>
                </c:pt>
                <c:pt idx="8">
                  <c:v>7.48979499984907</c:v>
                </c:pt>
                <c:pt idx="9">
                  <c:v>8.7306962868012601</c:v>
                </c:pt>
                <c:pt idx="10">
                  <c:v>10.1518373380433</c:v>
                </c:pt>
                <c:pt idx="11">
                  <c:v>9.8450997562909297</c:v>
                </c:pt>
                <c:pt idx="12">
                  <c:v>9.6664276585357207</c:v>
                </c:pt>
                <c:pt idx="13">
                  <c:v>10.254417040599201</c:v>
                </c:pt>
                <c:pt idx="14">
                  <c:v>11.668352953372599</c:v>
                </c:pt>
                <c:pt idx="15">
                  <c:v>11.925292893484899</c:v>
                </c:pt>
                <c:pt idx="16">
                  <c:v>11.989127965541</c:v>
                </c:pt>
                <c:pt idx="17">
                  <c:v>12.0913183466789</c:v>
                </c:pt>
                <c:pt idx="18">
                  <c:v>12.671512988007899</c:v>
                </c:pt>
                <c:pt idx="19">
                  <c:v>13.9140918569643</c:v>
                </c:pt>
                <c:pt idx="20">
                  <c:v>14.428426412574</c:v>
                </c:pt>
                <c:pt idx="21">
                  <c:v>13.7322614716891</c:v>
                </c:pt>
                <c:pt idx="22">
                  <c:v>20.619729171185298</c:v>
                </c:pt>
                <c:pt idx="23">
                  <c:v>22.8242443712927</c:v>
                </c:pt>
                <c:pt idx="24">
                  <c:v>22.8382556158064</c:v>
                </c:pt>
                <c:pt idx="25">
                  <c:v>20.872685910855498</c:v>
                </c:pt>
                <c:pt idx="26">
                  <c:v>21.900527370808</c:v>
                </c:pt>
                <c:pt idx="27">
                  <c:v>21.820395473875401</c:v>
                </c:pt>
                <c:pt idx="28">
                  <c:v>23.336707361731001</c:v>
                </c:pt>
                <c:pt idx="29">
                  <c:v>24.360232585745099</c:v>
                </c:pt>
                <c:pt idx="30">
                  <c:v>23.382752424586101</c:v>
                </c:pt>
                <c:pt idx="31">
                  <c:v>22.779854303580102</c:v>
                </c:pt>
                <c:pt idx="32">
                  <c:v>21.008476382081199</c:v>
                </c:pt>
                <c:pt idx="33">
                  <c:v>21.397123921324901</c:v>
                </c:pt>
                <c:pt idx="34">
                  <c:v>22.442350976144201</c:v>
                </c:pt>
                <c:pt idx="35">
                  <c:v>22.758625842678502</c:v>
                </c:pt>
                <c:pt idx="36">
                  <c:v>22.838582859536899</c:v>
                </c:pt>
                <c:pt idx="37">
                  <c:v>23.566303202517901</c:v>
                </c:pt>
                <c:pt idx="38">
                  <c:v>24.913489369780802</c:v>
                </c:pt>
                <c:pt idx="39">
                  <c:v>25.125778295083901</c:v>
                </c:pt>
                <c:pt idx="40">
                  <c:v>24.798395533960701</c:v>
                </c:pt>
                <c:pt idx="41">
                  <c:v>23.7732150202208</c:v>
                </c:pt>
                <c:pt idx="42">
                  <c:v>23.7828919951689</c:v>
                </c:pt>
                <c:pt idx="43">
                  <c:v>23.889800498285499</c:v>
                </c:pt>
                <c:pt idx="44">
                  <c:v>23.873693254475601</c:v>
                </c:pt>
                <c:pt idx="45">
                  <c:v>24.6851130658352</c:v>
                </c:pt>
                <c:pt idx="46">
                  <c:v>24.7646598561007</c:v>
                </c:pt>
                <c:pt idx="47">
                  <c:v>26.035783949761498</c:v>
                </c:pt>
                <c:pt idx="48">
                  <c:v>25.6297376618618</c:v>
                </c:pt>
                <c:pt idx="49">
                  <c:v>26.1505305998358</c:v>
                </c:pt>
                <c:pt idx="50">
                  <c:v>27.9432852345331</c:v>
                </c:pt>
                <c:pt idx="51">
                  <c:v>28.134528315025001</c:v>
                </c:pt>
                <c:pt idx="52">
                  <c:v>29.588685962211599</c:v>
                </c:pt>
                <c:pt idx="53">
                  <c:v>32.1533159428594</c:v>
                </c:pt>
                <c:pt idx="54">
                  <c:v>34.7015170074352</c:v>
                </c:pt>
                <c:pt idx="55">
                  <c:v>37.661607203862197</c:v>
                </c:pt>
                <c:pt idx="56">
                  <c:v>40.800470483794598</c:v>
                </c:pt>
                <c:pt idx="57">
                  <c:v>44.211659105615503</c:v>
                </c:pt>
                <c:pt idx="58">
                  <c:v>43.0852290870545</c:v>
                </c:pt>
                <c:pt idx="59">
                  <c:v>43.643367860847299</c:v>
                </c:pt>
                <c:pt idx="60">
                  <c:v>45.586501966173898</c:v>
                </c:pt>
                <c:pt idx="61">
                  <c:v>47.427680206924499</c:v>
                </c:pt>
                <c:pt idx="62">
                  <c:v>49.379190842387501</c:v>
                </c:pt>
                <c:pt idx="63">
                  <c:v>51.464924445202797</c:v>
                </c:pt>
                <c:pt idx="64">
                  <c:v>53.201459631626399</c:v>
                </c:pt>
                <c:pt idx="65">
                  <c:v>54.841545805848803</c:v>
                </c:pt>
                <c:pt idx="66">
                  <c:v>56.387713336789702</c:v>
                </c:pt>
                <c:pt idx="67">
                  <c:v>57.8395903705457</c:v>
                </c:pt>
                <c:pt idx="68">
                  <c:v>59.1733342491071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4-4A41-933F-610B7EA90E99}"/>
            </c:ext>
          </c:extLst>
        </c:ser>
        <c:ser>
          <c:idx val="1"/>
          <c:order val="1"/>
          <c:tx>
            <c:strRef>
              <c:f>Global!$C$5</c:f>
              <c:strCache>
                <c:ptCount val="1"/>
                <c:pt idx="0">
                  <c:v>Exponential trend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Global!$A$6:$A$74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Global!$C$6:$C$74</c:f>
              <c:numCache>
                <c:formatCode>0</c:formatCode>
                <c:ptCount val="69"/>
                <c:pt idx="0">
                  <c:v>7.3455803220853797</c:v>
                </c:pt>
                <c:pt idx="1">
                  <c:v>7.5659477317479409</c:v>
                </c:pt>
                <c:pt idx="2">
                  <c:v>7.792926163700379</c:v>
                </c:pt>
                <c:pt idx="3">
                  <c:v>8.0267139486113912</c:v>
                </c:pt>
                <c:pt idx="4">
                  <c:v>8.2675153670697323</c:v>
                </c:pt>
                <c:pt idx="5">
                  <c:v>8.515540828081825</c:v>
                </c:pt>
                <c:pt idx="6">
                  <c:v>8.7710070529242792</c:v>
                </c:pt>
                <c:pt idx="7">
                  <c:v>9.0341372645120082</c:v>
                </c:pt>
                <c:pt idx="8">
                  <c:v>9.305161382447368</c:v>
                </c:pt>
                <c:pt idx="9">
                  <c:v>9.5843162239207889</c:v>
                </c:pt>
                <c:pt idx="10">
                  <c:v>9.8718457106384125</c:v>
                </c:pt>
                <c:pt idx="11">
                  <c:v>10.168001081957565</c:v>
                </c:pt>
                <c:pt idx="12">
                  <c:v>10.473041114416292</c:v>
                </c:pt>
                <c:pt idx="13">
                  <c:v>10.78723234784878</c:v>
                </c:pt>
                <c:pt idx="14">
                  <c:v>11.110849318284243</c:v>
                </c:pt>
                <c:pt idx="15">
                  <c:v>11.444174797832771</c:v>
                </c:pt>
                <c:pt idx="16">
                  <c:v>11.787500041767753</c:v>
                </c:pt>
                <c:pt idx="17">
                  <c:v>12.141125043020786</c:v>
                </c:pt>
                <c:pt idx="18">
                  <c:v>12.505358794311409</c:v>
                </c:pt>
                <c:pt idx="19">
                  <c:v>12.880519558140751</c:v>
                </c:pt>
                <c:pt idx="20">
                  <c:v>13.266935144884973</c:v>
                </c:pt>
                <c:pt idx="21">
                  <c:v>13.664943199231523</c:v>
                </c:pt>
                <c:pt idx="22">
                  <c:v>14.074891495208469</c:v>
                </c:pt>
                <c:pt idx="23">
                  <c:v>14.497138240064723</c:v>
                </c:pt>
                <c:pt idx="24">
                  <c:v>14.932052387266666</c:v>
                </c:pt>
                <c:pt idx="25">
                  <c:v>15.380013958884666</c:v>
                </c:pt>
                <c:pt idx="26">
                  <c:v>15.841414377651207</c:v>
                </c:pt>
                <c:pt idx="27">
                  <c:v>16.316656808980742</c:v>
                </c:pt>
                <c:pt idx="28">
                  <c:v>16.806156513250166</c:v>
                </c:pt>
                <c:pt idx="29">
                  <c:v>17.310341208647671</c:v>
                </c:pt>
                <c:pt idx="30">
                  <c:v>17.8296514449071</c:v>
                </c:pt>
                <c:pt idx="31">
                  <c:v>18.364540988254312</c:v>
                </c:pt>
                <c:pt idx="32">
                  <c:v>18.915477217901941</c:v>
                </c:pt>
                <c:pt idx="33">
                  <c:v>19.482941534439</c:v>
                </c:pt>
                <c:pt idx="34">
                  <c:v>20.067429780472171</c:v>
                </c:pt>
                <c:pt idx="35">
                  <c:v>20.669452673886337</c:v>
                </c:pt>
                <c:pt idx="36">
                  <c:v>21.289536254102927</c:v>
                </c:pt>
                <c:pt idx="37">
                  <c:v>21.928222341726016</c:v>
                </c:pt>
                <c:pt idx="38">
                  <c:v>22.586069011977798</c:v>
                </c:pt>
                <c:pt idx="39">
                  <c:v>23.263651082337134</c:v>
                </c:pt>
                <c:pt idx="40">
                  <c:v>23.961560614807247</c:v>
                </c:pt>
                <c:pt idx="41">
                  <c:v>24.680407433251464</c:v>
                </c:pt>
                <c:pt idx="42">
                  <c:v>25.420819656249009</c:v>
                </c:pt>
                <c:pt idx="43">
                  <c:v>26.183444245936478</c:v>
                </c:pt>
                <c:pt idx="44">
                  <c:v>26.968947573314573</c:v>
                </c:pt>
                <c:pt idx="45">
                  <c:v>27.778016000514011</c:v>
                </c:pt>
                <c:pt idx="46">
                  <c:v>28.61135648052943</c:v>
                </c:pt>
                <c:pt idx="47">
                  <c:v>29.469697174945313</c:v>
                </c:pt>
                <c:pt idx="48">
                  <c:v>30.353788090193675</c:v>
                </c:pt>
                <c:pt idx="49">
                  <c:v>31.264401732899486</c:v>
                </c:pt>
                <c:pt idx="50">
                  <c:v>32.20233378488647</c:v>
                </c:pt>
                <c:pt idx="51">
                  <c:v>33.168403798433062</c:v>
                </c:pt>
                <c:pt idx="52">
                  <c:v>34.163455912386056</c:v>
                </c:pt>
                <c:pt idx="53">
                  <c:v>35.188359589757638</c:v>
                </c:pt>
                <c:pt idx="54">
                  <c:v>36.244010377450365</c:v>
                </c:pt>
                <c:pt idx="55">
                  <c:v>37.331330688773875</c:v>
                </c:pt>
                <c:pt idx="56">
                  <c:v>38.451270609437088</c:v>
                </c:pt>
                <c:pt idx="57">
                  <c:v>39.604808727720204</c:v>
                </c:pt>
                <c:pt idx="58">
                  <c:v>40.792952989551807</c:v>
                </c:pt>
                <c:pt idx="59">
                  <c:v>42.016741579238364</c:v>
                </c:pt>
                <c:pt idx="60">
                  <c:v>43.277243826615518</c:v>
                </c:pt>
                <c:pt idx="61">
                  <c:v>44.575561141413985</c:v>
                </c:pt>
                <c:pt idx="62">
                  <c:v>45.912827975656405</c:v>
                </c:pt>
                <c:pt idx="63">
                  <c:v>47.2902128149261</c:v>
                </c:pt>
                <c:pt idx="64">
                  <c:v>48.708919199373881</c:v>
                </c:pt>
                <c:pt idx="65">
                  <c:v>50.170186775355099</c:v>
                </c:pt>
                <c:pt idx="66">
                  <c:v>51.675292378615751</c:v>
                </c:pt>
                <c:pt idx="67">
                  <c:v>53.225551149974223</c:v>
                </c:pt>
                <c:pt idx="68">
                  <c:v>54.822317684473447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34-4A41-933F-610B7EA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39359"/>
        <c:axId val="606150591"/>
      </c:scatterChart>
      <c:valAx>
        <c:axId val="606139359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0591"/>
        <c:crosses val="autoZero"/>
        <c:crossBetween val="midCat"/>
      </c:valAx>
      <c:valAx>
        <c:axId val="6061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Global!$J$5</c:f>
              <c:strCache>
                <c:ptCount val="1"/>
                <c:pt idx="0">
                  <c:v>Ressources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Global!$H$16:$H$66</c:f>
              <c:numCache>
                <c:formatCode>0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Global!$J$16:$J$66</c:f>
              <c:numCache>
                <c:formatCode>0</c:formatCode>
                <c:ptCount val="51"/>
                <c:pt idx="0">
                  <c:v>120</c:v>
                </c:pt>
                <c:pt idx="1">
                  <c:v>123.6</c:v>
                </c:pt>
                <c:pt idx="2">
                  <c:v>127.30799999999999</c:v>
                </c:pt>
                <c:pt idx="3">
                  <c:v>131.12724</c:v>
                </c:pt>
                <c:pt idx="4">
                  <c:v>135.06105719999999</c:v>
                </c:pt>
                <c:pt idx="5">
                  <c:v>139.112888916</c:v>
                </c:pt>
                <c:pt idx="6">
                  <c:v>143.28627558348001</c:v>
                </c:pt>
                <c:pt idx="7">
                  <c:v>147.58486385098439</c:v>
                </c:pt>
                <c:pt idx="8">
                  <c:v>152.01240976651391</c:v>
                </c:pt>
                <c:pt idx="9">
                  <c:v>156.57278205950936</c:v>
                </c:pt>
                <c:pt idx="10">
                  <c:v>161.26996552129461</c:v>
                </c:pt>
                <c:pt idx="11">
                  <c:v>166.10806448693344</c:v>
                </c:pt>
                <c:pt idx="12">
                  <c:v>171.09130642154145</c:v>
                </c:pt>
                <c:pt idx="13">
                  <c:v>176.22404561418767</c:v>
                </c:pt>
                <c:pt idx="14">
                  <c:v>181.51076698261332</c:v>
                </c:pt>
                <c:pt idx="15">
                  <c:v>186.95608999209171</c:v>
                </c:pt>
                <c:pt idx="16">
                  <c:v>192.56477269185447</c:v>
                </c:pt>
                <c:pt idx="17">
                  <c:v>198.34171587261011</c:v>
                </c:pt>
                <c:pt idx="18">
                  <c:v>204.2919673487884</c:v>
                </c:pt>
                <c:pt idx="19">
                  <c:v>210.42072636925207</c:v>
                </c:pt>
                <c:pt idx="20">
                  <c:v>216.73334816032963</c:v>
                </c:pt>
                <c:pt idx="21">
                  <c:v>223.23534860513951</c:v>
                </c:pt>
                <c:pt idx="22">
                  <c:v>229.9324090632937</c:v>
                </c:pt>
                <c:pt idx="23">
                  <c:v>236.8303813351925</c:v>
                </c:pt>
                <c:pt idx="24">
                  <c:v>243.93529277524829</c:v>
                </c:pt>
                <c:pt idx="25">
                  <c:v>251.25335155850576</c:v>
                </c:pt>
                <c:pt idx="26">
                  <c:v>258.79095210526094</c:v>
                </c:pt>
                <c:pt idx="27">
                  <c:v>266.55468066841877</c:v>
                </c:pt>
                <c:pt idx="28">
                  <c:v>274.5513210884713</c:v>
                </c:pt>
                <c:pt idx="29">
                  <c:v>282.78786072112547</c:v>
                </c:pt>
                <c:pt idx="30">
                  <c:v>291.27149654275922</c:v>
                </c:pt>
                <c:pt idx="31">
                  <c:v>300.00964143904201</c:v>
                </c:pt>
                <c:pt idx="32">
                  <c:v>309.00993068221328</c:v>
                </c:pt>
                <c:pt idx="33">
                  <c:v>318.2802286026797</c:v>
                </c:pt>
                <c:pt idx="34">
                  <c:v>327.8286354607601</c:v>
                </c:pt>
                <c:pt idx="35">
                  <c:v>337.66349452458286</c:v>
                </c:pt>
                <c:pt idx="36">
                  <c:v>347.79339936032039</c:v>
                </c:pt>
                <c:pt idx="37">
                  <c:v>358.22720134113001</c:v>
                </c:pt>
                <c:pt idx="38">
                  <c:v>368.97401738136392</c:v>
                </c:pt>
                <c:pt idx="39">
                  <c:v>380.04323790280483</c:v>
                </c:pt>
                <c:pt idx="40">
                  <c:v>391.44453503988899</c:v>
                </c:pt>
                <c:pt idx="41">
                  <c:v>403.18787109108564</c:v>
                </c:pt>
                <c:pt idx="42">
                  <c:v>415.28350722381822</c:v>
                </c:pt>
                <c:pt idx="43">
                  <c:v>427.74201244053279</c:v>
                </c:pt>
                <c:pt idx="44">
                  <c:v>440.57427281374879</c:v>
                </c:pt>
                <c:pt idx="45">
                  <c:v>453.79150099816127</c:v>
                </c:pt>
                <c:pt idx="46">
                  <c:v>467.40524602810609</c:v>
                </c:pt>
                <c:pt idx="47">
                  <c:v>481.42740340894926</c:v>
                </c:pt>
                <c:pt idx="48">
                  <c:v>495.87022551121777</c:v>
                </c:pt>
                <c:pt idx="49">
                  <c:v>510.74633227655431</c:v>
                </c:pt>
                <c:pt idx="50">
                  <c:v>526.06872224485096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D-416E-BB63-AC2B63B586ED}"/>
            </c:ext>
          </c:extLst>
        </c:ser>
        <c:ser>
          <c:idx val="1"/>
          <c:order val="1"/>
          <c:tx>
            <c:strRef>
              <c:f>Global!$K$5</c:f>
              <c:strCache>
                <c:ptCount val="1"/>
                <c:pt idx="0">
                  <c:v> 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Global!$K$6:$K$66</c:f>
              <c:numCache>
                <c:formatCode>0</c:formatCode>
                <c:ptCount val="61"/>
                <c:pt idx="0">
                  <c:v>2011.2241767467413</c:v>
                </c:pt>
                <c:pt idx="1">
                  <c:v>2012.2241767467413</c:v>
                </c:pt>
                <c:pt idx="2">
                  <c:v>2013.2241767467413</c:v>
                </c:pt>
                <c:pt idx="3">
                  <c:v>2014.2241767467413</c:v>
                </c:pt>
                <c:pt idx="4">
                  <c:v>2015.2241767467413</c:v>
                </c:pt>
                <c:pt idx="5">
                  <c:v>2016.2241767467413</c:v>
                </c:pt>
                <c:pt idx="6">
                  <c:v>2017.2241767467413</c:v>
                </c:pt>
                <c:pt idx="7">
                  <c:v>2018.2241767467413</c:v>
                </c:pt>
                <c:pt idx="8">
                  <c:v>2019.2241767467413</c:v>
                </c:pt>
                <c:pt idx="9">
                  <c:v>2020.2241767467413</c:v>
                </c:pt>
                <c:pt idx="10">
                  <c:v>2021.2241767467413</c:v>
                </c:pt>
                <c:pt idx="11">
                  <c:v>2022.2241767467413</c:v>
                </c:pt>
                <c:pt idx="12">
                  <c:v>2023.2241767467413</c:v>
                </c:pt>
                <c:pt idx="13">
                  <c:v>2024.2241767467413</c:v>
                </c:pt>
                <c:pt idx="14">
                  <c:v>2025.2241767467413</c:v>
                </c:pt>
                <c:pt idx="15">
                  <c:v>2026.2241767467413</c:v>
                </c:pt>
                <c:pt idx="16">
                  <c:v>2027.2241767467413</c:v>
                </c:pt>
                <c:pt idx="17">
                  <c:v>2028.2241767467413</c:v>
                </c:pt>
                <c:pt idx="18">
                  <c:v>2029.2241767467413</c:v>
                </c:pt>
                <c:pt idx="19">
                  <c:v>2030.2241767467413</c:v>
                </c:pt>
                <c:pt idx="20">
                  <c:v>2031.2241767467413</c:v>
                </c:pt>
                <c:pt idx="21">
                  <c:v>2032.2241767467413</c:v>
                </c:pt>
                <c:pt idx="22">
                  <c:v>2033.2241767467413</c:v>
                </c:pt>
                <c:pt idx="23">
                  <c:v>2034.2241767467413</c:v>
                </c:pt>
                <c:pt idx="24">
                  <c:v>2035.2241767467413</c:v>
                </c:pt>
                <c:pt idx="25">
                  <c:v>2036.2241767467413</c:v>
                </c:pt>
                <c:pt idx="26">
                  <c:v>2037.2241767467413</c:v>
                </c:pt>
                <c:pt idx="27">
                  <c:v>2038.2241767467413</c:v>
                </c:pt>
                <c:pt idx="28">
                  <c:v>2039.2241767467413</c:v>
                </c:pt>
                <c:pt idx="29">
                  <c:v>2040.2241767467413</c:v>
                </c:pt>
                <c:pt idx="30">
                  <c:v>2041.2241767467413</c:v>
                </c:pt>
                <c:pt idx="31">
                  <c:v>2042.2241767467413</c:v>
                </c:pt>
                <c:pt idx="32">
                  <c:v>2043.2241767467413</c:v>
                </c:pt>
                <c:pt idx="33">
                  <c:v>2044.2241767467413</c:v>
                </c:pt>
                <c:pt idx="34">
                  <c:v>2045.2241767467413</c:v>
                </c:pt>
                <c:pt idx="35">
                  <c:v>2046.2241767467413</c:v>
                </c:pt>
                <c:pt idx="36">
                  <c:v>2047.2241767467413</c:v>
                </c:pt>
                <c:pt idx="37">
                  <c:v>2048.2241767467413</c:v>
                </c:pt>
                <c:pt idx="38">
                  <c:v>2049.2241767467413</c:v>
                </c:pt>
                <c:pt idx="39">
                  <c:v>2050.2241767467413</c:v>
                </c:pt>
                <c:pt idx="40">
                  <c:v>2051.2241767467413</c:v>
                </c:pt>
                <c:pt idx="41">
                  <c:v>2052.2241767467413</c:v>
                </c:pt>
                <c:pt idx="42">
                  <c:v>2053.2241767467413</c:v>
                </c:pt>
                <c:pt idx="43">
                  <c:v>2054.2241767467413</c:v>
                </c:pt>
                <c:pt idx="44">
                  <c:v>2055.2241767467413</c:v>
                </c:pt>
                <c:pt idx="45">
                  <c:v>2056.2241767467413</c:v>
                </c:pt>
                <c:pt idx="46">
                  <c:v>2057.2241767467413</c:v>
                </c:pt>
                <c:pt idx="47">
                  <c:v>2058.2241767467413</c:v>
                </c:pt>
                <c:pt idx="48">
                  <c:v>2059.2241767467413</c:v>
                </c:pt>
                <c:pt idx="49">
                  <c:v>2060.2241767467413</c:v>
                </c:pt>
                <c:pt idx="50">
                  <c:v>2061.2241767467413</c:v>
                </c:pt>
                <c:pt idx="51">
                  <c:v>2062.2241767467413</c:v>
                </c:pt>
                <c:pt idx="52">
                  <c:v>2063.2241767467413</c:v>
                </c:pt>
                <c:pt idx="53">
                  <c:v>2064.2241767467413</c:v>
                </c:pt>
                <c:pt idx="54">
                  <c:v>2065.2241767467413</c:v>
                </c:pt>
                <c:pt idx="55">
                  <c:v>2066.2241767467413</c:v>
                </c:pt>
                <c:pt idx="56">
                  <c:v>2067.2241767467413</c:v>
                </c:pt>
                <c:pt idx="57">
                  <c:v>2068.2241767467413</c:v>
                </c:pt>
                <c:pt idx="58">
                  <c:v>2069.2241767467413</c:v>
                </c:pt>
                <c:pt idx="59">
                  <c:v>2070.2241767467413</c:v>
                </c:pt>
                <c:pt idx="60">
                  <c:v>2071.2241767467413</c:v>
                </c:pt>
              </c:numCache>
            </c:numRef>
          </c:xVal>
          <c:yVal>
            <c:numRef>
              <c:f>Global!$J$6:$J$66</c:f>
              <c:numCache>
                <c:formatCode>0</c:formatCode>
                <c:ptCount val="61"/>
                <c:pt idx="0">
                  <c:v>88.490895227391391</c:v>
                </c:pt>
                <c:pt idx="1">
                  <c:v>91.227727038547812</c:v>
                </c:pt>
                <c:pt idx="2">
                  <c:v>94.04920313252353</c:v>
                </c:pt>
                <c:pt idx="3">
                  <c:v>96.957941373735608</c:v>
                </c:pt>
                <c:pt idx="4">
                  <c:v>99.956640591479996</c:v>
                </c:pt>
                <c:pt idx="5">
                  <c:v>103.04808308400001</c:v>
                </c:pt>
                <c:pt idx="6">
                  <c:v>106.23513720000001</c:v>
                </c:pt>
                <c:pt idx="7">
                  <c:v>109.52076000000001</c:v>
                </c:pt>
                <c:pt idx="8">
                  <c:v>112.908</c:v>
                </c:pt>
                <c:pt idx="9">
                  <c:v>116.39999999999999</c:v>
                </c:pt>
                <c:pt idx="10">
                  <c:v>120</c:v>
                </c:pt>
                <c:pt idx="11">
                  <c:v>123.6</c:v>
                </c:pt>
                <c:pt idx="12">
                  <c:v>127.30799999999999</c:v>
                </c:pt>
                <c:pt idx="13">
                  <c:v>131.12724</c:v>
                </c:pt>
                <c:pt idx="14">
                  <c:v>135.06105719999999</c:v>
                </c:pt>
                <c:pt idx="15">
                  <c:v>139.112888916</c:v>
                </c:pt>
                <c:pt idx="16">
                  <c:v>143.28627558348001</c:v>
                </c:pt>
                <c:pt idx="17">
                  <c:v>147.58486385098439</c:v>
                </c:pt>
                <c:pt idx="18">
                  <c:v>152.01240976651391</c:v>
                </c:pt>
                <c:pt idx="19">
                  <c:v>156.57278205950936</c:v>
                </c:pt>
                <c:pt idx="20">
                  <c:v>161.26996552129461</c:v>
                </c:pt>
                <c:pt idx="21">
                  <c:v>166.10806448693344</c:v>
                </c:pt>
                <c:pt idx="22">
                  <c:v>171.09130642154145</c:v>
                </c:pt>
                <c:pt idx="23">
                  <c:v>176.22404561418767</c:v>
                </c:pt>
                <c:pt idx="24">
                  <c:v>181.51076698261332</c:v>
                </c:pt>
                <c:pt idx="25">
                  <c:v>186.95608999209171</c:v>
                </c:pt>
                <c:pt idx="26">
                  <c:v>192.56477269185447</c:v>
                </c:pt>
                <c:pt idx="27">
                  <c:v>198.34171587261011</c:v>
                </c:pt>
                <c:pt idx="28">
                  <c:v>204.2919673487884</c:v>
                </c:pt>
                <c:pt idx="29">
                  <c:v>210.42072636925207</c:v>
                </c:pt>
                <c:pt idx="30">
                  <c:v>216.73334816032963</c:v>
                </c:pt>
                <c:pt idx="31">
                  <c:v>223.23534860513951</c:v>
                </c:pt>
                <c:pt idx="32">
                  <c:v>229.9324090632937</c:v>
                </c:pt>
                <c:pt idx="33">
                  <c:v>236.8303813351925</c:v>
                </c:pt>
                <c:pt idx="34">
                  <c:v>243.93529277524829</c:v>
                </c:pt>
                <c:pt idx="35">
                  <c:v>251.25335155850576</c:v>
                </c:pt>
                <c:pt idx="36">
                  <c:v>258.79095210526094</c:v>
                </c:pt>
                <c:pt idx="37">
                  <c:v>266.55468066841877</c:v>
                </c:pt>
                <c:pt idx="38">
                  <c:v>274.5513210884713</c:v>
                </c:pt>
                <c:pt idx="39">
                  <c:v>282.78786072112547</c:v>
                </c:pt>
                <c:pt idx="40">
                  <c:v>291.27149654275922</c:v>
                </c:pt>
                <c:pt idx="41">
                  <c:v>300.00964143904201</c:v>
                </c:pt>
                <c:pt idx="42">
                  <c:v>309.00993068221328</c:v>
                </c:pt>
                <c:pt idx="43">
                  <c:v>318.2802286026797</c:v>
                </c:pt>
                <c:pt idx="44">
                  <c:v>327.8286354607601</c:v>
                </c:pt>
                <c:pt idx="45">
                  <c:v>337.66349452458286</c:v>
                </c:pt>
                <c:pt idx="46">
                  <c:v>347.79339936032039</c:v>
                </c:pt>
                <c:pt idx="47">
                  <c:v>358.22720134113001</c:v>
                </c:pt>
                <c:pt idx="48">
                  <c:v>368.97401738136392</c:v>
                </c:pt>
                <c:pt idx="49">
                  <c:v>380.04323790280483</c:v>
                </c:pt>
                <c:pt idx="50">
                  <c:v>391.44453503988899</c:v>
                </c:pt>
                <c:pt idx="51">
                  <c:v>403.18787109108564</c:v>
                </c:pt>
                <c:pt idx="52">
                  <c:v>415.28350722381822</c:v>
                </c:pt>
                <c:pt idx="53">
                  <c:v>427.74201244053279</c:v>
                </c:pt>
                <c:pt idx="54">
                  <c:v>440.57427281374879</c:v>
                </c:pt>
                <c:pt idx="55">
                  <c:v>453.79150099816127</c:v>
                </c:pt>
                <c:pt idx="56">
                  <c:v>467.40524602810609</c:v>
                </c:pt>
                <c:pt idx="57">
                  <c:v>481.42740340894926</c:v>
                </c:pt>
                <c:pt idx="58">
                  <c:v>495.87022551121777</c:v>
                </c:pt>
                <c:pt idx="59">
                  <c:v>510.74633227655431</c:v>
                </c:pt>
                <c:pt idx="60">
                  <c:v>526.06872224485096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2-46C0-9FBC-7B06F56500D3}"/>
            </c:ext>
          </c:extLst>
        </c:ser>
        <c:ser>
          <c:idx val="2"/>
          <c:order val="2"/>
          <c:tx>
            <c:strRef>
              <c:f>Global!$L$5</c:f>
              <c:strCache>
                <c:ptCount val="1"/>
                <c:pt idx="0">
                  <c:v>#2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Global!$L$6:$L$66</c:f>
              <c:numCache>
                <c:formatCode>0</c:formatCode>
                <c:ptCount val="61"/>
                <c:pt idx="0">
                  <c:v>2016.6186677824473</c:v>
                </c:pt>
                <c:pt idx="1">
                  <c:v>2017.6186677824473</c:v>
                </c:pt>
                <c:pt idx="2">
                  <c:v>2018.6186677824473</c:v>
                </c:pt>
                <c:pt idx="3">
                  <c:v>2019.6186677824473</c:v>
                </c:pt>
                <c:pt idx="4">
                  <c:v>2020.6186677824473</c:v>
                </c:pt>
                <c:pt idx="5">
                  <c:v>2021.6186677824473</c:v>
                </c:pt>
                <c:pt idx="6">
                  <c:v>2022.6186677824473</c:v>
                </c:pt>
                <c:pt idx="7">
                  <c:v>2023.6186677824473</c:v>
                </c:pt>
                <c:pt idx="8">
                  <c:v>2024.6186677824473</c:v>
                </c:pt>
                <c:pt idx="9">
                  <c:v>2025.6186677824473</c:v>
                </c:pt>
                <c:pt idx="10">
                  <c:v>2026.6186677824473</c:v>
                </c:pt>
                <c:pt idx="11">
                  <c:v>2027.6186677824473</c:v>
                </c:pt>
                <c:pt idx="12">
                  <c:v>2028.6186677824473</c:v>
                </c:pt>
                <c:pt idx="13">
                  <c:v>2029.6186677824473</c:v>
                </c:pt>
                <c:pt idx="14">
                  <c:v>2030.6186677824473</c:v>
                </c:pt>
                <c:pt idx="15">
                  <c:v>2031.6186677824473</c:v>
                </c:pt>
                <c:pt idx="16">
                  <c:v>2032.6186677824473</c:v>
                </c:pt>
                <c:pt idx="17">
                  <c:v>2033.6186677824473</c:v>
                </c:pt>
                <c:pt idx="18">
                  <c:v>2034.6186677824473</c:v>
                </c:pt>
                <c:pt idx="19">
                  <c:v>2035.6186677824473</c:v>
                </c:pt>
                <c:pt idx="20">
                  <c:v>2036.6186677824473</c:v>
                </c:pt>
                <c:pt idx="21">
                  <c:v>2037.6186677824473</c:v>
                </c:pt>
                <c:pt idx="22">
                  <c:v>2038.6186677824473</c:v>
                </c:pt>
                <c:pt idx="23">
                  <c:v>2039.6186677824473</c:v>
                </c:pt>
                <c:pt idx="24">
                  <c:v>2040.6186677824473</c:v>
                </c:pt>
                <c:pt idx="25">
                  <c:v>2041.6186677824473</c:v>
                </c:pt>
                <c:pt idx="26">
                  <c:v>2042.6186677824473</c:v>
                </c:pt>
                <c:pt idx="27">
                  <c:v>2043.6186677824473</c:v>
                </c:pt>
                <c:pt idx="28">
                  <c:v>2044.6186677824473</c:v>
                </c:pt>
                <c:pt idx="29">
                  <c:v>2045.6186677824473</c:v>
                </c:pt>
                <c:pt idx="30">
                  <c:v>2046.6186677824473</c:v>
                </c:pt>
                <c:pt idx="31">
                  <c:v>2047.6186677824473</c:v>
                </c:pt>
                <c:pt idx="32">
                  <c:v>2048.6186677824471</c:v>
                </c:pt>
                <c:pt idx="33">
                  <c:v>2049.6186677824471</c:v>
                </c:pt>
                <c:pt idx="34">
                  <c:v>2050.6186677824471</c:v>
                </c:pt>
                <c:pt idx="35">
                  <c:v>2051.6186677824471</c:v>
                </c:pt>
                <c:pt idx="36">
                  <c:v>2052.6186677824471</c:v>
                </c:pt>
                <c:pt idx="37">
                  <c:v>2053.6186677824471</c:v>
                </c:pt>
                <c:pt idx="38">
                  <c:v>2054.6186677824471</c:v>
                </c:pt>
                <c:pt idx="39">
                  <c:v>2055.6186677824471</c:v>
                </c:pt>
                <c:pt idx="40">
                  <c:v>2056.6186677824471</c:v>
                </c:pt>
                <c:pt idx="41">
                  <c:v>2057.6186677824471</c:v>
                </c:pt>
                <c:pt idx="42">
                  <c:v>2058.6186677824471</c:v>
                </c:pt>
                <c:pt idx="43">
                  <c:v>2059.6186677824471</c:v>
                </c:pt>
                <c:pt idx="44">
                  <c:v>2060.6186677824471</c:v>
                </c:pt>
                <c:pt idx="45">
                  <c:v>2061.6186677824471</c:v>
                </c:pt>
                <c:pt idx="46">
                  <c:v>2062.6186677824471</c:v>
                </c:pt>
                <c:pt idx="47">
                  <c:v>2063.6186677824471</c:v>
                </c:pt>
                <c:pt idx="48">
                  <c:v>2064.6186677824471</c:v>
                </c:pt>
                <c:pt idx="49">
                  <c:v>2065.6186677824471</c:v>
                </c:pt>
                <c:pt idx="50">
                  <c:v>2066.6186677824471</c:v>
                </c:pt>
                <c:pt idx="51">
                  <c:v>2067.6186677824471</c:v>
                </c:pt>
                <c:pt idx="52">
                  <c:v>2068.6186677824471</c:v>
                </c:pt>
                <c:pt idx="53">
                  <c:v>2069.6186677824471</c:v>
                </c:pt>
                <c:pt idx="54">
                  <c:v>2070.6186677824471</c:v>
                </c:pt>
                <c:pt idx="55">
                  <c:v>2071.6186677824471</c:v>
                </c:pt>
                <c:pt idx="56">
                  <c:v>2072.6186677824471</c:v>
                </c:pt>
                <c:pt idx="57">
                  <c:v>2073.6186677824471</c:v>
                </c:pt>
                <c:pt idx="58">
                  <c:v>2074.6186677824471</c:v>
                </c:pt>
                <c:pt idx="59">
                  <c:v>2075.6186677824471</c:v>
                </c:pt>
                <c:pt idx="60">
                  <c:v>2076.6186677824471</c:v>
                </c:pt>
              </c:numCache>
            </c:numRef>
          </c:xVal>
          <c:yVal>
            <c:numRef>
              <c:f>Global!$J$6:$J$66</c:f>
              <c:numCache>
                <c:formatCode>0</c:formatCode>
                <c:ptCount val="61"/>
                <c:pt idx="0">
                  <c:v>88.490895227391391</c:v>
                </c:pt>
                <c:pt idx="1">
                  <c:v>91.227727038547812</c:v>
                </c:pt>
                <c:pt idx="2">
                  <c:v>94.04920313252353</c:v>
                </c:pt>
                <c:pt idx="3">
                  <c:v>96.957941373735608</c:v>
                </c:pt>
                <c:pt idx="4">
                  <c:v>99.956640591479996</c:v>
                </c:pt>
                <c:pt idx="5">
                  <c:v>103.04808308400001</c:v>
                </c:pt>
                <c:pt idx="6">
                  <c:v>106.23513720000001</c:v>
                </c:pt>
                <c:pt idx="7">
                  <c:v>109.52076000000001</c:v>
                </c:pt>
                <c:pt idx="8">
                  <c:v>112.908</c:v>
                </c:pt>
                <c:pt idx="9">
                  <c:v>116.39999999999999</c:v>
                </c:pt>
                <c:pt idx="10">
                  <c:v>120</c:v>
                </c:pt>
                <c:pt idx="11">
                  <c:v>123.6</c:v>
                </c:pt>
                <c:pt idx="12">
                  <c:v>127.30799999999999</c:v>
                </c:pt>
                <c:pt idx="13">
                  <c:v>131.12724</c:v>
                </c:pt>
                <c:pt idx="14">
                  <c:v>135.06105719999999</c:v>
                </c:pt>
                <c:pt idx="15">
                  <c:v>139.112888916</c:v>
                </c:pt>
                <c:pt idx="16">
                  <c:v>143.28627558348001</c:v>
                </c:pt>
                <c:pt idx="17">
                  <c:v>147.58486385098439</c:v>
                </c:pt>
                <c:pt idx="18">
                  <c:v>152.01240976651391</c:v>
                </c:pt>
                <c:pt idx="19">
                  <c:v>156.57278205950936</c:v>
                </c:pt>
                <c:pt idx="20">
                  <c:v>161.26996552129461</c:v>
                </c:pt>
                <c:pt idx="21">
                  <c:v>166.10806448693344</c:v>
                </c:pt>
                <c:pt idx="22">
                  <c:v>171.09130642154145</c:v>
                </c:pt>
                <c:pt idx="23">
                  <c:v>176.22404561418767</c:v>
                </c:pt>
                <c:pt idx="24">
                  <c:v>181.51076698261332</c:v>
                </c:pt>
                <c:pt idx="25">
                  <c:v>186.95608999209171</c:v>
                </c:pt>
                <c:pt idx="26">
                  <c:v>192.56477269185447</c:v>
                </c:pt>
                <c:pt idx="27">
                  <c:v>198.34171587261011</c:v>
                </c:pt>
                <c:pt idx="28">
                  <c:v>204.2919673487884</c:v>
                </c:pt>
                <c:pt idx="29">
                  <c:v>210.42072636925207</c:v>
                </c:pt>
                <c:pt idx="30">
                  <c:v>216.73334816032963</c:v>
                </c:pt>
                <c:pt idx="31">
                  <c:v>223.23534860513951</c:v>
                </c:pt>
                <c:pt idx="32">
                  <c:v>229.9324090632937</c:v>
                </c:pt>
                <c:pt idx="33">
                  <c:v>236.8303813351925</c:v>
                </c:pt>
                <c:pt idx="34">
                  <c:v>243.93529277524829</c:v>
                </c:pt>
                <c:pt idx="35">
                  <c:v>251.25335155850576</c:v>
                </c:pt>
                <c:pt idx="36">
                  <c:v>258.79095210526094</c:v>
                </c:pt>
                <c:pt idx="37">
                  <c:v>266.55468066841877</c:v>
                </c:pt>
                <c:pt idx="38">
                  <c:v>274.5513210884713</c:v>
                </c:pt>
                <c:pt idx="39">
                  <c:v>282.78786072112547</c:v>
                </c:pt>
                <c:pt idx="40">
                  <c:v>291.27149654275922</c:v>
                </c:pt>
                <c:pt idx="41">
                  <c:v>300.00964143904201</c:v>
                </c:pt>
                <c:pt idx="42">
                  <c:v>309.00993068221328</c:v>
                </c:pt>
                <c:pt idx="43">
                  <c:v>318.2802286026797</c:v>
                </c:pt>
                <c:pt idx="44">
                  <c:v>327.8286354607601</c:v>
                </c:pt>
                <c:pt idx="45">
                  <c:v>337.66349452458286</c:v>
                </c:pt>
                <c:pt idx="46">
                  <c:v>347.79339936032039</c:v>
                </c:pt>
                <c:pt idx="47">
                  <c:v>358.22720134113001</c:v>
                </c:pt>
                <c:pt idx="48">
                  <c:v>368.97401738136392</c:v>
                </c:pt>
                <c:pt idx="49">
                  <c:v>380.04323790280483</c:v>
                </c:pt>
                <c:pt idx="50">
                  <c:v>391.44453503988899</c:v>
                </c:pt>
                <c:pt idx="51">
                  <c:v>403.18787109108564</c:v>
                </c:pt>
                <c:pt idx="52">
                  <c:v>415.28350722381822</c:v>
                </c:pt>
                <c:pt idx="53">
                  <c:v>427.74201244053279</c:v>
                </c:pt>
                <c:pt idx="54">
                  <c:v>440.57427281374879</c:v>
                </c:pt>
                <c:pt idx="55">
                  <c:v>453.79150099816127</c:v>
                </c:pt>
                <c:pt idx="56">
                  <c:v>467.40524602810609</c:v>
                </c:pt>
                <c:pt idx="57">
                  <c:v>481.42740340894926</c:v>
                </c:pt>
                <c:pt idx="58">
                  <c:v>495.87022551121777</c:v>
                </c:pt>
                <c:pt idx="59">
                  <c:v>510.74633227655431</c:v>
                </c:pt>
                <c:pt idx="60">
                  <c:v>526.06872224485096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2-46C0-9FBC-7B06F565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39359"/>
        <c:axId val="606150591"/>
      </c:scatterChart>
      <c:valAx>
        <c:axId val="606139359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0591"/>
        <c:crosses val="autoZero"/>
        <c:crossBetween val="midCat"/>
      </c:valAx>
      <c:valAx>
        <c:axId val="6061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19050</xdr:rowOff>
    </xdr:from>
    <xdr:to>
      <xdr:col>13</xdr:col>
      <xdr:colOff>481425</xdr:colOff>
      <xdr:row>12</xdr:row>
      <xdr:rowOff>83550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43C4D-05C9-4F95-8C50-2A15F06BE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5</xdr:row>
      <xdr:rowOff>171450</xdr:rowOff>
    </xdr:from>
    <xdr:to>
      <xdr:col>20</xdr:col>
      <xdr:colOff>595725</xdr:colOff>
      <xdr:row>17</xdr:row>
      <xdr:rowOff>45450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4479C-4D51-4A07-B754-F67358E5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20</xdr:row>
      <xdr:rowOff>123825</xdr:rowOff>
    </xdr:from>
    <xdr:to>
      <xdr:col>20</xdr:col>
      <xdr:colOff>529050</xdr:colOff>
      <xdr:row>31</xdr:row>
      <xdr:rowOff>188325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8E892-3BCE-491B-8A73-0632CFC3C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91D0-CFB8-4C90-BA06-510600140C14}">
  <dimension ref="B1:C5"/>
  <sheetViews>
    <sheetView showGridLines="0" workbookViewId="0">
      <selection activeCell="C9" sqref="C9"/>
    </sheetView>
  </sheetViews>
  <sheetFormatPr defaultRowHeight="15" x14ac:dyDescent="0.25"/>
  <cols>
    <col min="2" max="2" width="9.85546875" bestFit="1" customWidth="1"/>
    <col min="3" max="3" width="98.5703125" customWidth="1"/>
  </cols>
  <sheetData>
    <row r="1" spans="2:3" s="20" customFormat="1" x14ac:dyDescent="0.25"/>
    <row r="2" spans="2:3" s="20" customFormat="1" ht="30" x14ac:dyDescent="0.25">
      <c r="B2" s="21" t="s">
        <v>38</v>
      </c>
      <c r="C2" s="22" t="s">
        <v>41</v>
      </c>
    </row>
    <row r="3" spans="2:3" s="20" customFormat="1" x14ac:dyDescent="0.25"/>
    <row r="4" spans="2:3" s="20" customFormat="1" x14ac:dyDescent="0.25"/>
    <row r="5" spans="2:3" s="20" customFormat="1" ht="30" x14ac:dyDescent="0.25">
      <c r="B5" s="21" t="s">
        <v>39</v>
      </c>
      <c r="C5" s="2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013F-1168-4076-94AF-DF54AD1B4D4A}">
  <dimension ref="B2:E23"/>
  <sheetViews>
    <sheetView showGridLines="0" workbookViewId="0">
      <selection activeCell="H18" sqref="H18"/>
    </sheetView>
  </sheetViews>
  <sheetFormatPr defaultRowHeight="15" x14ac:dyDescent="0.25"/>
  <cols>
    <col min="1" max="1" width="9.140625" style="20"/>
    <col min="2" max="2" width="43.5703125" style="20" bestFit="1" customWidth="1"/>
    <col min="3" max="3" width="5.5703125" style="20" customWidth="1"/>
    <col min="4" max="16384" width="9.140625" style="20"/>
  </cols>
  <sheetData>
    <row r="2" spans="2:5" s="20" customFormat="1" x14ac:dyDescent="0.25">
      <c r="B2" s="28" t="s">
        <v>28</v>
      </c>
      <c r="C2" s="29"/>
    </row>
    <row r="3" spans="2:5" s="20" customFormat="1" x14ac:dyDescent="0.25">
      <c r="B3" s="20" t="s">
        <v>27</v>
      </c>
      <c r="C3" s="25">
        <v>0.21</v>
      </c>
    </row>
    <row r="4" spans="2:5" s="20" customFormat="1" x14ac:dyDescent="0.25">
      <c r="B4" s="20" t="s">
        <v>12</v>
      </c>
      <c r="C4" s="30">
        <v>0.1</v>
      </c>
    </row>
    <row r="5" spans="2:5" s="20" customFormat="1" x14ac:dyDescent="0.25">
      <c r="B5" s="20" t="s">
        <v>15</v>
      </c>
      <c r="C5" s="30">
        <v>0.5</v>
      </c>
    </row>
    <row r="7" spans="2:5" s="20" customFormat="1" x14ac:dyDescent="0.25">
      <c r="B7" s="31" t="s">
        <v>32</v>
      </c>
      <c r="C7" s="32">
        <f>EU!C153</f>
        <v>48.600000000000151</v>
      </c>
    </row>
    <row r="8" spans="2:5" s="20" customFormat="1" x14ac:dyDescent="0.25">
      <c r="B8" s="31" t="s">
        <v>33</v>
      </c>
      <c r="C8" s="32">
        <f>EU!C153-EU!D153</f>
        <v>5.8320000000000149</v>
      </c>
    </row>
    <row r="9" spans="2:5" s="20" customFormat="1" x14ac:dyDescent="0.25">
      <c r="B9" s="31" t="s">
        <v>34</v>
      </c>
      <c r="C9" s="32">
        <f>EU!C153-EU!E153</f>
        <v>29.160000000000089</v>
      </c>
    </row>
    <row r="13" spans="2:5" s="20" customFormat="1" x14ac:dyDescent="0.25">
      <c r="B13" s="28" t="s">
        <v>29</v>
      </c>
      <c r="C13" s="29"/>
      <c r="D13" s="29"/>
      <c r="E13" s="29"/>
    </row>
    <row r="14" spans="2:5" s="20" customFormat="1" x14ac:dyDescent="0.25">
      <c r="B14" s="20" t="s">
        <v>23</v>
      </c>
      <c r="C14" s="20">
        <v>0.03</v>
      </c>
      <c r="D14" s="20" t="s">
        <v>7</v>
      </c>
      <c r="E14" s="33" t="s">
        <v>10</v>
      </c>
    </row>
    <row r="15" spans="2:5" s="20" customFormat="1" x14ac:dyDescent="0.25">
      <c r="B15" s="20" t="s">
        <v>4</v>
      </c>
      <c r="C15" s="20">
        <f>1+C14</f>
        <v>1.03</v>
      </c>
      <c r="D15" s="20" t="s">
        <v>7</v>
      </c>
      <c r="E15" s="20" t="s">
        <v>10</v>
      </c>
    </row>
    <row r="16" spans="2:5" s="20" customFormat="1" x14ac:dyDescent="0.25">
      <c r="B16" s="20" t="s">
        <v>9</v>
      </c>
      <c r="C16" s="20">
        <v>35</v>
      </c>
      <c r="D16" s="20" t="s">
        <v>8</v>
      </c>
      <c r="E16" s="20" t="s">
        <v>11</v>
      </c>
    </row>
    <row r="17" spans="2:5" s="20" customFormat="1" x14ac:dyDescent="0.25">
      <c r="B17" s="20" t="s">
        <v>12</v>
      </c>
      <c r="C17" s="20">
        <v>0.1</v>
      </c>
      <c r="D17" s="20" t="s">
        <v>7</v>
      </c>
      <c r="E17" s="20" t="s">
        <v>13</v>
      </c>
    </row>
    <row r="18" spans="2:5" s="20" customFormat="1" x14ac:dyDescent="0.25">
      <c r="B18" s="20" t="s">
        <v>16</v>
      </c>
      <c r="C18" s="34">
        <f>C16-LOG(C15^C16-C17)/LOG(C15)</f>
        <v>1.2241767467413212</v>
      </c>
      <c r="D18" s="20" t="s">
        <v>8</v>
      </c>
      <c r="E18" s="20" t="s">
        <v>18</v>
      </c>
    </row>
    <row r="19" spans="2:5" s="20" customFormat="1" x14ac:dyDescent="0.25">
      <c r="B19" s="35"/>
      <c r="C19" s="36"/>
      <c r="D19" s="35"/>
      <c r="E19" s="35"/>
    </row>
    <row r="20" spans="2:5" s="20" customFormat="1" x14ac:dyDescent="0.25">
      <c r="B20" s="20" t="s">
        <v>15</v>
      </c>
      <c r="C20" s="20">
        <v>0.5</v>
      </c>
      <c r="D20" s="20" t="s">
        <v>7</v>
      </c>
      <c r="E20" s="20" t="s">
        <v>14</v>
      </c>
    </row>
    <row r="21" spans="2:5" s="20" customFormat="1" x14ac:dyDescent="0.25">
      <c r="B21" s="20" t="s">
        <v>17</v>
      </c>
      <c r="C21" s="34">
        <f>C16-LOG(C15^C16-C20)/LOG(C15)</f>
        <v>6.6186677824472753</v>
      </c>
      <c r="D21" s="20" t="s">
        <v>8</v>
      </c>
      <c r="E21" s="20" t="s">
        <v>19</v>
      </c>
    </row>
    <row r="23" spans="2:5" s="20" customFormat="1" x14ac:dyDescent="0.25">
      <c r="B23" s="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3739-CDCE-4F2B-9B39-1E774FAF5FA2}">
  <dimension ref="A1:F153"/>
  <sheetViews>
    <sheetView showGridLines="0" workbookViewId="0">
      <selection activeCell="I29" sqref="I29"/>
    </sheetView>
  </sheetViews>
  <sheetFormatPr defaultRowHeight="15" x14ac:dyDescent="0.25"/>
  <cols>
    <col min="1" max="1" width="14" bestFit="1" customWidth="1"/>
    <col min="2" max="5" width="13" style="3" customWidth="1"/>
  </cols>
  <sheetData>
    <row r="1" spans="1:5" ht="30" x14ac:dyDescent="0.25">
      <c r="B1" s="10" t="s">
        <v>30</v>
      </c>
      <c r="C1" s="10" t="s">
        <v>26</v>
      </c>
      <c r="D1" s="10" t="s">
        <v>5</v>
      </c>
      <c r="E1" s="10" t="s">
        <v>6</v>
      </c>
    </row>
    <row r="2" spans="1:5" s="7" customFormat="1" x14ac:dyDescent="0.25">
      <c r="A2" s="8" t="s">
        <v>0</v>
      </c>
      <c r="B2" s="9" t="s">
        <v>31</v>
      </c>
      <c r="C2" s="9" t="s">
        <v>31</v>
      </c>
      <c r="D2" s="9" t="s">
        <v>31</v>
      </c>
      <c r="E2" s="9" t="s">
        <v>31</v>
      </c>
    </row>
    <row r="3" spans="1:5" x14ac:dyDescent="0.25">
      <c r="A3" s="4">
        <v>2020</v>
      </c>
      <c r="B3" s="5">
        <v>9</v>
      </c>
      <c r="C3" s="5">
        <f>B3*1.2</f>
        <v>10.799999999999999</v>
      </c>
      <c r="D3" s="5">
        <f>(1-Hypotheses!$C$4*1.2)*C3</f>
        <v>9.5039999999999996</v>
      </c>
      <c r="E3" s="5">
        <f>(1-Hypotheses!$C$5*1.2)*C3</f>
        <v>4.3199999999999994</v>
      </c>
    </row>
    <row r="4" spans="1:5" x14ac:dyDescent="0.25">
      <c r="A4" s="4">
        <v>2021</v>
      </c>
      <c r="B4" s="5">
        <f>B3+Hypotheses!$C$3</f>
        <v>9.2100000000000009</v>
      </c>
      <c r="C4" s="5">
        <f t="shared" ref="C4:C67" si="0">B4*1.2</f>
        <v>11.052000000000001</v>
      </c>
      <c r="D4" s="5">
        <f>(1-Hypotheses!$C$4*1.2)*C4</f>
        <v>9.7257600000000011</v>
      </c>
      <c r="E4" s="5">
        <f>(1-Hypotheses!$C$5*1.2)*C4</f>
        <v>4.4208000000000007</v>
      </c>
    </row>
    <row r="5" spans="1:5" x14ac:dyDescent="0.25">
      <c r="A5" s="4">
        <v>2022</v>
      </c>
      <c r="B5" s="5">
        <f>B4+Hypotheses!$C$3</f>
        <v>9.4200000000000017</v>
      </c>
      <c r="C5" s="5">
        <f t="shared" si="0"/>
        <v>11.304000000000002</v>
      </c>
      <c r="D5" s="5">
        <f>(1-Hypotheses!$C$4*1.2)*C5</f>
        <v>9.9475200000000026</v>
      </c>
      <c r="E5" s="5">
        <f>(1-Hypotheses!$C$5*1.2)*C5</f>
        <v>4.5216000000000012</v>
      </c>
    </row>
    <row r="6" spans="1:5" x14ac:dyDescent="0.25">
      <c r="A6" s="4">
        <v>2023</v>
      </c>
      <c r="B6" s="5">
        <f>B5+Hypotheses!$C$3</f>
        <v>9.6300000000000026</v>
      </c>
      <c r="C6" s="5">
        <f t="shared" si="0"/>
        <v>11.556000000000003</v>
      </c>
      <c r="D6" s="5">
        <f>(1-Hypotheses!$C$4*1.2)*C6</f>
        <v>10.169280000000002</v>
      </c>
      <c r="E6" s="5">
        <f>(1-Hypotheses!$C$5*1.2)*C6</f>
        <v>4.6224000000000016</v>
      </c>
    </row>
    <row r="7" spans="1:5" x14ac:dyDescent="0.25">
      <c r="A7" s="4">
        <v>2024</v>
      </c>
      <c r="B7" s="5">
        <f>B6+Hypotheses!$C$3</f>
        <v>9.8400000000000034</v>
      </c>
      <c r="C7" s="5">
        <f t="shared" si="0"/>
        <v>11.808000000000003</v>
      </c>
      <c r="D7" s="5">
        <f>(1-Hypotheses!$C$4*1.2)*C7</f>
        <v>10.391040000000004</v>
      </c>
      <c r="E7" s="5">
        <f>(1-Hypotheses!$C$5*1.2)*C7</f>
        <v>4.7232000000000012</v>
      </c>
    </row>
    <row r="8" spans="1:5" x14ac:dyDescent="0.25">
      <c r="A8" s="4">
        <v>2025</v>
      </c>
      <c r="B8" s="5">
        <f>B7+Hypotheses!$C$3</f>
        <v>10.050000000000004</v>
      </c>
      <c r="C8" s="5">
        <f t="shared" si="0"/>
        <v>12.060000000000004</v>
      </c>
      <c r="D8" s="5">
        <f>(1-Hypotheses!$C$4*1.2)*C8</f>
        <v>10.612800000000004</v>
      </c>
      <c r="E8" s="5">
        <f>(1-Hypotheses!$C$5*1.2)*C8</f>
        <v>4.8240000000000016</v>
      </c>
    </row>
    <row r="9" spans="1:5" x14ac:dyDescent="0.25">
      <c r="A9" s="4">
        <v>2026</v>
      </c>
      <c r="B9" s="5">
        <f>B8+Hypotheses!$C$3</f>
        <v>10.260000000000005</v>
      </c>
      <c r="C9" s="5">
        <f t="shared" si="0"/>
        <v>12.312000000000006</v>
      </c>
      <c r="D9" s="5">
        <f>(1-Hypotheses!$C$4*1.2)*C9</f>
        <v>10.834560000000005</v>
      </c>
      <c r="E9" s="5">
        <f>(1-Hypotheses!$C$5*1.2)*C9</f>
        <v>4.924800000000003</v>
      </c>
    </row>
    <row r="10" spans="1:5" x14ac:dyDescent="0.25">
      <c r="A10" s="4">
        <v>2027</v>
      </c>
      <c r="B10" s="5">
        <f>B9+Hypotheses!$C$3</f>
        <v>10.470000000000006</v>
      </c>
      <c r="C10" s="5">
        <f t="shared" si="0"/>
        <v>12.564000000000007</v>
      </c>
      <c r="D10" s="5">
        <f>(1-Hypotheses!$C$4*1.2)*C10</f>
        <v>11.056320000000007</v>
      </c>
      <c r="E10" s="5">
        <f>(1-Hypotheses!$C$5*1.2)*C10</f>
        <v>5.0256000000000034</v>
      </c>
    </row>
    <row r="11" spans="1:5" x14ac:dyDescent="0.25">
      <c r="A11" s="4">
        <v>2028</v>
      </c>
      <c r="B11" s="5">
        <f>B10+Hypotheses!$C$3</f>
        <v>10.680000000000007</v>
      </c>
      <c r="C11" s="5">
        <f t="shared" si="0"/>
        <v>12.816000000000008</v>
      </c>
      <c r="D11" s="5">
        <f>(1-Hypotheses!$C$4*1.2)*C11</f>
        <v>11.278080000000006</v>
      </c>
      <c r="E11" s="5">
        <f>(1-Hypotheses!$C$5*1.2)*C11</f>
        <v>5.1264000000000038</v>
      </c>
    </row>
    <row r="12" spans="1:5" x14ac:dyDescent="0.25">
      <c r="A12" s="4">
        <v>2029</v>
      </c>
      <c r="B12" s="5">
        <f>B11+Hypotheses!$C$3</f>
        <v>10.890000000000008</v>
      </c>
      <c r="C12" s="5">
        <f t="shared" si="0"/>
        <v>13.068000000000008</v>
      </c>
      <c r="D12" s="5">
        <f>(1-Hypotheses!$C$4*1.2)*C12</f>
        <v>11.499840000000008</v>
      </c>
      <c r="E12" s="5">
        <f>(1-Hypotheses!$C$5*1.2)*C12</f>
        <v>5.2272000000000034</v>
      </c>
    </row>
    <row r="13" spans="1:5" x14ac:dyDescent="0.25">
      <c r="A13" s="4">
        <v>2030</v>
      </c>
      <c r="B13" s="5">
        <f>B12+Hypotheses!$C$3</f>
        <v>11.100000000000009</v>
      </c>
      <c r="C13" s="5">
        <f t="shared" si="0"/>
        <v>13.320000000000009</v>
      </c>
      <c r="D13" s="5">
        <f>(1-Hypotheses!$C$4*1.2)*C13</f>
        <v>11.721600000000008</v>
      </c>
      <c r="E13" s="5">
        <f>(1-Hypotheses!$C$5*1.2)*C13</f>
        <v>5.3280000000000038</v>
      </c>
    </row>
    <row r="14" spans="1:5" x14ac:dyDescent="0.25">
      <c r="A14" s="4">
        <v>2031</v>
      </c>
      <c r="B14" s="5">
        <f>B13+Hypotheses!$C$3</f>
        <v>11.310000000000009</v>
      </c>
      <c r="C14" s="5">
        <f t="shared" si="0"/>
        <v>13.572000000000012</v>
      </c>
      <c r="D14" s="5">
        <f>(1-Hypotheses!$C$4*1.2)*C14</f>
        <v>11.943360000000011</v>
      </c>
      <c r="E14" s="5">
        <f>(1-Hypotheses!$C$5*1.2)*C14</f>
        <v>5.4288000000000052</v>
      </c>
    </row>
    <row r="15" spans="1:5" x14ac:dyDescent="0.25">
      <c r="A15" s="4">
        <v>2032</v>
      </c>
      <c r="B15" s="5">
        <f>B14+Hypotheses!$C$3</f>
        <v>11.52000000000001</v>
      </c>
      <c r="C15" s="5">
        <f t="shared" si="0"/>
        <v>13.824000000000012</v>
      </c>
      <c r="D15" s="5">
        <f>(1-Hypotheses!$C$4*1.2)*C15</f>
        <v>12.165120000000011</v>
      </c>
      <c r="E15" s="5">
        <f>(1-Hypotheses!$C$5*1.2)*C15</f>
        <v>5.5296000000000056</v>
      </c>
    </row>
    <row r="16" spans="1:5" x14ac:dyDescent="0.25">
      <c r="A16" s="4">
        <v>2033</v>
      </c>
      <c r="B16" s="5">
        <f>B15+Hypotheses!$C$3</f>
        <v>11.730000000000011</v>
      </c>
      <c r="C16" s="5">
        <f t="shared" si="0"/>
        <v>14.076000000000013</v>
      </c>
      <c r="D16" s="5">
        <f>(1-Hypotheses!$C$4*1.2)*C16</f>
        <v>12.386880000000012</v>
      </c>
      <c r="E16" s="5">
        <f>(1-Hypotheses!$C$5*1.2)*C16</f>
        <v>5.6304000000000052</v>
      </c>
    </row>
    <row r="17" spans="1:5" x14ac:dyDescent="0.25">
      <c r="A17" s="4">
        <v>2034</v>
      </c>
      <c r="B17" s="5">
        <f>B16+Hypotheses!$C$3</f>
        <v>11.940000000000012</v>
      </c>
      <c r="C17" s="5">
        <f t="shared" si="0"/>
        <v>14.328000000000014</v>
      </c>
      <c r="D17" s="5">
        <f>(1-Hypotheses!$C$4*1.2)*C17</f>
        <v>12.608640000000012</v>
      </c>
      <c r="E17" s="5">
        <f>(1-Hypotheses!$C$5*1.2)*C17</f>
        <v>5.7312000000000056</v>
      </c>
    </row>
    <row r="18" spans="1:5" x14ac:dyDescent="0.25">
      <c r="A18" s="4">
        <v>2035</v>
      </c>
      <c r="B18" s="5">
        <f>B17+Hypotheses!$C$3</f>
        <v>12.150000000000013</v>
      </c>
      <c r="C18" s="5">
        <f t="shared" si="0"/>
        <v>14.580000000000014</v>
      </c>
      <c r="D18" s="5">
        <f>(1-Hypotheses!$C$4*1.2)*C18</f>
        <v>12.830400000000013</v>
      </c>
      <c r="E18" s="5">
        <f>(1-Hypotheses!$C$5*1.2)*C18</f>
        <v>5.8320000000000061</v>
      </c>
    </row>
    <row r="19" spans="1:5" x14ac:dyDescent="0.25">
      <c r="A19" s="4">
        <v>2036</v>
      </c>
      <c r="B19" s="5">
        <f>B18+Hypotheses!$C$3</f>
        <v>12.360000000000014</v>
      </c>
      <c r="C19" s="5">
        <f t="shared" si="0"/>
        <v>14.832000000000015</v>
      </c>
      <c r="D19" s="5">
        <f>(1-Hypotheses!$C$4*1.2)*C19</f>
        <v>13.052160000000013</v>
      </c>
      <c r="E19" s="5">
        <f>(1-Hypotheses!$C$5*1.2)*C19</f>
        <v>5.9328000000000065</v>
      </c>
    </row>
    <row r="20" spans="1:5" x14ac:dyDescent="0.25">
      <c r="A20" s="4">
        <v>2037</v>
      </c>
      <c r="B20" s="5">
        <f>B19+Hypotheses!$C$3</f>
        <v>12.570000000000014</v>
      </c>
      <c r="C20" s="5">
        <f t="shared" si="0"/>
        <v>15.084000000000017</v>
      </c>
      <c r="D20" s="5">
        <f>(1-Hypotheses!$C$4*1.2)*C20</f>
        <v>13.273920000000015</v>
      </c>
      <c r="E20" s="5">
        <f>(1-Hypotheses!$C$5*1.2)*C20</f>
        <v>6.033600000000007</v>
      </c>
    </row>
    <row r="21" spans="1:5" x14ac:dyDescent="0.25">
      <c r="A21" s="4">
        <v>2038</v>
      </c>
      <c r="B21" s="5">
        <f>B20+Hypotheses!$C$3</f>
        <v>12.780000000000015</v>
      </c>
      <c r="C21" s="5">
        <f t="shared" si="0"/>
        <v>15.336000000000018</v>
      </c>
      <c r="D21" s="5">
        <f>(1-Hypotheses!$C$4*1.2)*C21</f>
        <v>13.495680000000016</v>
      </c>
      <c r="E21" s="5">
        <f>(1-Hypotheses!$C$5*1.2)*C21</f>
        <v>6.1344000000000074</v>
      </c>
    </row>
    <row r="22" spans="1:5" x14ac:dyDescent="0.25">
      <c r="A22" s="4">
        <v>2039</v>
      </c>
      <c r="B22" s="5">
        <f>B21+Hypotheses!$C$3</f>
        <v>12.990000000000016</v>
      </c>
      <c r="C22" s="5">
        <f t="shared" si="0"/>
        <v>15.588000000000019</v>
      </c>
      <c r="D22" s="5">
        <f>(1-Hypotheses!$C$4*1.2)*C22</f>
        <v>13.717440000000016</v>
      </c>
      <c r="E22" s="5">
        <f>(1-Hypotheses!$C$5*1.2)*C22</f>
        <v>6.2352000000000078</v>
      </c>
    </row>
    <row r="23" spans="1:5" x14ac:dyDescent="0.25">
      <c r="A23" s="4">
        <v>2040</v>
      </c>
      <c r="B23" s="5">
        <f>B22+Hypotheses!$C$3</f>
        <v>13.200000000000017</v>
      </c>
      <c r="C23" s="5">
        <f t="shared" si="0"/>
        <v>15.840000000000019</v>
      </c>
      <c r="D23" s="5">
        <f>(1-Hypotheses!$C$4*1.2)*C23</f>
        <v>13.939200000000017</v>
      </c>
      <c r="E23" s="5">
        <f>(1-Hypotheses!$C$5*1.2)*C23</f>
        <v>6.3360000000000083</v>
      </c>
    </row>
    <row r="24" spans="1:5" x14ac:dyDescent="0.25">
      <c r="A24" s="4">
        <v>2041</v>
      </c>
      <c r="B24" s="5">
        <f>B23+Hypotheses!$C$3</f>
        <v>13.410000000000018</v>
      </c>
      <c r="C24" s="5">
        <f t="shared" si="0"/>
        <v>16.09200000000002</v>
      </c>
      <c r="D24" s="5">
        <f>(1-Hypotheses!$C$4*1.2)*C24</f>
        <v>14.160960000000017</v>
      </c>
      <c r="E24" s="5">
        <f>(1-Hypotheses!$C$5*1.2)*C24</f>
        <v>6.4368000000000087</v>
      </c>
    </row>
    <row r="25" spans="1:5" x14ac:dyDescent="0.25">
      <c r="A25" s="4">
        <v>2042</v>
      </c>
      <c r="B25" s="5">
        <f>B24+Hypotheses!$C$3</f>
        <v>13.620000000000019</v>
      </c>
      <c r="C25" s="5">
        <f t="shared" si="0"/>
        <v>16.344000000000023</v>
      </c>
      <c r="D25" s="5">
        <f>(1-Hypotheses!$C$4*1.2)*C25</f>
        <v>14.38272000000002</v>
      </c>
      <c r="E25" s="5">
        <f>(1-Hypotheses!$C$5*1.2)*C25</f>
        <v>6.5376000000000092</v>
      </c>
    </row>
    <row r="26" spans="1:5" x14ac:dyDescent="0.25">
      <c r="A26" s="4">
        <v>2043</v>
      </c>
      <c r="B26" s="5">
        <f>B25+Hypotheses!$C$3</f>
        <v>13.83000000000002</v>
      </c>
      <c r="C26" s="5">
        <f t="shared" si="0"/>
        <v>16.596000000000021</v>
      </c>
      <c r="D26" s="5">
        <f>(1-Hypotheses!$C$4*1.2)*C26</f>
        <v>14.604480000000018</v>
      </c>
      <c r="E26" s="5">
        <f>(1-Hypotheses!$C$5*1.2)*C26</f>
        <v>6.6384000000000087</v>
      </c>
    </row>
    <row r="27" spans="1:5" x14ac:dyDescent="0.25">
      <c r="A27" s="4">
        <v>2044</v>
      </c>
      <c r="B27" s="5">
        <f>B26+Hypotheses!$C$3</f>
        <v>14.04000000000002</v>
      </c>
      <c r="C27" s="5">
        <f t="shared" si="0"/>
        <v>16.848000000000024</v>
      </c>
      <c r="D27" s="5">
        <f>(1-Hypotheses!$C$4*1.2)*C27</f>
        <v>14.826240000000022</v>
      </c>
      <c r="E27" s="5">
        <f>(1-Hypotheses!$C$5*1.2)*C27</f>
        <v>6.7392000000000101</v>
      </c>
    </row>
    <row r="28" spans="1:5" x14ac:dyDescent="0.25">
      <c r="A28" s="4">
        <v>2045</v>
      </c>
      <c r="B28" s="5">
        <f>B27+Hypotheses!$C$3</f>
        <v>14.250000000000021</v>
      </c>
      <c r="C28" s="5">
        <f t="shared" si="0"/>
        <v>17.100000000000026</v>
      </c>
      <c r="D28" s="5">
        <f>(1-Hypotheses!$C$4*1.2)*C28</f>
        <v>15.048000000000023</v>
      </c>
      <c r="E28" s="5">
        <f>(1-Hypotheses!$C$5*1.2)*C28</f>
        <v>6.8400000000000105</v>
      </c>
    </row>
    <row r="29" spans="1:5" x14ac:dyDescent="0.25">
      <c r="A29" s="4">
        <v>2046</v>
      </c>
      <c r="B29" s="5">
        <f>B28+Hypotheses!$C$3</f>
        <v>14.460000000000022</v>
      </c>
      <c r="C29" s="5">
        <f t="shared" si="0"/>
        <v>17.352000000000025</v>
      </c>
      <c r="D29" s="5">
        <f>(1-Hypotheses!$C$4*1.2)*C29</f>
        <v>15.269760000000023</v>
      </c>
      <c r="E29" s="5">
        <f>(1-Hypotheses!$C$5*1.2)*C29</f>
        <v>6.9408000000000101</v>
      </c>
    </row>
    <row r="30" spans="1:5" x14ac:dyDescent="0.25">
      <c r="A30" s="4">
        <v>2047</v>
      </c>
      <c r="B30" s="5">
        <f>B29+Hypotheses!$C$3</f>
        <v>14.670000000000023</v>
      </c>
      <c r="C30" s="5">
        <f t="shared" si="0"/>
        <v>17.604000000000028</v>
      </c>
      <c r="D30" s="5">
        <f>(1-Hypotheses!$C$4*1.2)*C30</f>
        <v>15.491520000000024</v>
      </c>
      <c r="E30" s="5">
        <f>(1-Hypotheses!$C$5*1.2)*C30</f>
        <v>7.0416000000000114</v>
      </c>
    </row>
    <row r="31" spans="1:5" x14ac:dyDescent="0.25">
      <c r="A31" s="4">
        <v>2048</v>
      </c>
      <c r="B31" s="5">
        <f>B30+Hypotheses!$C$3</f>
        <v>14.880000000000024</v>
      </c>
      <c r="C31" s="5">
        <f t="shared" si="0"/>
        <v>17.856000000000027</v>
      </c>
      <c r="D31" s="5">
        <f>(1-Hypotheses!$C$4*1.2)*C31</f>
        <v>15.713280000000024</v>
      </c>
      <c r="E31" s="5">
        <f>(1-Hypotheses!$C$5*1.2)*C31</f>
        <v>7.142400000000011</v>
      </c>
    </row>
    <row r="32" spans="1:5" x14ac:dyDescent="0.25">
      <c r="A32" s="4">
        <v>2049</v>
      </c>
      <c r="B32" s="5">
        <f>B31+Hypotheses!$C$3</f>
        <v>15.090000000000025</v>
      </c>
      <c r="C32" s="5">
        <f t="shared" si="0"/>
        <v>18.108000000000029</v>
      </c>
      <c r="D32" s="5">
        <f>(1-Hypotheses!$C$4*1.2)*C32</f>
        <v>15.935040000000026</v>
      </c>
      <c r="E32" s="5">
        <f>(1-Hypotheses!$C$5*1.2)*C32</f>
        <v>7.2432000000000123</v>
      </c>
    </row>
    <row r="33" spans="1:6" x14ac:dyDescent="0.25">
      <c r="A33" s="4">
        <v>2050</v>
      </c>
      <c r="B33" s="5">
        <f>B32+Hypotheses!$C$3</f>
        <v>15.300000000000026</v>
      </c>
      <c r="C33" s="5">
        <f t="shared" si="0"/>
        <v>18.360000000000031</v>
      </c>
      <c r="D33" s="5">
        <f>(1-Hypotheses!$C$4*1.2)*C33</f>
        <v>16.156800000000029</v>
      </c>
      <c r="E33" s="5">
        <f>(1-Hypotheses!$C$5*1.2)*C33</f>
        <v>7.3440000000000127</v>
      </c>
      <c r="F33" s="1"/>
    </row>
    <row r="34" spans="1:6" x14ac:dyDescent="0.25">
      <c r="A34" s="4">
        <v>2051</v>
      </c>
      <c r="B34" s="5">
        <f>B33+Hypotheses!$C$3</f>
        <v>15.510000000000026</v>
      </c>
      <c r="C34" s="5">
        <f t="shared" si="0"/>
        <v>18.61200000000003</v>
      </c>
      <c r="D34" s="5">
        <f>(1-Hypotheses!$C$4*1.2)*C34</f>
        <v>16.378560000000025</v>
      </c>
      <c r="E34" s="5">
        <f>(1-Hypotheses!$C$5*1.2)*C34</f>
        <v>7.4448000000000123</v>
      </c>
    </row>
    <row r="35" spans="1:6" x14ac:dyDescent="0.25">
      <c r="A35" s="4">
        <v>2052</v>
      </c>
      <c r="B35" s="5">
        <f>B34+Hypotheses!$C$3</f>
        <v>15.720000000000027</v>
      </c>
      <c r="C35" s="5">
        <f t="shared" si="0"/>
        <v>18.864000000000033</v>
      </c>
      <c r="D35" s="5">
        <f>(1-Hypotheses!$C$4*1.2)*C35</f>
        <v>16.600320000000028</v>
      </c>
      <c r="E35" s="5">
        <f>(1-Hypotheses!$C$5*1.2)*C35</f>
        <v>7.5456000000000136</v>
      </c>
    </row>
    <row r="36" spans="1:6" x14ac:dyDescent="0.25">
      <c r="A36" s="4">
        <v>2053</v>
      </c>
      <c r="B36" s="5">
        <f>B35+Hypotheses!$C$3</f>
        <v>15.930000000000028</v>
      </c>
      <c r="C36" s="5">
        <f t="shared" si="0"/>
        <v>19.116000000000032</v>
      </c>
      <c r="D36" s="5">
        <f>(1-Hypotheses!$C$4*1.2)*C36</f>
        <v>16.822080000000028</v>
      </c>
      <c r="E36" s="5">
        <f>(1-Hypotheses!$C$5*1.2)*C36</f>
        <v>7.6464000000000132</v>
      </c>
    </row>
    <row r="37" spans="1:6" x14ac:dyDescent="0.25">
      <c r="A37" s="4">
        <v>2054</v>
      </c>
      <c r="B37" s="5">
        <f>B36+Hypotheses!$C$3</f>
        <v>16.140000000000029</v>
      </c>
      <c r="C37" s="5">
        <f t="shared" si="0"/>
        <v>19.368000000000034</v>
      </c>
      <c r="D37" s="5">
        <f>(1-Hypotheses!$C$4*1.2)*C37</f>
        <v>17.043840000000031</v>
      </c>
      <c r="E37" s="5">
        <f>(1-Hypotheses!$C$5*1.2)*C37</f>
        <v>7.7472000000000136</v>
      </c>
    </row>
    <row r="38" spans="1:6" x14ac:dyDescent="0.25">
      <c r="A38" s="4">
        <v>2055</v>
      </c>
      <c r="B38" s="5">
        <f>B37+Hypotheses!$C$3</f>
        <v>16.35000000000003</v>
      </c>
      <c r="C38" s="5">
        <f t="shared" si="0"/>
        <v>19.620000000000037</v>
      </c>
      <c r="D38" s="5">
        <f>(1-Hypotheses!$C$4*1.2)*C38</f>
        <v>17.265600000000031</v>
      </c>
      <c r="E38" s="5">
        <f>(1-Hypotheses!$C$5*1.2)*C38</f>
        <v>7.848000000000015</v>
      </c>
    </row>
    <row r="39" spans="1:6" x14ac:dyDescent="0.25">
      <c r="A39" s="4">
        <v>2056</v>
      </c>
      <c r="B39" s="5">
        <f>B38+Hypotheses!$C$3</f>
        <v>16.560000000000031</v>
      </c>
      <c r="C39" s="5">
        <f t="shared" si="0"/>
        <v>19.872000000000035</v>
      </c>
      <c r="D39" s="5">
        <f>(1-Hypotheses!$C$4*1.2)*C39</f>
        <v>17.487360000000031</v>
      </c>
      <c r="E39" s="5">
        <f>(1-Hypotheses!$C$5*1.2)*C39</f>
        <v>7.9488000000000145</v>
      </c>
    </row>
    <row r="40" spans="1:6" x14ac:dyDescent="0.25">
      <c r="A40" s="4">
        <v>2057</v>
      </c>
      <c r="B40" s="5">
        <f>B39+Hypotheses!$C$3</f>
        <v>16.770000000000032</v>
      </c>
      <c r="C40" s="5">
        <f t="shared" si="0"/>
        <v>20.124000000000038</v>
      </c>
      <c r="D40" s="5">
        <f>(1-Hypotheses!$C$4*1.2)*C40</f>
        <v>17.709120000000034</v>
      </c>
      <c r="E40" s="5">
        <f>(1-Hypotheses!$C$5*1.2)*C40</f>
        <v>8.0496000000000159</v>
      </c>
    </row>
    <row r="41" spans="1:6" x14ac:dyDescent="0.25">
      <c r="A41" s="4">
        <v>2058</v>
      </c>
      <c r="B41" s="5">
        <f>B40+Hypotheses!$C$3</f>
        <v>16.980000000000032</v>
      </c>
      <c r="C41" s="5">
        <f t="shared" si="0"/>
        <v>20.376000000000037</v>
      </c>
      <c r="D41" s="5">
        <f>(1-Hypotheses!$C$4*1.2)*C41</f>
        <v>17.930880000000034</v>
      </c>
      <c r="E41" s="5">
        <f>(1-Hypotheses!$C$5*1.2)*C41</f>
        <v>8.1504000000000154</v>
      </c>
    </row>
    <row r="42" spans="1:6" x14ac:dyDescent="0.25">
      <c r="A42" s="4">
        <v>2059</v>
      </c>
      <c r="B42" s="5">
        <f>B41+Hypotheses!$C$3</f>
        <v>17.190000000000033</v>
      </c>
      <c r="C42" s="5">
        <f t="shared" si="0"/>
        <v>20.628000000000039</v>
      </c>
      <c r="D42" s="5">
        <f>(1-Hypotheses!$C$4*1.2)*C42</f>
        <v>18.152640000000034</v>
      </c>
      <c r="E42" s="5">
        <f>(1-Hypotheses!$C$5*1.2)*C42</f>
        <v>8.2512000000000167</v>
      </c>
    </row>
    <row r="43" spans="1:6" x14ac:dyDescent="0.25">
      <c r="A43" s="4">
        <v>2060</v>
      </c>
      <c r="B43" s="5">
        <f>B42+Hypotheses!$C$3</f>
        <v>17.400000000000034</v>
      </c>
      <c r="C43" s="5">
        <f t="shared" si="0"/>
        <v>20.880000000000042</v>
      </c>
      <c r="D43" s="5">
        <f>(1-Hypotheses!$C$4*1.2)*C43</f>
        <v>18.374400000000037</v>
      </c>
      <c r="E43" s="5">
        <f>(1-Hypotheses!$C$5*1.2)*C43</f>
        <v>8.3520000000000163</v>
      </c>
    </row>
    <row r="44" spans="1:6" x14ac:dyDescent="0.25">
      <c r="A44" s="4">
        <v>2061</v>
      </c>
      <c r="B44" s="5">
        <f>B43+Hypotheses!$C$3</f>
        <v>17.610000000000035</v>
      </c>
      <c r="C44" s="5">
        <f t="shared" si="0"/>
        <v>21.132000000000041</v>
      </c>
      <c r="D44" s="5">
        <f>(1-Hypotheses!$C$4*1.2)*C44</f>
        <v>18.596160000000037</v>
      </c>
      <c r="E44" s="5">
        <f>(1-Hypotheses!$C$5*1.2)*C44</f>
        <v>8.4528000000000159</v>
      </c>
    </row>
    <row r="45" spans="1:6" x14ac:dyDescent="0.25">
      <c r="A45" s="4">
        <v>2062</v>
      </c>
      <c r="B45" s="5">
        <f>B44+Hypotheses!$C$3</f>
        <v>17.820000000000036</v>
      </c>
      <c r="C45" s="5">
        <f t="shared" si="0"/>
        <v>21.384000000000043</v>
      </c>
      <c r="D45" s="5">
        <f>(1-Hypotheses!$C$4*1.2)*C45</f>
        <v>18.817920000000036</v>
      </c>
      <c r="E45" s="5">
        <f>(1-Hypotheses!$C$5*1.2)*C45</f>
        <v>8.5536000000000172</v>
      </c>
    </row>
    <row r="46" spans="1:6" x14ac:dyDescent="0.25">
      <c r="A46" s="4">
        <v>2063</v>
      </c>
      <c r="B46" s="5">
        <f>B45+Hypotheses!$C$3</f>
        <v>18.030000000000037</v>
      </c>
      <c r="C46" s="5">
        <f t="shared" si="0"/>
        <v>21.636000000000042</v>
      </c>
      <c r="D46" s="5">
        <f>(1-Hypotheses!$C$4*1.2)*C46</f>
        <v>19.039680000000036</v>
      </c>
      <c r="E46" s="5">
        <f>(1-Hypotheses!$C$5*1.2)*C46</f>
        <v>8.6544000000000167</v>
      </c>
    </row>
    <row r="47" spans="1:6" x14ac:dyDescent="0.25">
      <c r="A47" s="4">
        <v>2064</v>
      </c>
      <c r="B47" s="5">
        <f>B46+Hypotheses!$C$3</f>
        <v>18.240000000000038</v>
      </c>
      <c r="C47" s="5">
        <f t="shared" si="0"/>
        <v>21.888000000000044</v>
      </c>
      <c r="D47" s="5">
        <f>(1-Hypotheses!$C$4*1.2)*C47</f>
        <v>19.261440000000039</v>
      </c>
      <c r="E47" s="5">
        <f>(1-Hypotheses!$C$5*1.2)*C47</f>
        <v>8.7552000000000181</v>
      </c>
    </row>
    <row r="48" spans="1:6" x14ac:dyDescent="0.25">
      <c r="A48" s="4">
        <v>2065</v>
      </c>
      <c r="B48" s="5">
        <f>B47+Hypotheses!$C$3</f>
        <v>18.450000000000038</v>
      </c>
      <c r="C48" s="5">
        <f t="shared" si="0"/>
        <v>22.140000000000047</v>
      </c>
      <c r="D48" s="5">
        <f>(1-Hypotheses!$C$4*1.2)*C48</f>
        <v>19.483200000000043</v>
      </c>
      <c r="E48" s="5">
        <f>(1-Hypotheses!$C$5*1.2)*C48</f>
        <v>8.8560000000000194</v>
      </c>
    </row>
    <row r="49" spans="1:5" x14ac:dyDescent="0.25">
      <c r="A49" s="4">
        <v>2066</v>
      </c>
      <c r="B49" s="5">
        <f>B48+Hypotheses!$C$3</f>
        <v>18.660000000000039</v>
      </c>
      <c r="C49" s="5">
        <f t="shared" si="0"/>
        <v>22.392000000000046</v>
      </c>
      <c r="D49" s="5">
        <f>(1-Hypotheses!$C$4*1.2)*C49</f>
        <v>19.704960000000039</v>
      </c>
      <c r="E49" s="5">
        <f>(1-Hypotheses!$C$5*1.2)*C49</f>
        <v>8.956800000000019</v>
      </c>
    </row>
    <row r="50" spans="1:5" x14ac:dyDescent="0.25">
      <c r="A50" s="4">
        <v>2067</v>
      </c>
      <c r="B50" s="5">
        <f>B49+Hypotheses!$C$3</f>
        <v>18.87000000000004</v>
      </c>
      <c r="C50" s="5">
        <f t="shared" si="0"/>
        <v>22.644000000000048</v>
      </c>
      <c r="D50" s="5">
        <f>(1-Hypotheses!$C$4*1.2)*C50</f>
        <v>19.926720000000042</v>
      </c>
      <c r="E50" s="5">
        <f>(1-Hypotheses!$C$5*1.2)*C50</f>
        <v>9.0576000000000203</v>
      </c>
    </row>
    <row r="51" spans="1:5" x14ac:dyDescent="0.25">
      <c r="A51" s="4">
        <v>2068</v>
      </c>
      <c r="B51" s="5">
        <f>B50+Hypotheses!$C$3</f>
        <v>19.080000000000041</v>
      </c>
      <c r="C51" s="5">
        <f t="shared" si="0"/>
        <v>22.896000000000047</v>
      </c>
      <c r="D51" s="5">
        <f>(1-Hypotheses!$C$4*1.2)*C51</f>
        <v>20.148480000000042</v>
      </c>
      <c r="E51" s="5">
        <f>(1-Hypotheses!$C$5*1.2)*C51</f>
        <v>9.1584000000000199</v>
      </c>
    </row>
    <row r="52" spans="1:5" x14ac:dyDescent="0.25">
      <c r="A52" s="4">
        <v>2069</v>
      </c>
      <c r="B52" s="5">
        <f>B51+Hypotheses!$C$3</f>
        <v>19.290000000000042</v>
      </c>
      <c r="C52" s="5">
        <f t="shared" si="0"/>
        <v>23.148000000000049</v>
      </c>
      <c r="D52" s="5">
        <f>(1-Hypotheses!$C$4*1.2)*C52</f>
        <v>20.370240000000045</v>
      </c>
      <c r="E52" s="5">
        <f>(1-Hypotheses!$C$5*1.2)*C52</f>
        <v>9.2592000000000194</v>
      </c>
    </row>
    <row r="53" spans="1:5" x14ac:dyDescent="0.25">
      <c r="A53" s="4">
        <v>2070</v>
      </c>
      <c r="B53" s="5">
        <f>B52+Hypotheses!$C$3</f>
        <v>19.500000000000043</v>
      </c>
      <c r="C53" s="5">
        <f t="shared" si="0"/>
        <v>23.400000000000052</v>
      </c>
      <c r="D53" s="5">
        <f>(1-Hypotheses!$C$4*1.2)*C53</f>
        <v>20.592000000000045</v>
      </c>
      <c r="E53" s="5">
        <f>(1-Hypotheses!$C$5*1.2)*C53</f>
        <v>9.3600000000000207</v>
      </c>
    </row>
    <row r="54" spans="1:5" x14ac:dyDescent="0.25">
      <c r="A54" s="4">
        <v>2071</v>
      </c>
      <c r="B54" s="5">
        <f>B53+Hypotheses!$C$3</f>
        <v>19.710000000000043</v>
      </c>
      <c r="C54" s="5">
        <f t="shared" si="0"/>
        <v>23.652000000000051</v>
      </c>
      <c r="D54" s="5">
        <f>(1-Hypotheses!$C$4*1.2)*C54</f>
        <v>20.813760000000045</v>
      </c>
      <c r="E54" s="5">
        <f>(1-Hypotheses!$C$5*1.2)*C54</f>
        <v>9.4608000000000203</v>
      </c>
    </row>
    <row r="55" spans="1:5" x14ac:dyDescent="0.25">
      <c r="A55" s="4">
        <v>2072</v>
      </c>
      <c r="B55" s="5">
        <f>B54+Hypotheses!$C$3</f>
        <v>19.920000000000044</v>
      </c>
      <c r="C55" s="5">
        <f t="shared" si="0"/>
        <v>23.904000000000053</v>
      </c>
      <c r="D55" s="5">
        <f>(1-Hypotheses!$C$4*1.2)*C55</f>
        <v>21.035520000000048</v>
      </c>
      <c r="E55" s="5">
        <f>(1-Hypotheses!$C$5*1.2)*C55</f>
        <v>9.5616000000000216</v>
      </c>
    </row>
    <row r="56" spans="1:5" x14ac:dyDescent="0.25">
      <c r="A56" s="4">
        <v>2073</v>
      </c>
      <c r="B56" s="5">
        <f>B55+Hypotheses!$C$3</f>
        <v>20.130000000000045</v>
      </c>
      <c r="C56" s="5">
        <f t="shared" si="0"/>
        <v>24.156000000000052</v>
      </c>
      <c r="D56" s="5">
        <f>(1-Hypotheses!$C$4*1.2)*C56</f>
        <v>21.257280000000048</v>
      </c>
      <c r="E56" s="5">
        <f>(1-Hypotheses!$C$5*1.2)*C56</f>
        <v>9.6624000000000212</v>
      </c>
    </row>
    <row r="57" spans="1:5" x14ac:dyDescent="0.25">
      <c r="A57" s="4">
        <v>2074</v>
      </c>
      <c r="B57" s="5">
        <f>B56+Hypotheses!$C$3</f>
        <v>20.340000000000046</v>
      </c>
      <c r="C57" s="5">
        <f t="shared" si="0"/>
        <v>24.408000000000055</v>
      </c>
      <c r="D57" s="5">
        <f>(1-Hypotheses!$C$4*1.2)*C57</f>
        <v>21.479040000000047</v>
      </c>
      <c r="E57" s="5">
        <f>(1-Hypotheses!$C$5*1.2)*C57</f>
        <v>9.7632000000000225</v>
      </c>
    </row>
    <row r="58" spans="1:5" x14ac:dyDescent="0.25">
      <c r="A58" s="4">
        <v>2075</v>
      </c>
      <c r="B58" s="5">
        <f>B57+Hypotheses!$C$3</f>
        <v>20.550000000000047</v>
      </c>
      <c r="C58" s="5">
        <f t="shared" si="0"/>
        <v>24.660000000000057</v>
      </c>
      <c r="D58" s="5">
        <f>(1-Hypotheses!$C$4*1.2)*C58</f>
        <v>21.700800000000051</v>
      </c>
      <c r="E58" s="5">
        <f>(1-Hypotheses!$C$5*1.2)*C58</f>
        <v>9.8640000000000239</v>
      </c>
    </row>
    <row r="59" spans="1:5" x14ac:dyDescent="0.25">
      <c r="A59" s="4">
        <v>2076</v>
      </c>
      <c r="B59" s="5">
        <f>B58+Hypotheses!$C$3</f>
        <v>20.760000000000048</v>
      </c>
      <c r="C59" s="5">
        <f t="shared" si="0"/>
        <v>24.912000000000056</v>
      </c>
      <c r="D59" s="5">
        <f>(1-Hypotheses!$C$4*1.2)*C59</f>
        <v>21.92256000000005</v>
      </c>
      <c r="E59" s="5">
        <f>(1-Hypotheses!$C$5*1.2)*C59</f>
        <v>9.9648000000000234</v>
      </c>
    </row>
    <row r="60" spans="1:5" x14ac:dyDescent="0.25">
      <c r="A60" s="4">
        <v>2077</v>
      </c>
      <c r="B60" s="5">
        <f>B59+Hypotheses!$C$3</f>
        <v>20.970000000000049</v>
      </c>
      <c r="C60" s="5">
        <f t="shared" si="0"/>
        <v>25.164000000000058</v>
      </c>
      <c r="D60" s="5">
        <f>(1-Hypotheses!$C$4*1.2)*C60</f>
        <v>22.14432000000005</v>
      </c>
      <c r="E60" s="5">
        <f>(1-Hypotheses!$C$5*1.2)*C60</f>
        <v>10.065600000000025</v>
      </c>
    </row>
    <row r="61" spans="1:5" x14ac:dyDescent="0.25">
      <c r="A61" s="4">
        <v>2078</v>
      </c>
      <c r="B61" s="5">
        <f>B60+Hypotheses!$C$3</f>
        <v>21.180000000000049</v>
      </c>
      <c r="C61" s="5">
        <f t="shared" si="0"/>
        <v>25.416000000000057</v>
      </c>
      <c r="D61" s="5">
        <f>(1-Hypotheses!$C$4*1.2)*C61</f>
        <v>22.36608000000005</v>
      </c>
      <c r="E61" s="5">
        <f>(1-Hypotheses!$C$5*1.2)*C61</f>
        <v>10.166400000000024</v>
      </c>
    </row>
    <row r="62" spans="1:5" x14ac:dyDescent="0.25">
      <c r="A62" s="4">
        <v>2079</v>
      </c>
      <c r="B62" s="5">
        <f>B61+Hypotheses!$C$3</f>
        <v>21.39000000000005</v>
      </c>
      <c r="C62" s="5">
        <f t="shared" si="0"/>
        <v>25.66800000000006</v>
      </c>
      <c r="D62" s="5">
        <f>(1-Hypotheses!$C$4*1.2)*C62</f>
        <v>22.587840000000053</v>
      </c>
      <c r="E62" s="5">
        <f>(1-Hypotheses!$C$5*1.2)*C62</f>
        <v>10.267200000000024</v>
      </c>
    </row>
    <row r="63" spans="1:5" x14ac:dyDescent="0.25">
      <c r="A63" s="4">
        <v>2080</v>
      </c>
      <c r="B63" s="5">
        <f>B62+Hypotheses!$C$3</f>
        <v>21.600000000000051</v>
      </c>
      <c r="C63" s="5">
        <f t="shared" si="0"/>
        <v>25.920000000000062</v>
      </c>
      <c r="D63" s="5">
        <f>(1-Hypotheses!$C$4*1.2)*C63</f>
        <v>22.809600000000056</v>
      </c>
      <c r="E63" s="5">
        <f>(1-Hypotheses!$C$5*1.2)*C63</f>
        <v>10.368000000000025</v>
      </c>
    </row>
    <row r="64" spans="1:5" x14ac:dyDescent="0.25">
      <c r="A64" s="4">
        <v>2081</v>
      </c>
      <c r="B64" s="5">
        <f>B63+Hypotheses!$C$3</f>
        <v>21.810000000000052</v>
      </c>
      <c r="C64" s="5">
        <f t="shared" si="0"/>
        <v>26.172000000000061</v>
      </c>
      <c r="D64" s="5">
        <f>(1-Hypotheses!$C$4*1.2)*C64</f>
        <v>23.031360000000053</v>
      </c>
      <c r="E64" s="5">
        <f>(1-Hypotheses!$C$5*1.2)*C64</f>
        <v>10.468800000000025</v>
      </c>
    </row>
    <row r="65" spans="1:5" x14ac:dyDescent="0.25">
      <c r="A65" s="4">
        <v>2082</v>
      </c>
      <c r="B65" s="5">
        <f>B64+Hypotheses!$C$3</f>
        <v>22.020000000000053</v>
      </c>
      <c r="C65" s="5">
        <f t="shared" si="0"/>
        <v>26.424000000000063</v>
      </c>
      <c r="D65" s="5">
        <f>(1-Hypotheses!$C$4*1.2)*C65</f>
        <v>23.253120000000056</v>
      </c>
      <c r="E65" s="5">
        <f>(1-Hypotheses!$C$5*1.2)*C65</f>
        <v>10.569600000000026</v>
      </c>
    </row>
    <row r="66" spans="1:5" x14ac:dyDescent="0.25">
      <c r="A66" s="4">
        <v>2083</v>
      </c>
      <c r="B66" s="5">
        <f>B65+Hypotheses!$C$3</f>
        <v>22.230000000000054</v>
      </c>
      <c r="C66" s="5">
        <f t="shared" si="0"/>
        <v>26.676000000000062</v>
      </c>
      <c r="D66" s="5">
        <f>(1-Hypotheses!$C$4*1.2)*C66</f>
        <v>23.474880000000056</v>
      </c>
      <c r="E66" s="5">
        <f>(1-Hypotheses!$C$5*1.2)*C66</f>
        <v>10.670400000000026</v>
      </c>
    </row>
    <row r="67" spans="1:5" x14ac:dyDescent="0.25">
      <c r="A67" s="4">
        <v>2084</v>
      </c>
      <c r="B67" s="5">
        <f>B66+Hypotheses!$C$3</f>
        <v>22.440000000000055</v>
      </c>
      <c r="C67" s="5">
        <f t="shared" si="0"/>
        <v>26.928000000000065</v>
      </c>
      <c r="D67" s="5">
        <f>(1-Hypotheses!$C$4*1.2)*C67</f>
        <v>23.696640000000055</v>
      </c>
      <c r="E67" s="5">
        <f>(1-Hypotheses!$C$5*1.2)*C67</f>
        <v>10.771200000000027</v>
      </c>
    </row>
    <row r="68" spans="1:5" x14ac:dyDescent="0.25">
      <c r="A68" s="4">
        <v>2085</v>
      </c>
      <c r="B68" s="5">
        <f>B67+Hypotheses!$C$3</f>
        <v>22.650000000000055</v>
      </c>
      <c r="C68" s="5">
        <f t="shared" ref="C68:C131" si="1">B68*1.2</f>
        <v>27.180000000000067</v>
      </c>
      <c r="D68" s="5">
        <f>(1-Hypotheses!$C$4*1.2)*C68</f>
        <v>23.918400000000059</v>
      </c>
      <c r="E68" s="5">
        <f>(1-Hypotheses!$C$5*1.2)*C68</f>
        <v>10.872000000000028</v>
      </c>
    </row>
    <row r="69" spans="1:5" x14ac:dyDescent="0.25">
      <c r="A69" s="4">
        <v>2086</v>
      </c>
      <c r="B69" s="5">
        <f>B68+Hypotheses!$C$3</f>
        <v>22.860000000000056</v>
      </c>
      <c r="C69" s="5">
        <f t="shared" si="1"/>
        <v>27.432000000000066</v>
      </c>
      <c r="D69" s="5">
        <f>(1-Hypotheses!$C$4*1.2)*C69</f>
        <v>24.140160000000058</v>
      </c>
      <c r="E69" s="5">
        <f>(1-Hypotheses!$C$5*1.2)*C69</f>
        <v>10.972800000000028</v>
      </c>
    </row>
    <row r="70" spans="1:5" x14ac:dyDescent="0.25">
      <c r="A70" s="4">
        <v>2087</v>
      </c>
      <c r="B70" s="5">
        <f>B69+Hypotheses!$C$3</f>
        <v>23.070000000000057</v>
      </c>
      <c r="C70" s="5">
        <f t="shared" si="1"/>
        <v>27.684000000000069</v>
      </c>
      <c r="D70" s="5">
        <f>(1-Hypotheses!$C$4*1.2)*C70</f>
        <v>24.361920000000062</v>
      </c>
      <c r="E70" s="5">
        <f>(1-Hypotheses!$C$5*1.2)*C70</f>
        <v>11.073600000000027</v>
      </c>
    </row>
    <row r="71" spans="1:5" x14ac:dyDescent="0.25">
      <c r="A71" s="4">
        <v>2088</v>
      </c>
      <c r="B71" s="5">
        <f>B70+Hypotheses!$C$3</f>
        <v>23.280000000000058</v>
      </c>
      <c r="C71" s="5">
        <f t="shared" si="1"/>
        <v>27.936000000000067</v>
      </c>
      <c r="D71" s="5">
        <f>(1-Hypotheses!$C$4*1.2)*C71</f>
        <v>24.583680000000058</v>
      </c>
      <c r="E71" s="5">
        <f>(1-Hypotheses!$C$5*1.2)*C71</f>
        <v>11.174400000000027</v>
      </c>
    </row>
    <row r="72" spans="1:5" x14ac:dyDescent="0.25">
      <c r="A72" s="4">
        <v>2089</v>
      </c>
      <c r="B72" s="5">
        <f>B71+Hypotheses!$C$3</f>
        <v>23.490000000000059</v>
      </c>
      <c r="C72" s="5">
        <f t="shared" si="1"/>
        <v>28.18800000000007</v>
      </c>
      <c r="D72" s="5">
        <f>(1-Hypotheses!$C$4*1.2)*C72</f>
        <v>24.805440000000061</v>
      </c>
      <c r="E72" s="5">
        <f>(1-Hypotheses!$C$5*1.2)*C72</f>
        <v>11.275200000000028</v>
      </c>
    </row>
    <row r="73" spans="1:5" x14ac:dyDescent="0.25">
      <c r="A73" s="4">
        <v>2090</v>
      </c>
      <c r="B73" s="5">
        <f>B72+Hypotheses!$C$3</f>
        <v>23.70000000000006</v>
      </c>
      <c r="C73" s="5">
        <f t="shared" si="1"/>
        <v>28.440000000000072</v>
      </c>
      <c r="D73" s="5">
        <f>(1-Hypotheses!$C$4*1.2)*C73</f>
        <v>25.027200000000065</v>
      </c>
      <c r="E73" s="5">
        <f>(1-Hypotheses!$C$5*1.2)*C73</f>
        <v>11.37600000000003</v>
      </c>
    </row>
    <row r="74" spans="1:5" x14ac:dyDescent="0.25">
      <c r="A74" s="4">
        <v>2091</v>
      </c>
      <c r="B74" s="5">
        <f>B73+Hypotheses!$C$3</f>
        <v>23.910000000000061</v>
      </c>
      <c r="C74" s="5">
        <f t="shared" si="1"/>
        <v>28.692000000000071</v>
      </c>
      <c r="D74" s="5">
        <f>(1-Hypotheses!$C$4*1.2)*C74</f>
        <v>25.248960000000064</v>
      </c>
      <c r="E74" s="5">
        <f>(1-Hypotheses!$C$5*1.2)*C74</f>
        <v>11.476800000000029</v>
      </c>
    </row>
    <row r="75" spans="1:5" x14ac:dyDescent="0.25">
      <c r="A75" s="4">
        <v>2092</v>
      </c>
      <c r="B75" s="5">
        <f>B74+Hypotheses!$C$3</f>
        <v>24.120000000000061</v>
      </c>
      <c r="C75" s="5">
        <f t="shared" si="1"/>
        <v>28.944000000000074</v>
      </c>
      <c r="D75" s="5">
        <f>(1-Hypotheses!$C$4*1.2)*C75</f>
        <v>25.470720000000064</v>
      </c>
      <c r="E75" s="5">
        <f>(1-Hypotheses!$C$5*1.2)*C75</f>
        <v>11.577600000000031</v>
      </c>
    </row>
    <row r="76" spans="1:5" x14ac:dyDescent="0.25">
      <c r="A76" s="4">
        <v>2093</v>
      </c>
      <c r="B76" s="5">
        <f>B75+Hypotheses!$C$3</f>
        <v>24.330000000000062</v>
      </c>
      <c r="C76" s="5">
        <f t="shared" si="1"/>
        <v>29.196000000000073</v>
      </c>
      <c r="D76" s="5">
        <f>(1-Hypotheses!$C$4*1.2)*C76</f>
        <v>25.692480000000064</v>
      </c>
      <c r="E76" s="5">
        <f>(1-Hypotheses!$C$5*1.2)*C76</f>
        <v>11.67840000000003</v>
      </c>
    </row>
    <row r="77" spans="1:5" x14ac:dyDescent="0.25">
      <c r="A77" s="4">
        <v>2094</v>
      </c>
      <c r="B77" s="5">
        <f>B76+Hypotheses!$C$3</f>
        <v>24.540000000000063</v>
      </c>
      <c r="C77" s="5">
        <f t="shared" si="1"/>
        <v>29.448000000000075</v>
      </c>
      <c r="D77" s="5">
        <f>(1-Hypotheses!$C$4*1.2)*C77</f>
        <v>25.914240000000067</v>
      </c>
      <c r="E77" s="5">
        <f>(1-Hypotheses!$C$5*1.2)*C77</f>
        <v>11.779200000000031</v>
      </c>
    </row>
    <row r="78" spans="1:5" x14ac:dyDescent="0.25">
      <c r="A78" s="4">
        <v>2095</v>
      </c>
      <c r="B78" s="5">
        <f>B77+Hypotheses!$C$3</f>
        <v>24.750000000000064</v>
      </c>
      <c r="C78" s="5">
        <f t="shared" si="1"/>
        <v>29.700000000000074</v>
      </c>
      <c r="D78" s="5">
        <f>(1-Hypotheses!$C$4*1.2)*C78</f>
        <v>26.136000000000067</v>
      </c>
      <c r="E78" s="5">
        <f>(1-Hypotheses!$C$5*1.2)*C78</f>
        <v>11.880000000000031</v>
      </c>
    </row>
    <row r="79" spans="1:5" x14ac:dyDescent="0.25">
      <c r="A79" s="4">
        <v>2096</v>
      </c>
      <c r="B79" s="5">
        <f>B78+Hypotheses!$C$3</f>
        <v>24.960000000000065</v>
      </c>
      <c r="C79" s="5">
        <f t="shared" si="1"/>
        <v>29.952000000000076</v>
      </c>
      <c r="D79" s="5">
        <f>(1-Hypotheses!$C$4*1.2)*C79</f>
        <v>26.357760000000066</v>
      </c>
      <c r="E79" s="5">
        <f>(1-Hypotheses!$C$5*1.2)*C79</f>
        <v>11.980800000000031</v>
      </c>
    </row>
    <row r="80" spans="1:5" x14ac:dyDescent="0.25">
      <c r="A80" s="4">
        <v>2097</v>
      </c>
      <c r="B80" s="5">
        <f>B79+Hypotheses!$C$3</f>
        <v>25.170000000000066</v>
      </c>
      <c r="C80" s="5">
        <f t="shared" si="1"/>
        <v>30.204000000000079</v>
      </c>
      <c r="D80" s="5">
        <f>(1-Hypotheses!$C$4*1.2)*C80</f>
        <v>26.57952000000007</v>
      </c>
      <c r="E80" s="5">
        <f>(1-Hypotheses!$C$5*1.2)*C80</f>
        <v>12.081600000000032</v>
      </c>
    </row>
    <row r="81" spans="1:5" x14ac:dyDescent="0.25">
      <c r="A81" s="4">
        <v>2098</v>
      </c>
      <c r="B81" s="5">
        <f>B80+Hypotheses!$C$3</f>
        <v>25.380000000000067</v>
      </c>
      <c r="C81" s="5">
        <f t="shared" si="1"/>
        <v>30.456000000000078</v>
      </c>
      <c r="D81" s="5">
        <f>(1-Hypotheses!$C$4*1.2)*C81</f>
        <v>26.801280000000069</v>
      </c>
      <c r="E81" s="5">
        <f>(1-Hypotheses!$C$5*1.2)*C81</f>
        <v>12.182400000000031</v>
      </c>
    </row>
    <row r="82" spans="1:5" x14ac:dyDescent="0.25">
      <c r="A82" s="4">
        <v>2099</v>
      </c>
      <c r="B82" s="5">
        <f>B81+Hypotheses!$C$3</f>
        <v>25.590000000000067</v>
      </c>
      <c r="C82" s="5">
        <f t="shared" si="1"/>
        <v>30.70800000000008</v>
      </c>
      <c r="D82" s="5">
        <f>(1-Hypotheses!$C$4*1.2)*C82</f>
        <v>27.023040000000069</v>
      </c>
      <c r="E82" s="5">
        <f>(1-Hypotheses!$C$5*1.2)*C82</f>
        <v>12.283200000000033</v>
      </c>
    </row>
    <row r="83" spans="1:5" x14ac:dyDescent="0.25">
      <c r="A83" s="4">
        <v>2100</v>
      </c>
      <c r="B83" s="5">
        <f>B82+Hypotheses!$C$3</f>
        <v>25.800000000000068</v>
      </c>
      <c r="C83" s="5">
        <f t="shared" si="1"/>
        <v>30.960000000000079</v>
      </c>
      <c r="D83" s="5">
        <f>(1-Hypotheses!$C$4*1.2)*C83</f>
        <v>27.244800000000069</v>
      </c>
      <c r="E83" s="5">
        <f>(1-Hypotheses!$C$5*1.2)*C83</f>
        <v>12.384000000000032</v>
      </c>
    </row>
    <row r="84" spans="1:5" x14ac:dyDescent="0.25">
      <c r="A84" s="4">
        <v>2101</v>
      </c>
      <c r="B84" s="5">
        <f>B83+Hypotheses!$C$3</f>
        <v>26.010000000000069</v>
      </c>
      <c r="C84" s="5">
        <f t="shared" si="1"/>
        <v>31.212000000000081</v>
      </c>
      <c r="D84" s="5">
        <f>(1-Hypotheses!$C$4*1.2)*C84</f>
        <v>27.466560000000072</v>
      </c>
      <c r="E84" s="5">
        <f>(1-Hypotheses!$C$5*1.2)*C84</f>
        <v>12.484800000000034</v>
      </c>
    </row>
    <row r="85" spans="1:5" x14ac:dyDescent="0.25">
      <c r="A85" s="4">
        <v>2102</v>
      </c>
      <c r="B85" s="5">
        <f>B84+Hypotheses!$C$3</f>
        <v>26.22000000000007</v>
      </c>
      <c r="C85" s="5">
        <f t="shared" si="1"/>
        <v>31.464000000000084</v>
      </c>
      <c r="D85" s="5">
        <f>(1-Hypotheses!$C$4*1.2)*C85</f>
        <v>27.688320000000076</v>
      </c>
      <c r="E85" s="5">
        <f>(1-Hypotheses!$C$5*1.2)*C85</f>
        <v>12.585600000000035</v>
      </c>
    </row>
    <row r="86" spans="1:5" x14ac:dyDescent="0.25">
      <c r="A86" s="4">
        <v>2103</v>
      </c>
      <c r="B86" s="5">
        <f>B85+Hypotheses!$C$3</f>
        <v>26.430000000000071</v>
      </c>
      <c r="C86" s="5">
        <f t="shared" si="1"/>
        <v>31.716000000000083</v>
      </c>
      <c r="D86" s="5">
        <f>(1-Hypotheses!$C$4*1.2)*C86</f>
        <v>27.910080000000072</v>
      </c>
      <c r="E86" s="5">
        <f>(1-Hypotheses!$C$5*1.2)*C86</f>
        <v>12.686400000000035</v>
      </c>
    </row>
    <row r="87" spans="1:5" x14ac:dyDescent="0.25">
      <c r="A87" s="4">
        <v>2104</v>
      </c>
      <c r="B87" s="5">
        <f>B86+Hypotheses!$C$3</f>
        <v>26.640000000000072</v>
      </c>
      <c r="C87" s="5">
        <f t="shared" si="1"/>
        <v>31.968000000000085</v>
      </c>
      <c r="D87" s="5">
        <f>(1-Hypotheses!$C$4*1.2)*C87</f>
        <v>28.131840000000075</v>
      </c>
      <c r="E87" s="5">
        <f>(1-Hypotheses!$C$5*1.2)*C87</f>
        <v>12.787200000000034</v>
      </c>
    </row>
    <row r="88" spans="1:5" x14ac:dyDescent="0.25">
      <c r="A88" s="4">
        <v>2105</v>
      </c>
      <c r="B88" s="5">
        <f>B87+Hypotheses!$C$3</f>
        <v>26.850000000000072</v>
      </c>
      <c r="C88" s="5">
        <f t="shared" si="1"/>
        <v>32.220000000000084</v>
      </c>
      <c r="D88" s="5">
        <f>(1-Hypotheses!$C$4*1.2)*C88</f>
        <v>28.353600000000075</v>
      </c>
      <c r="E88" s="5">
        <f>(1-Hypotheses!$C$5*1.2)*C88</f>
        <v>12.888000000000034</v>
      </c>
    </row>
    <row r="89" spans="1:5" x14ac:dyDescent="0.25">
      <c r="A89" s="4">
        <v>2106</v>
      </c>
      <c r="B89" s="5">
        <f>B88+Hypotheses!$C$3</f>
        <v>27.060000000000073</v>
      </c>
      <c r="C89" s="5">
        <f t="shared" si="1"/>
        <v>32.472000000000087</v>
      </c>
      <c r="D89" s="5">
        <f>(1-Hypotheses!$C$4*1.2)*C89</f>
        <v>28.575360000000078</v>
      </c>
      <c r="E89" s="5">
        <f>(1-Hypotheses!$C$5*1.2)*C89</f>
        <v>12.988800000000035</v>
      </c>
    </row>
    <row r="90" spans="1:5" x14ac:dyDescent="0.25">
      <c r="A90" s="4">
        <v>2107</v>
      </c>
      <c r="B90" s="5">
        <f>B89+Hypotheses!$C$3</f>
        <v>27.270000000000074</v>
      </c>
      <c r="C90" s="5">
        <f t="shared" si="1"/>
        <v>32.724000000000089</v>
      </c>
      <c r="D90" s="5">
        <f>(1-Hypotheses!$C$4*1.2)*C90</f>
        <v>28.797120000000078</v>
      </c>
      <c r="E90" s="5">
        <f>(1-Hypotheses!$C$5*1.2)*C90</f>
        <v>13.089600000000036</v>
      </c>
    </row>
    <row r="91" spans="1:5" x14ac:dyDescent="0.25">
      <c r="A91" s="4">
        <v>2108</v>
      </c>
      <c r="B91" s="5">
        <f>B90+Hypotheses!$C$3</f>
        <v>27.480000000000075</v>
      </c>
      <c r="C91" s="5">
        <f t="shared" si="1"/>
        <v>32.976000000000091</v>
      </c>
      <c r="D91" s="5">
        <f>(1-Hypotheses!$C$4*1.2)*C91</f>
        <v>29.018880000000081</v>
      </c>
      <c r="E91" s="5">
        <f>(1-Hypotheses!$C$5*1.2)*C91</f>
        <v>13.190400000000038</v>
      </c>
    </row>
    <row r="92" spans="1:5" x14ac:dyDescent="0.25">
      <c r="A92" s="4">
        <v>2109</v>
      </c>
      <c r="B92" s="5">
        <f>B91+Hypotheses!$C$3</f>
        <v>27.690000000000076</v>
      </c>
      <c r="C92" s="5">
        <f t="shared" si="1"/>
        <v>33.228000000000087</v>
      </c>
      <c r="D92" s="5">
        <f>(1-Hypotheses!$C$4*1.2)*C92</f>
        <v>29.240640000000077</v>
      </c>
      <c r="E92" s="5">
        <f>(1-Hypotheses!$C$5*1.2)*C92</f>
        <v>13.291200000000035</v>
      </c>
    </row>
    <row r="93" spans="1:5" x14ac:dyDescent="0.25">
      <c r="A93" s="4">
        <v>2110</v>
      </c>
      <c r="B93" s="5">
        <f>B92+Hypotheses!$C$3</f>
        <v>27.900000000000077</v>
      </c>
      <c r="C93" s="5">
        <f t="shared" si="1"/>
        <v>33.480000000000089</v>
      </c>
      <c r="D93" s="5">
        <f>(1-Hypotheses!$C$4*1.2)*C93</f>
        <v>29.462400000000077</v>
      </c>
      <c r="E93" s="5">
        <f>(1-Hypotheses!$C$5*1.2)*C93</f>
        <v>13.392000000000037</v>
      </c>
    </row>
    <row r="94" spans="1:5" x14ac:dyDescent="0.25">
      <c r="A94" s="4">
        <v>2111</v>
      </c>
      <c r="B94" s="5">
        <f>B93+Hypotheses!$C$3</f>
        <v>28.110000000000078</v>
      </c>
      <c r="C94" s="5">
        <f t="shared" si="1"/>
        <v>33.732000000000092</v>
      </c>
      <c r="D94" s="5">
        <f>(1-Hypotheses!$C$4*1.2)*C94</f>
        <v>29.68416000000008</v>
      </c>
      <c r="E94" s="5">
        <f>(1-Hypotheses!$C$5*1.2)*C94</f>
        <v>13.492800000000038</v>
      </c>
    </row>
    <row r="95" spans="1:5" x14ac:dyDescent="0.25">
      <c r="A95" s="4">
        <v>2112</v>
      </c>
      <c r="B95" s="5">
        <f>B94+Hypotheses!$C$3</f>
        <v>28.320000000000078</v>
      </c>
      <c r="C95" s="5">
        <f t="shared" si="1"/>
        <v>33.984000000000094</v>
      </c>
      <c r="D95" s="5">
        <f>(1-Hypotheses!$C$4*1.2)*C95</f>
        <v>29.905920000000084</v>
      </c>
      <c r="E95" s="5">
        <f>(1-Hypotheses!$C$5*1.2)*C95</f>
        <v>13.593600000000038</v>
      </c>
    </row>
    <row r="96" spans="1:5" x14ac:dyDescent="0.25">
      <c r="A96" s="4">
        <v>2113</v>
      </c>
      <c r="B96" s="5">
        <f>B95+Hypotheses!$C$3</f>
        <v>28.530000000000079</v>
      </c>
      <c r="C96" s="5">
        <f t="shared" si="1"/>
        <v>34.236000000000097</v>
      </c>
      <c r="D96" s="5">
        <f>(1-Hypotheses!$C$4*1.2)*C96</f>
        <v>30.127680000000087</v>
      </c>
      <c r="E96" s="5">
        <f>(1-Hypotheses!$C$5*1.2)*C96</f>
        <v>13.694400000000039</v>
      </c>
    </row>
    <row r="97" spans="1:5" x14ac:dyDescent="0.25">
      <c r="A97" s="4">
        <v>2114</v>
      </c>
      <c r="B97" s="5">
        <f>B96+Hypotheses!$C$3</f>
        <v>28.74000000000008</v>
      </c>
      <c r="C97" s="5">
        <f t="shared" si="1"/>
        <v>34.488000000000092</v>
      </c>
      <c r="D97" s="5">
        <f>(1-Hypotheses!$C$4*1.2)*C97</f>
        <v>30.349440000000079</v>
      </c>
      <c r="E97" s="5">
        <f>(1-Hypotheses!$C$5*1.2)*C97</f>
        <v>13.795200000000037</v>
      </c>
    </row>
    <row r="98" spans="1:5" x14ac:dyDescent="0.25">
      <c r="A98" s="4">
        <v>2115</v>
      </c>
      <c r="B98" s="5">
        <f>B97+Hypotheses!$C$3</f>
        <v>28.950000000000081</v>
      </c>
      <c r="C98" s="5">
        <f t="shared" si="1"/>
        <v>34.740000000000094</v>
      </c>
      <c r="D98" s="5">
        <f>(1-Hypotheses!$C$4*1.2)*C98</f>
        <v>30.571200000000083</v>
      </c>
      <c r="E98" s="5">
        <f>(1-Hypotheses!$C$5*1.2)*C98</f>
        <v>13.896000000000038</v>
      </c>
    </row>
    <row r="99" spans="1:5" x14ac:dyDescent="0.25">
      <c r="A99" s="4">
        <v>2116</v>
      </c>
      <c r="B99" s="5">
        <f>B98+Hypotheses!$C$3</f>
        <v>29.160000000000082</v>
      </c>
      <c r="C99" s="5">
        <f t="shared" si="1"/>
        <v>34.992000000000097</v>
      </c>
      <c r="D99" s="5">
        <f>(1-Hypotheses!$C$4*1.2)*C99</f>
        <v>30.792960000000086</v>
      </c>
      <c r="E99" s="5">
        <f>(1-Hypotheses!$C$5*1.2)*C99</f>
        <v>13.996800000000039</v>
      </c>
    </row>
    <row r="100" spans="1:5" x14ac:dyDescent="0.25">
      <c r="A100" s="4">
        <v>2117</v>
      </c>
      <c r="B100" s="5">
        <f>B99+Hypotheses!$C$3</f>
        <v>29.370000000000083</v>
      </c>
      <c r="C100" s="5">
        <f t="shared" si="1"/>
        <v>35.244000000000099</v>
      </c>
      <c r="D100" s="5">
        <f>(1-Hypotheses!$C$4*1.2)*C100</f>
        <v>31.014720000000086</v>
      </c>
      <c r="E100" s="5">
        <f>(1-Hypotheses!$C$5*1.2)*C100</f>
        <v>14.097600000000041</v>
      </c>
    </row>
    <row r="101" spans="1:5" x14ac:dyDescent="0.25">
      <c r="A101" s="4">
        <v>2118</v>
      </c>
      <c r="B101" s="5">
        <f>B100+Hypotheses!$C$3</f>
        <v>29.580000000000084</v>
      </c>
      <c r="C101" s="5">
        <f t="shared" si="1"/>
        <v>35.496000000000102</v>
      </c>
      <c r="D101" s="5">
        <f>(1-Hypotheses!$C$4*1.2)*C101</f>
        <v>31.236480000000089</v>
      </c>
      <c r="E101" s="5">
        <f>(1-Hypotheses!$C$5*1.2)*C101</f>
        <v>14.198400000000042</v>
      </c>
    </row>
    <row r="102" spans="1:5" x14ac:dyDescent="0.25">
      <c r="A102" s="4">
        <v>2119</v>
      </c>
      <c r="B102" s="5">
        <f>B101+Hypotheses!$C$3</f>
        <v>29.790000000000084</v>
      </c>
      <c r="C102" s="5">
        <f t="shared" si="1"/>
        <v>35.748000000000097</v>
      </c>
      <c r="D102" s="5">
        <f>(1-Hypotheses!$C$4*1.2)*C102</f>
        <v>31.458240000000085</v>
      </c>
      <c r="E102" s="5">
        <f>(1-Hypotheses!$C$5*1.2)*C102</f>
        <v>14.29920000000004</v>
      </c>
    </row>
    <row r="103" spans="1:5" x14ac:dyDescent="0.25">
      <c r="A103" s="4">
        <v>2120</v>
      </c>
      <c r="B103" s="5">
        <f>B102+Hypotheses!$C$3</f>
        <v>30.000000000000085</v>
      </c>
      <c r="C103" s="5">
        <f t="shared" si="1"/>
        <v>36.000000000000099</v>
      </c>
      <c r="D103" s="5">
        <f>(1-Hypotheses!$C$4*1.2)*C103</f>
        <v>31.680000000000089</v>
      </c>
      <c r="E103" s="5">
        <f>(1-Hypotheses!$C$5*1.2)*C103</f>
        <v>14.400000000000041</v>
      </c>
    </row>
    <row r="104" spans="1:5" x14ac:dyDescent="0.25">
      <c r="A104" s="4">
        <v>2121</v>
      </c>
      <c r="B104" s="5">
        <f>B103+Hypotheses!$C$3</f>
        <v>30.210000000000086</v>
      </c>
      <c r="C104" s="5">
        <f t="shared" si="1"/>
        <v>36.252000000000102</v>
      </c>
      <c r="D104" s="5">
        <f>(1-Hypotheses!$C$4*1.2)*C104</f>
        <v>31.901760000000088</v>
      </c>
      <c r="E104" s="5">
        <f>(1-Hypotheses!$C$5*1.2)*C104</f>
        <v>14.500800000000041</v>
      </c>
    </row>
    <row r="105" spans="1:5" x14ac:dyDescent="0.25">
      <c r="A105" s="4">
        <v>2122</v>
      </c>
      <c r="B105" s="5">
        <f>B104+Hypotheses!$C$3</f>
        <v>30.420000000000087</v>
      </c>
      <c r="C105" s="5">
        <f t="shared" si="1"/>
        <v>36.504000000000104</v>
      </c>
      <c r="D105" s="5">
        <f>(1-Hypotheses!$C$4*1.2)*C105</f>
        <v>32.123520000000092</v>
      </c>
      <c r="E105" s="5">
        <f>(1-Hypotheses!$C$5*1.2)*C105</f>
        <v>14.601600000000042</v>
      </c>
    </row>
    <row r="106" spans="1:5" x14ac:dyDescent="0.25">
      <c r="A106" s="4">
        <v>2123</v>
      </c>
      <c r="B106" s="5">
        <f>B105+Hypotheses!$C$3</f>
        <v>30.630000000000088</v>
      </c>
      <c r="C106" s="5">
        <f t="shared" si="1"/>
        <v>36.756000000000107</v>
      </c>
      <c r="D106" s="5">
        <f>(1-Hypotheses!$C$4*1.2)*C106</f>
        <v>32.345280000000095</v>
      </c>
      <c r="E106" s="5">
        <f>(1-Hypotheses!$C$5*1.2)*C106</f>
        <v>14.702400000000043</v>
      </c>
    </row>
    <row r="107" spans="1:5" x14ac:dyDescent="0.25">
      <c r="A107" s="4">
        <v>2124</v>
      </c>
      <c r="B107" s="5">
        <f>B106+Hypotheses!$C$3</f>
        <v>30.840000000000089</v>
      </c>
      <c r="C107" s="5">
        <f t="shared" si="1"/>
        <v>37.008000000000102</v>
      </c>
      <c r="D107" s="5">
        <f>(1-Hypotheses!$C$4*1.2)*C107</f>
        <v>32.567040000000091</v>
      </c>
      <c r="E107" s="5">
        <f>(1-Hypotheses!$C$5*1.2)*C107</f>
        <v>14.803200000000041</v>
      </c>
    </row>
    <row r="108" spans="1:5" x14ac:dyDescent="0.25">
      <c r="A108" s="4">
        <v>2125</v>
      </c>
      <c r="B108" s="5">
        <f>B107+Hypotheses!$C$3</f>
        <v>31.05000000000009</v>
      </c>
      <c r="C108" s="5">
        <f t="shared" si="1"/>
        <v>37.260000000000105</v>
      </c>
      <c r="D108" s="5">
        <f>(1-Hypotheses!$C$4*1.2)*C108</f>
        <v>32.788800000000094</v>
      </c>
      <c r="E108" s="5">
        <f>(1-Hypotheses!$C$5*1.2)*C108</f>
        <v>14.904000000000043</v>
      </c>
    </row>
    <row r="109" spans="1:5" x14ac:dyDescent="0.25">
      <c r="A109" s="4">
        <v>2126</v>
      </c>
      <c r="B109" s="5">
        <f>B108+Hypotheses!$C$3</f>
        <v>31.26000000000009</v>
      </c>
      <c r="C109" s="5">
        <f t="shared" si="1"/>
        <v>37.512000000000107</v>
      </c>
      <c r="D109" s="5">
        <f>(1-Hypotheses!$C$4*1.2)*C109</f>
        <v>33.010560000000098</v>
      </c>
      <c r="E109" s="5">
        <f>(1-Hypotheses!$C$5*1.2)*C109</f>
        <v>15.004800000000044</v>
      </c>
    </row>
    <row r="110" spans="1:5" x14ac:dyDescent="0.25">
      <c r="A110" s="4">
        <v>2127</v>
      </c>
      <c r="B110" s="5">
        <f>B109+Hypotheses!$C$3</f>
        <v>31.470000000000091</v>
      </c>
      <c r="C110" s="5">
        <f t="shared" si="1"/>
        <v>37.764000000000109</v>
      </c>
      <c r="D110" s="5">
        <f>(1-Hypotheses!$C$4*1.2)*C110</f>
        <v>33.232320000000094</v>
      </c>
      <c r="E110" s="5">
        <f>(1-Hypotheses!$C$5*1.2)*C110</f>
        <v>15.105600000000045</v>
      </c>
    </row>
    <row r="111" spans="1:5" x14ac:dyDescent="0.25">
      <c r="A111" s="4">
        <v>2128</v>
      </c>
      <c r="B111" s="5">
        <f>B110+Hypotheses!$C$3</f>
        <v>31.680000000000092</v>
      </c>
      <c r="C111" s="5">
        <f t="shared" si="1"/>
        <v>38.016000000000112</v>
      </c>
      <c r="D111" s="5">
        <f>(1-Hypotheses!$C$4*1.2)*C111</f>
        <v>33.454080000000097</v>
      </c>
      <c r="E111" s="5">
        <f>(1-Hypotheses!$C$5*1.2)*C111</f>
        <v>15.206400000000045</v>
      </c>
    </row>
    <row r="112" spans="1:5" x14ac:dyDescent="0.25">
      <c r="A112" s="4">
        <v>2129</v>
      </c>
      <c r="B112" s="5">
        <f>B111+Hypotheses!$C$3</f>
        <v>31.890000000000093</v>
      </c>
      <c r="C112" s="5">
        <f t="shared" si="1"/>
        <v>38.268000000000107</v>
      </c>
      <c r="D112" s="5">
        <f>(1-Hypotheses!$C$4*1.2)*C112</f>
        <v>33.675840000000093</v>
      </c>
      <c r="E112" s="5">
        <f>(1-Hypotheses!$C$5*1.2)*C112</f>
        <v>15.307200000000044</v>
      </c>
    </row>
    <row r="113" spans="1:5" x14ac:dyDescent="0.25">
      <c r="A113" s="4">
        <v>2130</v>
      </c>
      <c r="B113" s="5">
        <f>B112+Hypotheses!$C$3</f>
        <v>32.100000000000094</v>
      </c>
      <c r="C113" s="5">
        <f t="shared" si="1"/>
        <v>38.52000000000011</v>
      </c>
      <c r="D113" s="5">
        <f>(1-Hypotheses!$C$4*1.2)*C113</f>
        <v>33.897600000000097</v>
      </c>
      <c r="E113" s="5">
        <f>(1-Hypotheses!$C$5*1.2)*C113</f>
        <v>15.408000000000044</v>
      </c>
    </row>
    <row r="114" spans="1:5" x14ac:dyDescent="0.25">
      <c r="A114" s="4">
        <v>2131</v>
      </c>
      <c r="B114" s="5">
        <f>B113+Hypotheses!$C$3</f>
        <v>32.310000000000095</v>
      </c>
      <c r="C114" s="5">
        <f t="shared" si="1"/>
        <v>38.772000000000112</v>
      </c>
      <c r="D114" s="5">
        <f>(1-Hypotheses!$C$4*1.2)*C114</f>
        <v>34.1193600000001</v>
      </c>
      <c r="E114" s="5">
        <f>(1-Hypotheses!$C$5*1.2)*C114</f>
        <v>15.508800000000045</v>
      </c>
    </row>
    <row r="115" spans="1:5" x14ac:dyDescent="0.25">
      <c r="A115" s="4">
        <v>2132</v>
      </c>
      <c r="B115" s="5">
        <f>B114+Hypotheses!$C$3</f>
        <v>32.520000000000095</v>
      </c>
      <c r="C115" s="5">
        <f t="shared" si="1"/>
        <v>39.024000000000115</v>
      </c>
      <c r="D115" s="5">
        <f>(1-Hypotheses!$C$4*1.2)*C115</f>
        <v>34.341120000000103</v>
      </c>
      <c r="E115" s="5">
        <f>(1-Hypotheses!$C$5*1.2)*C115</f>
        <v>15.609600000000047</v>
      </c>
    </row>
    <row r="116" spans="1:5" x14ac:dyDescent="0.25">
      <c r="A116" s="4">
        <v>2133</v>
      </c>
      <c r="B116" s="5">
        <f>B115+Hypotheses!$C$3</f>
        <v>32.730000000000096</v>
      </c>
      <c r="C116" s="5">
        <f t="shared" si="1"/>
        <v>39.276000000000117</v>
      </c>
      <c r="D116" s="5">
        <f>(1-Hypotheses!$C$4*1.2)*C116</f>
        <v>34.562880000000106</v>
      </c>
      <c r="E116" s="5">
        <f>(1-Hypotheses!$C$5*1.2)*C116</f>
        <v>15.710400000000048</v>
      </c>
    </row>
    <row r="117" spans="1:5" x14ac:dyDescent="0.25">
      <c r="A117" s="4">
        <v>2134</v>
      </c>
      <c r="B117" s="5">
        <f>B116+Hypotheses!$C$3</f>
        <v>32.940000000000097</v>
      </c>
      <c r="C117" s="5">
        <f t="shared" si="1"/>
        <v>39.528000000000112</v>
      </c>
      <c r="D117" s="5">
        <f>(1-Hypotheses!$C$4*1.2)*C117</f>
        <v>34.784640000000103</v>
      </c>
      <c r="E117" s="5">
        <f>(1-Hypotheses!$C$5*1.2)*C117</f>
        <v>15.811200000000046</v>
      </c>
    </row>
    <row r="118" spans="1:5" x14ac:dyDescent="0.25">
      <c r="A118" s="4">
        <v>2135</v>
      </c>
      <c r="B118" s="5">
        <f>B117+Hypotheses!$C$3</f>
        <v>33.150000000000098</v>
      </c>
      <c r="C118" s="5">
        <f t="shared" si="1"/>
        <v>39.780000000000115</v>
      </c>
      <c r="D118" s="5">
        <f>(1-Hypotheses!$C$4*1.2)*C118</f>
        <v>35.006400000000099</v>
      </c>
      <c r="E118" s="5">
        <f>(1-Hypotheses!$C$5*1.2)*C118</f>
        <v>15.912000000000047</v>
      </c>
    </row>
    <row r="119" spans="1:5" x14ac:dyDescent="0.25">
      <c r="A119" s="4">
        <v>2136</v>
      </c>
      <c r="B119" s="5">
        <f>B118+Hypotheses!$C$3</f>
        <v>33.360000000000099</v>
      </c>
      <c r="C119" s="5">
        <f t="shared" si="1"/>
        <v>40.032000000000117</v>
      </c>
      <c r="D119" s="5">
        <f>(1-Hypotheses!$C$4*1.2)*C119</f>
        <v>35.228160000000102</v>
      </c>
      <c r="E119" s="5">
        <f>(1-Hypotheses!$C$5*1.2)*C119</f>
        <v>16.012800000000048</v>
      </c>
    </row>
    <row r="120" spans="1:5" x14ac:dyDescent="0.25">
      <c r="A120" s="4">
        <v>2137</v>
      </c>
      <c r="B120" s="5">
        <f>B119+Hypotheses!$C$3</f>
        <v>33.5700000000001</v>
      </c>
      <c r="C120" s="5">
        <f t="shared" si="1"/>
        <v>40.28400000000012</v>
      </c>
      <c r="D120" s="5">
        <f>(1-Hypotheses!$C$4*1.2)*C120</f>
        <v>35.449920000000105</v>
      </c>
      <c r="E120" s="5">
        <f>(1-Hypotheses!$C$5*1.2)*C120</f>
        <v>16.113600000000048</v>
      </c>
    </row>
    <row r="121" spans="1:5" x14ac:dyDescent="0.25">
      <c r="A121" s="4">
        <v>2138</v>
      </c>
      <c r="B121" s="5">
        <f>B120+Hypotheses!$C$3</f>
        <v>33.780000000000101</v>
      </c>
      <c r="C121" s="5">
        <f t="shared" si="1"/>
        <v>40.536000000000122</v>
      </c>
      <c r="D121" s="5">
        <f>(1-Hypotheses!$C$4*1.2)*C121</f>
        <v>35.671680000000109</v>
      </c>
      <c r="E121" s="5">
        <f>(1-Hypotheses!$C$5*1.2)*C121</f>
        <v>16.214400000000051</v>
      </c>
    </row>
    <row r="122" spans="1:5" x14ac:dyDescent="0.25">
      <c r="A122" s="4">
        <v>2139</v>
      </c>
      <c r="B122" s="5">
        <f>B121+Hypotheses!$C$3</f>
        <v>33.990000000000101</v>
      </c>
      <c r="C122" s="5">
        <f t="shared" si="1"/>
        <v>40.788000000000117</v>
      </c>
      <c r="D122" s="5">
        <f>(1-Hypotheses!$C$4*1.2)*C122</f>
        <v>35.893440000000105</v>
      </c>
      <c r="E122" s="5">
        <f>(1-Hypotheses!$C$5*1.2)*C122</f>
        <v>16.315200000000047</v>
      </c>
    </row>
    <row r="123" spans="1:5" x14ac:dyDescent="0.25">
      <c r="A123" s="4">
        <v>2140</v>
      </c>
      <c r="B123" s="5">
        <f>B122+Hypotheses!$C$3</f>
        <v>34.200000000000102</v>
      </c>
      <c r="C123" s="5">
        <f t="shared" si="1"/>
        <v>41.04000000000012</v>
      </c>
      <c r="D123" s="5">
        <f>(1-Hypotheses!$C$4*1.2)*C123</f>
        <v>36.115200000000108</v>
      </c>
      <c r="E123" s="5">
        <f>(1-Hypotheses!$C$5*1.2)*C123</f>
        <v>16.41600000000005</v>
      </c>
    </row>
    <row r="124" spans="1:5" x14ac:dyDescent="0.25">
      <c r="A124" s="4">
        <v>2141</v>
      </c>
      <c r="B124" s="5">
        <f>B123+Hypotheses!$C$3</f>
        <v>34.410000000000103</v>
      </c>
      <c r="C124" s="5">
        <f t="shared" si="1"/>
        <v>41.292000000000122</v>
      </c>
      <c r="D124" s="5">
        <f>(1-Hypotheses!$C$4*1.2)*C124</f>
        <v>36.336960000000111</v>
      </c>
      <c r="E124" s="5">
        <f>(1-Hypotheses!$C$5*1.2)*C124</f>
        <v>16.51680000000005</v>
      </c>
    </row>
    <row r="125" spans="1:5" x14ac:dyDescent="0.25">
      <c r="A125" s="4">
        <v>2142</v>
      </c>
      <c r="B125" s="5">
        <f>B124+Hypotheses!$C$3</f>
        <v>34.620000000000104</v>
      </c>
      <c r="C125" s="5">
        <f t="shared" si="1"/>
        <v>41.544000000000125</v>
      </c>
      <c r="D125" s="5">
        <f>(1-Hypotheses!$C$4*1.2)*C125</f>
        <v>36.558720000000108</v>
      </c>
      <c r="E125" s="5">
        <f>(1-Hypotheses!$C$5*1.2)*C125</f>
        <v>16.617600000000049</v>
      </c>
    </row>
    <row r="126" spans="1:5" x14ac:dyDescent="0.25">
      <c r="A126" s="4">
        <v>2143</v>
      </c>
      <c r="B126" s="5">
        <f>B125+Hypotheses!$C$3</f>
        <v>34.830000000000105</v>
      </c>
      <c r="C126" s="5">
        <f t="shared" si="1"/>
        <v>41.796000000000127</v>
      </c>
      <c r="D126" s="5">
        <f>(1-Hypotheses!$C$4*1.2)*C126</f>
        <v>36.780480000000111</v>
      </c>
      <c r="E126" s="5">
        <f>(1-Hypotheses!$C$5*1.2)*C126</f>
        <v>16.718400000000052</v>
      </c>
    </row>
    <row r="127" spans="1:5" x14ac:dyDescent="0.25">
      <c r="A127" s="4">
        <v>2144</v>
      </c>
      <c r="B127" s="5">
        <f>B126+Hypotheses!$C$3</f>
        <v>35.040000000000106</v>
      </c>
      <c r="C127" s="5">
        <f t="shared" si="1"/>
        <v>42.048000000000123</v>
      </c>
      <c r="D127" s="5">
        <f>(1-Hypotheses!$C$4*1.2)*C127</f>
        <v>37.002240000000107</v>
      </c>
      <c r="E127" s="5">
        <f>(1-Hypotheses!$C$5*1.2)*C127</f>
        <v>16.819200000000048</v>
      </c>
    </row>
    <row r="128" spans="1:5" x14ac:dyDescent="0.25">
      <c r="A128" s="4">
        <v>2145</v>
      </c>
      <c r="B128" s="5">
        <f>B127+Hypotheses!$C$3</f>
        <v>35.250000000000107</v>
      </c>
      <c r="C128" s="5">
        <f t="shared" si="1"/>
        <v>42.300000000000125</v>
      </c>
      <c r="D128" s="5">
        <f>(1-Hypotheses!$C$4*1.2)*C128</f>
        <v>37.22400000000011</v>
      </c>
      <c r="E128" s="5">
        <f>(1-Hypotheses!$C$5*1.2)*C128</f>
        <v>16.920000000000051</v>
      </c>
    </row>
    <row r="129" spans="1:5" x14ac:dyDescent="0.25">
      <c r="A129" s="4">
        <v>2146</v>
      </c>
      <c r="B129" s="5">
        <f>B128+Hypotheses!$C$3</f>
        <v>35.460000000000107</v>
      </c>
      <c r="C129" s="5">
        <f t="shared" si="1"/>
        <v>42.552000000000127</v>
      </c>
      <c r="D129" s="5">
        <f>(1-Hypotheses!$C$4*1.2)*C129</f>
        <v>37.445760000000114</v>
      </c>
      <c r="E129" s="5">
        <f>(1-Hypotheses!$C$5*1.2)*C129</f>
        <v>17.020800000000051</v>
      </c>
    </row>
    <row r="130" spans="1:5" x14ac:dyDescent="0.25">
      <c r="A130" s="4">
        <v>2147</v>
      </c>
      <c r="B130" s="5">
        <f>B129+Hypotheses!$C$3</f>
        <v>35.670000000000108</v>
      </c>
      <c r="C130" s="5">
        <f t="shared" si="1"/>
        <v>42.80400000000013</v>
      </c>
      <c r="D130" s="5">
        <f>(1-Hypotheses!$C$4*1.2)*C130</f>
        <v>37.667520000000117</v>
      </c>
      <c r="E130" s="5">
        <f>(1-Hypotheses!$C$5*1.2)*C130</f>
        <v>17.121600000000054</v>
      </c>
    </row>
    <row r="131" spans="1:5" x14ac:dyDescent="0.25">
      <c r="A131" s="4">
        <v>2148</v>
      </c>
      <c r="B131" s="5">
        <f>B130+Hypotheses!$C$3</f>
        <v>35.880000000000109</v>
      </c>
      <c r="C131" s="5">
        <f t="shared" si="1"/>
        <v>43.056000000000132</v>
      </c>
      <c r="D131" s="5">
        <f>(1-Hypotheses!$C$4*1.2)*C131</f>
        <v>37.88928000000012</v>
      </c>
      <c r="E131" s="5">
        <f>(1-Hypotheses!$C$5*1.2)*C131</f>
        <v>17.222400000000054</v>
      </c>
    </row>
    <row r="132" spans="1:5" x14ac:dyDescent="0.25">
      <c r="A132" s="4">
        <v>2149</v>
      </c>
      <c r="B132" s="5">
        <f>B131+Hypotheses!$C$3</f>
        <v>36.09000000000011</v>
      </c>
      <c r="C132" s="5">
        <f t="shared" ref="C132:C153" si="2">B132*1.2</f>
        <v>43.308000000000128</v>
      </c>
      <c r="D132" s="5">
        <f>(1-Hypotheses!$C$4*1.2)*C132</f>
        <v>38.111040000000109</v>
      </c>
      <c r="E132" s="5">
        <f>(1-Hypotheses!$C$5*1.2)*C132</f>
        <v>17.323200000000053</v>
      </c>
    </row>
    <row r="133" spans="1:5" x14ac:dyDescent="0.25">
      <c r="A133" s="4">
        <v>2150</v>
      </c>
      <c r="B133" s="5">
        <f>B132+Hypotheses!$C$3</f>
        <v>36.300000000000111</v>
      </c>
      <c r="C133" s="5">
        <f t="shared" si="2"/>
        <v>43.56000000000013</v>
      </c>
      <c r="D133" s="5">
        <f>(1-Hypotheses!$C$4*1.2)*C133</f>
        <v>38.332800000000113</v>
      </c>
      <c r="E133" s="5">
        <f>(1-Hypotheses!$C$5*1.2)*C133</f>
        <v>17.424000000000053</v>
      </c>
    </row>
    <row r="134" spans="1:5" x14ac:dyDescent="0.25">
      <c r="A134" s="4">
        <v>2151</v>
      </c>
      <c r="B134" s="5">
        <f>B133+Hypotheses!$C$3</f>
        <v>36.510000000000112</v>
      </c>
      <c r="C134" s="5">
        <f t="shared" si="2"/>
        <v>43.812000000000133</v>
      </c>
      <c r="D134" s="5">
        <f>(1-Hypotheses!$C$4*1.2)*C134</f>
        <v>38.554560000000116</v>
      </c>
      <c r="E134" s="5">
        <f>(1-Hypotheses!$C$5*1.2)*C134</f>
        <v>17.524800000000052</v>
      </c>
    </row>
    <row r="135" spans="1:5" x14ac:dyDescent="0.25">
      <c r="A135" s="4">
        <v>2152</v>
      </c>
      <c r="B135" s="5">
        <f>B134+Hypotheses!$C$3</f>
        <v>36.720000000000113</v>
      </c>
      <c r="C135" s="5">
        <f t="shared" si="2"/>
        <v>44.064000000000135</v>
      </c>
      <c r="D135" s="5">
        <f>(1-Hypotheses!$C$4*1.2)*C135</f>
        <v>38.776320000000119</v>
      </c>
      <c r="E135" s="5">
        <f>(1-Hypotheses!$C$5*1.2)*C135</f>
        <v>17.625600000000055</v>
      </c>
    </row>
    <row r="136" spans="1:5" x14ac:dyDescent="0.25">
      <c r="A136" s="4">
        <v>2153</v>
      </c>
      <c r="B136" s="5">
        <f>B135+Hypotheses!$C$3</f>
        <v>36.930000000000113</v>
      </c>
      <c r="C136" s="5">
        <f t="shared" si="2"/>
        <v>44.316000000000138</v>
      </c>
      <c r="D136" s="5">
        <f>(1-Hypotheses!$C$4*1.2)*C136</f>
        <v>38.998080000000122</v>
      </c>
      <c r="E136" s="5">
        <f>(1-Hypotheses!$C$5*1.2)*C136</f>
        <v>17.726400000000055</v>
      </c>
    </row>
    <row r="137" spans="1:5" x14ac:dyDescent="0.25">
      <c r="A137" s="4">
        <v>2154</v>
      </c>
      <c r="B137" s="5">
        <f>B136+Hypotheses!$C$3</f>
        <v>37.140000000000114</v>
      </c>
      <c r="C137" s="5">
        <f t="shared" si="2"/>
        <v>44.568000000000133</v>
      </c>
      <c r="D137" s="5">
        <f>(1-Hypotheses!$C$4*1.2)*C137</f>
        <v>39.219840000000119</v>
      </c>
      <c r="E137" s="5">
        <f>(1-Hypotheses!$C$5*1.2)*C137</f>
        <v>17.827200000000055</v>
      </c>
    </row>
    <row r="138" spans="1:5" x14ac:dyDescent="0.25">
      <c r="A138" s="4">
        <v>2155</v>
      </c>
      <c r="B138" s="5">
        <f>B137+Hypotheses!$C$3</f>
        <v>37.350000000000115</v>
      </c>
      <c r="C138" s="5">
        <f t="shared" si="2"/>
        <v>44.820000000000135</v>
      </c>
      <c r="D138" s="5">
        <f>(1-Hypotheses!$C$4*1.2)*C138</f>
        <v>39.441600000000122</v>
      </c>
      <c r="E138" s="5">
        <f>(1-Hypotheses!$C$5*1.2)*C138</f>
        <v>17.928000000000054</v>
      </c>
    </row>
    <row r="139" spans="1:5" x14ac:dyDescent="0.25">
      <c r="A139" s="4">
        <v>2156</v>
      </c>
      <c r="B139" s="5">
        <f>B138+Hypotheses!$C$3</f>
        <v>37.560000000000116</v>
      </c>
      <c r="C139" s="5">
        <f t="shared" si="2"/>
        <v>45.072000000000138</v>
      </c>
      <c r="D139" s="5">
        <f>(1-Hypotheses!$C$4*1.2)*C139</f>
        <v>39.663360000000118</v>
      </c>
      <c r="E139" s="5">
        <f>(1-Hypotheses!$C$5*1.2)*C139</f>
        <v>18.028800000000057</v>
      </c>
    </row>
    <row r="140" spans="1:5" x14ac:dyDescent="0.25">
      <c r="A140" s="4">
        <v>2157</v>
      </c>
      <c r="B140" s="5">
        <f>B139+Hypotheses!$C$3</f>
        <v>37.770000000000117</v>
      </c>
      <c r="C140" s="5">
        <f t="shared" si="2"/>
        <v>45.32400000000014</v>
      </c>
      <c r="D140" s="5">
        <f>(1-Hypotheses!$C$4*1.2)*C140</f>
        <v>39.885120000000121</v>
      </c>
      <c r="E140" s="5">
        <f>(1-Hypotheses!$C$5*1.2)*C140</f>
        <v>18.129600000000057</v>
      </c>
    </row>
    <row r="141" spans="1:5" x14ac:dyDescent="0.25">
      <c r="A141" s="4">
        <v>2158</v>
      </c>
      <c r="B141" s="5">
        <f>B140+Hypotheses!$C$3</f>
        <v>37.980000000000118</v>
      </c>
      <c r="C141" s="5">
        <f t="shared" si="2"/>
        <v>45.576000000000143</v>
      </c>
      <c r="D141" s="5">
        <f>(1-Hypotheses!$C$4*1.2)*C141</f>
        <v>40.106880000000125</v>
      </c>
      <c r="E141" s="5">
        <f>(1-Hypotheses!$C$5*1.2)*C141</f>
        <v>18.230400000000056</v>
      </c>
    </row>
    <row r="142" spans="1:5" x14ac:dyDescent="0.25">
      <c r="A142" s="4">
        <v>2159</v>
      </c>
      <c r="B142" s="5">
        <f>B141+Hypotheses!$C$3</f>
        <v>38.190000000000119</v>
      </c>
      <c r="C142" s="5">
        <f t="shared" si="2"/>
        <v>45.828000000000138</v>
      </c>
      <c r="D142" s="5">
        <f>(1-Hypotheses!$C$4*1.2)*C142</f>
        <v>40.328640000000121</v>
      </c>
      <c r="E142" s="5">
        <f>(1-Hypotheses!$C$5*1.2)*C142</f>
        <v>18.331200000000056</v>
      </c>
    </row>
    <row r="143" spans="1:5" x14ac:dyDescent="0.25">
      <c r="A143" s="4">
        <v>2160</v>
      </c>
      <c r="B143" s="5">
        <f>B142+Hypotheses!$C$3</f>
        <v>38.400000000000119</v>
      </c>
      <c r="C143" s="5">
        <f t="shared" si="2"/>
        <v>46.08000000000014</v>
      </c>
      <c r="D143" s="5">
        <f>(1-Hypotheses!$C$4*1.2)*C143</f>
        <v>40.550400000000124</v>
      </c>
      <c r="E143" s="5">
        <f>(1-Hypotheses!$C$5*1.2)*C143</f>
        <v>18.432000000000055</v>
      </c>
    </row>
    <row r="144" spans="1:5" x14ac:dyDescent="0.25">
      <c r="A144" s="4">
        <v>2161</v>
      </c>
      <c r="B144" s="5">
        <f>B143+Hypotheses!$C$3</f>
        <v>38.61000000000012</v>
      </c>
      <c r="C144" s="5">
        <f t="shared" si="2"/>
        <v>46.332000000000143</v>
      </c>
      <c r="D144" s="5">
        <f>(1-Hypotheses!$C$4*1.2)*C144</f>
        <v>40.772160000000127</v>
      </c>
      <c r="E144" s="5">
        <f>(1-Hypotheses!$C$5*1.2)*C144</f>
        <v>18.532800000000059</v>
      </c>
    </row>
    <row r="145" spans="1:5" x14ac:dyDescent="0.25">
      <c r="A145" s="4">
        <v>2162</v>
      </c>
      <c r="B145" s="5">
        <f>B144+Hypotheses!$C$3</f>
        <v>38.820000000000121</v>
      </c>
      <c r="C145" s="5">
        <f t="shared" si="2"/>
        <v>46.584000000000145</v>
      </c>
      <c r="D145" s="5">
        <f>(1-Hypotheses!$C$4*1.2)*C145</f>
        <v>40.993920000000131</v>
      </c>
      <c r="E145" s="5">
        <f>(1-Hypotheses!$C$5*1.2)*C145</f>
        <v>18.633600000000058</v>
      </c>
    </row>
    <row r="146" spans="1:5" x14ac:dyDescent="0.25">
      <c r="A146" s="4">
        <v>2163</v>
      </c>
      <c r="B146" s="5">
        <f>B145+Hypotheses!$C$3</f>
        <v>39.030000000000122</v>
      </c>
      <c r="C146" s="5">
        <f t="shared" si="2"/>
        <v>46.836000000000148</v>
      </c>
      <c r="D146" s="5">
        <f>(1-Hypotheses!$C$4*1.2)*C146</f>
        <v>41.215680000000127</v>
      </c>
      <c r="E146" s="5">
        <f>(1-Hypotheses!$C$5*1.2)*C146</f>
        <v>18.734400000000061</v>
      </c>
    </row>
    <row r="147" spans="1:5" x14ac:dyDescent="0.25">
      <c r="A147" s="4">
        <v>2164</v>
      </c>
      <c r="B147" s="5">
        <f>B146+Hypotheses!$C$3</f>
        <v>39.240000000000123</v>
      </c>
      <c r="C147" s="5">
        <f t="shared" si="2"/>
        <v>47.088000000000143</v>
      </c>
      <c r="D147" s="5">
        <f>(1-Hypotheses!$C$4*1.2)*C147</f>
        <v>41.437440000000123</v>
      </c>
      <c r="E147" s="5">
        <f>(1-Hypotheses!$C$5*1.2)*C147</f>
        <v>18.835200000000057</v>
      </c>
    </row>
    <row r="148" spans="1:5" x14ac:dyDescent="0.25">
      <c r="A148" s="4">
        <v>2165</v>
      </c>
      <c r="B148" s="5">
        <f>B147+Hypotheses!$C$3</f>
        <v>39.450000000000124</v>
      </c>
      <c r="C148" s="5">
        <f t="shared" si="2"/>
        <v>47.340000000000146</v>
      </c>
      <c r="D148" s="5">
        <f>(1-Hypotheses!$C$4*1.2)*C148</f>
        <v>41.659200000000126</v>
      </c>
      <c r="E148" s="5">
        <f>(1-Hypotheses!$C$5*1.2)*C148</f>
        <v>18.93600000000006</v>
      </c>
    </row>
    <row r="149" spans="1:5" x14ac:dyDescent="0.25">
      <c r="A149" s="4">
        <v>2166</v>
      </c>
      <c r="B149" s="5">
        <f>B148+Hypotheses!$C$3</f>
        <v>39.660000000000124</v>
      </c>
      <c r="C149" s="5">
        <f t="shared" si="2"/>
        <v>47.592000000000148</v>
      </c>
      <c r="D149" s="5">
        <f>(1-Hypotheses!$C$4*1.2)*C149</f>
        <v>41.88096000000013</v>
      </c>
      <c r="E149" s="5">
        <f>(1-Hypotheses!$C$5*1.2)*C149</f>
        <v>19.03680000000006</v>
      </c>
    </row>
    <row r="150" spans="1:5" x14ac:dyDescent="0.25">
      <c r="A150" s="4">
        <v>2167</v>
      </c>
      <c r="B150" s="5">
        <f>B149+Hypotheses!$C$3</f>
        <v>39.870000000000125</v>
      </c>
      <c r="C150" s="5">
        <f t="shared" si="2"/>
        <v>47.84400000000015</v>
      </c>
      <c r="D150" s="5">
        <f>(1-Hypotheses!$C$4*1.2)*C150</f>
        <v>42.102720000000133</v>
      </c>
      <c r="E150" s="5">
        <f>(1-Hypotheses!$C$5*1.2)*C150</f>
        <v>19.137600000000059</v>
      </c>
    </row>
    <row r="151" spans="1:5" x14ac:dyDescent="0.25">
      <c r="A151" s="4">
        <v>2168</v>
      </c>
      <c r="B151" s="5">
        <f>B150+Hypotheses!$C$3</f>
        <v>40.080000000000126</v>
      </c>
      <c r="C151" s="5">
        <f t="shared" si="2"/>
        <v>48.096000000000153</v>
      </c>
      <c r="D151" s="5">
        <f>(1-Hypotheses!$C$4*1.2)*C151</f>
        <v>42.324480000000136</v>
      </c>
      <c r="E151" s="5">
        <f>(1-Hypotheses!$C$5*1.2)*C151</f>
        <v>19.238400000000063</v>
      </c>
    </row>
    <row r="152" spans="1:5" x14ac:dyDescent="0.25">
      <c r="A152" s="4">
        <v>2169</v>
      </c>
      <c r="B152" s="5">
        <f>B151+Hypotheses!$C$3</f>
        <v>40.290000000000127</v>
      </c>
      <c r="C152" s="5">
        <f t="shared" si="2"/>
        <v>48.348000000000148</v>
      </c>
      <c r="D152" s="5">
        <f>(1-Hypotheses!$C$4*1.2)*C152</f>
        <v>42.546240000000132</v>
      </c>
      <c r="E152" s="5">
        <f>(1-Hypotheses!$C$5*1.2)*C152</f>
        <v>19.339200000000062</v>
      </c>
    </row>
    <row r="153" spans="1:5" x14ac:dyDescent="0.25">
      <c r="A153" s="4">
        <v>2170</v>
      </c>
      <c r="B153" s="5">
        <f>B152+Hypotheses!$C$3</f>
        <v>40.500000000000128</v>
      </c>
      <c r="C153" s="5">
        <f t="shared" si="2"/>
        <v>48.600000000000151</v>
      </c>
      <c r="D153" s="5">
        <f>(1-Hypotheses!$C$4*1.2)*C153</f>
        <v>42.768000000000136</v>
      </c>
      <c r="E153" s="5">
        <f>(1-Hypotheses!$C$5*1.2)*C153</f>
        <v>19.440000000000062</v>
      </c>
    </row>
  </sheetData>
  <pageMargins left="0.7" right="0.7" top="0.75" bottom="0.75" header="0.3" footer="0.3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5B98-F3BE-418C-BE1D-08154EDA7292}">
  <dimension ref="A1:L76"/>
  <sheetViews>
    <sheetView showGridLines="0" tabSelected="1" workbookViewId="0">
      <selection activeCell="D3" sqref="D3"/>
    </sheetView>
  </sheetViews>
  <sheetFormatPr defaultRowHeight="15" x14ac:dyDescent="0.25"/>
  <cols>
    <col min="1" max="1" width="12.5703125" bestFit="1" customWidth="1"/>
    <col min="2" max="6" width="13.85546875" customWidth="1"/>
    <col min="7" max="7" width="18" customWidth="1"/>
    <col min="9" max="12" width="13.42578125" customWidth="1"/>
  </cols>
  <sheetData>
    <row r="1" spans="1:12" x14ac:dyDescent="0.25">
      <c r="A1" s="6" t="s">
        <v>36</v>
      </c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29.25" customHeight="1" x14ac:dyDescent="0.25">
      <c r="A4" s="11" t="s">
        <v>24</v>
      </c>
      <c r="B4" s="12"/>
      <c r="C4" s="12"/>
      <c r="D4" s="12"/>
      <c r="E4" s="13" t="s">
        <v>22</v>
      </c>
      <c r="F4" s="13"/>
      <c r="G4" s="20"/>
      <c r="H4" s="21" t="s">
        <v>25</v>
      </c>
      <c r="I4" s="20"/>
      <c r="J4" s="20"/>
      <c r="K4" s="13" t="s">
        <v>22</v>
      </c>
      <c r="L4" s="13"/>
    </row>
    <row r="5" spans="1:12" s="7" customFormat="1" ht="30" x14ac:dyDescent="0.25">
      <c r="A5" s="14" t="s">
        <v>1</v>
      </c>
      <c r="B5" s="15" t="s">
        <v>2</v>
      </c>
      <c r="C5" s="15" t="s">
        <v>37</v>
      </c>
      <c r="D5" s="15" t="s">
        <v>3</v>
      </c>
      <c r="E5" s="15" t="s">
        <v>20</v>
      </c>
      <c r="F5" s="15" t="s">
        <v>21</v>
      </c>
      <c r="G5" s="22"/>
      <c r="H5" s="14" t="s">
        <v>1</v>
      </c>
      <c r="I5" s="15" t="s">
        <v>37</v>
      </c>
      <c r="J5" s="15" t="s">
        <v>3</v>
      </c>
      <c r="K5" s="15" t="s">
        <v>20</v>
      </c>
      <c r="L5" s="15" t="s">
        <v>21</v>
      </c>
    </row>
    <row r="6" spans="1:12" x14ac:dyDescent="0.25">
      <c r="A6" s="16">
        <v>1950</v>
      </c>
      <c r="B6" s="17">
        <v>7.3455803220853797</v>
      </c>
      <c r="C6" s="17">
        <f>B6</f>
        <v>7.3455803220853797</v>
      </c>
      <c r="D6" s="17">
        <f t="shared" ref="D6:D37" si="0">C6*1.2</f>
        <v>8.8146963865024546</v>
      </c>
      <c r="E6" s="17">
        <f>A6+Hypotheses!$C$18</f>
        <v>1951.2241767467413</v>
      </c>
      <c r="F6" s="17">
        <f>A6+Hypotheses!$C$21</f>
        <v>1956.6186677824473</v>
      </c>
      <c r="G6" s="20"/>
      <c r="H6" s="23">
        <v>2010</v>
      </c>
      <c r="I6" s="17">
        <f>I7-I7*Hypotheses!$C$14</f>
        <v>73.742412689492824</v>
      </c>
      <c r="J6" s="17">
        <f t="shared" ref="J6:J15" si="1">I6*1.2</f>
        <v>88.490895227391391</v>
      </c>
      <c r="K6" s="17">
        <f>H6+Hypotheses!$C$18</f>
        <v>2011.2241767467413</v>
      </c>
      <c r="L6" s="17">
        <f>H6+Hypotheses!$C$21</f>
        <v>2016.6186677824473</v>
      </c>
    </row>
    <row r="7" spans="1:12" x14ac:dyDescent="0.25">
      <c r="A7" s="16">
        <v>1951</v>
      </c>
      <c r="B7" s="17">
        <v>5.9729223993932603</v>
      </c>
      <c r="C7" s="17">
        <f>C6+C6*Hypotheses!$C$14</f>
        <v>7.5659477317479409</v>
      </c>
      <c r="D7" s="17">
        <f t="shared" si="0"/>
        <v>9.0791372780975284</v>
      </c>
      <c r="E7" s="17">
        <f>A7+Hypotheses!$C$18</f>
        <v>1952.2241767467413</v>
      </c>
      <c r="F7" s="17">
        <f>A7+Hypotheses!$C$21</f>
        <v>1957.6186677824473</v>
      </c>
      <c r="G7" s="20"/>
      <c r="H7" s="23">
        <v>2011</v>
      </c>
      <c r="I7" s="17">
        <f>I8-I8*Hypotheses!$C$14</f>
        <v>76.023105865456515</v>
      </c>
      <c r="J7" s="17">
        <f t="shared" si="1"/>
        <v>91.227727038547812</v>
      </c>
      <c r="K7" s="17">
        <f>H7+Hypotheses!$C$18</f>
        <v>2012.2241767467413</v>
      </c>
      <c r="L7" s="17">
        <f>H7+Hypotheses!$C$21</f>
        <v>2017.6186677824473</v>
      </c>
    </row>
    <row r="8" spans="1:12" x14ac:dyDescent="0.25">
      <c r="A8" s="16">
        <v>1952</v>
      </c>
      <c r="B8" s="17">
        <v>6.0574995482652003</v>
      </c>
      <c r="C8" s="17">
        <f>C7+C7*Hypotheses!$C$14</f>
        <v>7.792926163700379</v>
      </c>
      <c r="D8" s="17">
        <f t="shared" si="0"/>
        <v>9.3515113964404541</v>
      </c>
      <c r="E8" s="17">
        <f>A8+Hypotheses!$C$18</f>
        <v>1953.2241767467413</v>
      </c>
      <c r="F8" s="17">
        <f>A8+Hypotheses!$C$21</f>
        <v>1958.6186677824473</v>
      </c>
      <c r="G8" s="20"/>
      <c r="H8" s="23">
        <v>2012</v>
      </c>
      <c r="I8" s="17">
        <f>I9-I9*Hypotheses!$C$14</f>
        <v>78.374335943769609</v>
      </c>
      <c r="J8" s="17">
        <f t="shared" si="1"/>
        <v>94.04920313252353</v>
      </c>
      <c r="K8" s="17">
        <f>H8+Hypotheses!$C$18</f>
        <v>2013.2241767467413</v>
      </c>
      <c r="L8" s="17">
        <f>H8+Hypotheses!$C$21</f>
        <v>2018.6186677824473</v>
      </c>
    </row>
    <row r="9" spans="1:12" x14ac:dyDescent="0.25">
      <c r="A9" s="16">
        <v>1953</v>
      </c>
      <c r="B9" s="17">
        <v>6.9354336561529299</v>
      </c>
      <c r="C9" s="17">
        <f>C8+C8*Hypotheses!$C$14</f>
        <v>8.0267139486113912</v>
      </c>
      <c r="D9" s="17">
        <f t="shared" si="0"/>
        <v>9.6320567383336684</v>
      </c>
      <c r="E9" s="17">
        <f>A9+Hypotheses!$C$18</f>
        <v>1954.2241767467413</v>
      </c>
      <c r="F9" s="17">
        <f>A9+Hypotheses!$C$21</f>
        <v>1959.6186677824473</v>
      </c>
      <c r="G9" s="20"/>
      <c r="H9" s="23">
        <v>2013</v>
      </c>
      <c r="I9" s="17">
        <f>I10-I10*Hypotheses!$C$14</f>
        <v>80.798284478113004</v>
      </c>
      <c r="J9" s="17">
        <f t="shared" si="1"/>
        <v>96.957941373735608</v>
      </c>
      <c r="K9" s="17">
        <f>H9+Hypotheses!$C$18</f>
        <v>2014.2241767467413</v>
      </c>
      <c r="L9" s="17">
        <f>H9+Hypotheses!$C$21</f>
        <v>2019.6186677824473</v>
      </c>
    </row>
    <row r="10" spans="1:12" x14ac:dyDescent="0.25">
      <c r="A10" s="16">
        <v>1954</v>
      </c>
      <c r="B10" s="17">
        <v>6.3568469931753899</v>
      </c>
      <c r="C10" s="17">
        <f>C9+C9*Hypotheses!$C$14</f>
        <v>8.2675153670697323</v>
      </c>
      <c r="D10" s="17">
        <f t="shared" si="0"/>
        <v>9.9210184404836781</v>
      </c>
      <c r="E10" s="17">
        <f>A10+Hypotheses!$C$18</f>
        <v>1955.2241767467413</v>
      </c>
      <c r="F10" s="17">
        <f>A10+Hypotheses!$C$21</f>
        <v>1960.6186677824473</v>
      </c>
      <c r="G10" s="20"/>
      <c r="H10" s="23">
        <v>2014</v>
      </c>
      <c r="I10" s="17">
        <f>I11-I11*Hypotheses!$C$14</f>
        <v>83.297200492900004</v>
      </c>
      <c r="J10" s="17">
        <f t="shared" si="1"/>
        <v>99.956640591479996</v>
      </c>
      <c r="K10" s="17">
        <f>H10+Hypotheses!$C$18</f>
        <v>2015.2241767467413</v>
      </c>
      <c r="L10" s="17">
        <f>H10+Hypotheses!$C$21</f>
        <v>2020.6186677824473</v>
      </c>
    </row>
    <row r="11" spans="1:12" x14ac:dyDescent="0.25">
      <c r="A11" s="16">
        <v>1955</v>
      </c>
      <c r="B11" s="17">
        <v>7.9084669656567703</v>
      </c>
      <c r="C11" s="17">
        <f>C10+C10*Hypotheses!$C$14</f>
        <v>8.515540828081825</v>
      </c>
      <c r="D11" s="17">
        <f t="shared" si="0"/>
        <v>10.21864899369819</v>
      </c>
      <c r="E11" s="17">
        <f>A11+Hypotheses!$C$18</f>
        <v>1956.2241767467413</v>
      </c>
      <c r="F11" s="17">
        <f>A11+Hypotheses!$C$21</f>
        <v>1961.6186677824473</v>
      </c>
      <c r="G11" s="20"/>
      <c r="H11" s="23">
        <v>2015</v>
      </c>
      <c r="I11" s="17">
        <f>I12-I12*Hypotheses!$C$14</f>
        <v>85.87340257000001</v>
      </c>
      <c r="J11" s="17">
        <f t="shared" si="1"/>
        <v>103.04808308400001</v>
      </c>
      <c r="K11" s="17">
        <f>H11+Hypotheses!$C$18</f>
        <v>2016.2241767467413</v>
      </c>
      <c r="L11" s="17">
        <f>H11+Hypotheses!$C$21</f>
        <v>2021.6186677824473</v>
      </c>
    </row>
    <row r="12" spans="1:12" x14ac:dyDescent="0.25">
      <c r="A12" s="16">
        <v>1956</v>
      </c>
      <c r="B12" s="17">
        <v>8.1264149596992894</v>
      </c>
      <c r="C12" s="17">
        <f>C11+C11*Hypotheses!$C$14</f>
        <v>8.7710070529242792</v>
      </c>
      <c r="D12" s="17">
        <f t="shared" si="0"/>
        <v>10.525208463509134</v>
      </c>
      <c r="E12" s="17">
        <f>A12+Hypotheses!$C$18</f>
        <v>1957.2241767467413</v>
      </c>
      <c r="F12" s="17">
        <f>A12+Hypotheses!$C$21</f>
        <v>1962.6186677824473</v>
      </c>
      <c r="G12" s="20"/>
      <c r="H12" s="23">
        <v>2016</v>
      </c>
      <c r="I12" s="17">
        <f>I13-I13*Hypotheses!$C$14</f>
        <v>88.529281000000012</v>
      </c>
      <c r="J12" s="17">
        <f t="shared" si="1"/>
        <v>106.23513720000001</v>
      </c>
      <c r="K12" s="17">
        <f>H12+Hypotheses!$C$18</f>
        <v>2017.2241767467413</v>
      </c>
      <c r="L12" s="17">
        <f>H12+Hypotheses!$C$21</f>
        <v>2022.6186677824473</v>
      </c>
    </row>
    <row r="13" spans="1:12" x14ac:dyDescent="0.25">
      <c r="A13" s="16">
        <v>1957</v>
      </c>
      <c r="B13" s="17">
        <v>8.2479592113239804</v>
      </c>
      <c r="C13" s="17">
        <f>C12+C12*Hypotheses!$C$14</f>
        <v>9.0341372645120082</v>
      </c>
      <c r="D13" s="17">
        <f t="shared" si="0"/>
        <v>10.84096471741441</v>
      </c>
      <c r="E13" s="17">
        <f>A13+Hypotheses!$C$18</f>
        <v>1958.2241767467413</v>
      </c>
      <c r="F13" s="17">
        <f>A13+Hypotheses!$C$21</f>
        <v>1963.6186677824473</v>
      </c>
      <c r="G13" s="20"/>
      <c r="H13" s="23">
        <v>2017</v>
      </c>
      <c r="I13" s="17">
        <f>I14-I14*Hypotheses!$C$14</f>
        <v>91.267300000000006</v>
      </c>
      <c r="J13" s="17">
        <f t="shared" si="1"/>
        <v>109.52076000000001</v>
      </c>
      <c r="K13" s="17">
        <f>H13+Hypotheses!$C$18</f>
        <v>2018.2241767467413</v>
      </c>
      <c r="L13" s="17">
        <f>H13+Hypotheses!$C$21</f>
        <v>2023.6186677824473</v>
      </c>
    </row>
    <row r="14" spans="1:12" x14ac:dyDescent="0.25">
      <c r="A14" s="16">
        <v>1958</v>
      </c>
      <c r="B14" s="17">
        <v>7.48979499984907</v>
      </c>
      <c r="C14" s="17">
        <f>C13+C13*Hypotheses!$C$14</f>
        <v>9.305161382447368</v>
      </c>
      <c r="D14" s="17">
        <f t="shared" si="0"/>
        <v>11.166193658936841</v>
      </c>
      <c r="E14" s="17">
        <f>A14+Hypotheses!$C$18</f>
        <v>1959.2241767467413</v>
      </c>
      <c r="F14" s="17">
        <f>A14+Hypotheses!$C$21</f>
        <v>1964.6186677824473</v>
      </c>
      <c r="G14" s="20"/>
      <c r="H14" s="23">
        <v>2018</v>
      </c>
      <c r="I14" s="17">
        <f>I15-I15*Hypotheses!$C$14</f>
        <v>94.09</v>
      </c>
      <c r="J14" s="17">
        <f t="shared" si="1"/>
        <v>112.908</v>
      </c>
      <c r="K14" s="17">
        <f>H14+Hypotheses!$C$18</f>
        <v>2019.2241767467413</v>
      </c>
      <c r="L14" s="17">
        <f>H14+Hypotheses!$C$21</f>
        <v>2024.6186677824473</v>
      </c>
    </row>
    <row r="15" spans="1:12" x14ac:dyDescent="0.25">
      <c r="A15" s="16">
        <v>1959</v>
      </c>
      <c r="B15" s="17">
        <v>8.7306962868012601</v>
      </c>
      <c r="C15" s="17">
        <f>C14+C14*Hypotheses!$C$14</f>
        <v>9.5843162239207889</v>
      </c>
      <c r="D15" s="17">
        <f t="shared" si="0"/>
        <v>11.501179468704946</v>
      </c>
      <c r="E15" s="17">
        <f>A15+Hypotheses!$C$18</f>
        <v>1960.2241767467413</v>
      </c>
      <c r="F15" s="17">
        <f>A15+Hypotheses!$C$21</f>
        <v>1965.6186677824473</v>
      </c>
      <c r="G15" s="20"/>
      <c r="H15" s="23">
        <v>2019</v>
      </c>
      <c r="I15" s="17">
        <f>I16-I16*Hypotheses!$C$14</f>
        <v>97</v>
      </c>
      <c r="J15" s="17">
        <f t="shared" si="1"/>
        <v>116.39999999999999</v>
      </c>
      <c r="K15" s="17">
        <f>H15+Hypotheses!$C$18</f>
        <v>2020.2241767467413</v>
      </c>
      <c r="L15" s="17">
        <f>H15+Hypotheses!$C$21</f>
        <v>2025.6186677824473</v>
      </c>
    </row>
    <row r="16" spans="1:12" x14ac:dyDescent="0.25">
      <c r="A16" s="16">
        <v>1960</v>
      </c>
      <c r="B16" s="17">
        <v>10.1518373380433</v>
      </c>
      <c r="C16" s="17">
        <f>C15+C15*Hypotheses!$C$14</f>
        <v>9.8718457106384125</v>
      </c>
      <c r="D16" s="17">
        <f t="shared" si="0"/>
        <v>11.846214852766094</v>
      </c>
      <c r="E16" s="17">
        <f>A16+Hypotheses!$C$18</f>
        <v>1961.2241767467413</v>
      </c>
      <c r="F16" s="17">
        <f>A16+Hypotheses!$C$21</f>
        <v>1966.6186677824473</v>
      </c>
      <c r="G16" s="20"/>
      <c r="H16" s="23">
        <v>2020</v>
      </c>
      <c r="I16" s="24">
        <v>100</v>
      </c>
      <c r="J16" s="17">
        <f>I16*1.2</f>
        <v>120</v>
      </c>
      <c r="K16" s="17">
        <f>H16+Hypotheses!$C$18</f>
        <v>2021.2241767467413</v>
      </c>
      <c r="L16" s="17">
        <f>H16+Hypotheses!$C$21</f>
        <v>2026.6186677824473</v>
      </c>
    </row>
    <row r="17" spans="1:12" x14ac:dyDescent="0.25">
      <c r="A17" s="16">
        <v>1961</v>
      </c>
      <c r="B17" s="17">
        <v>9.8450997562909297</v>
      </c>
      <c r="C17" s="17">
        <f>C16+C16*Hypotheses!$C$14</f>
        <v>10.168001081957565</v>
      </c>
      <c r="D17" s="17">
        <f t="shared" si="0"/>
        <v>12.201601298349077</v>
      </c>
      <c r="E17" s="17">
        <f>A17+Hypotheses!$C$18</f>
        <v>1962.2241767467413</v>
      </c>
      <c r="F17" s="17">
        <f>A17+Hypotheses!$C$21</f>
        <v>1967.6186677824473</v>
      </c>
      <c r="G17" s="20"/>
      <c r="H17" s="23">
        <v>2021</v>
      </c>
      <c r="I17" s="17">
        <f>I16+I16*Hypotheses!$C$14</f>
        <v>103</v>
      </c>
      <c r="J17" s="17">
        <f t="shared" ref="J17:J66" si="2">I17*1.2</f>
        <v>123.6</v>
      </c>
      <c r="K17" s="17">
        <f>H17+Hypotheses!$C$18</f>
        <v>2022.2241767467413</v>
      </c>
      <c r="L17" s="17">
        <f>H17+Hypotheses!$C$21</f>
        <v>2027.6186677824473</v>
      </c>
    </row>
    <row r="18" spans="1:12" x14ac:dyDescent="0.25">
      <c r="A18" s="16">
        <v>1962</v>
      </c>
      <c r="B18" s="17">
        <v>9.6664276585357207</v>
      </c>
      <c r="C18" s="17">
        <f>C17+C17*Hypotheses!$C$14</f>
        <v>10.473041114416292</v>
      </c>
      <c r="D18" s="17">
        <f t="shared" si="0"/>
        <v>12.567649337299549</v>
      </c>
      <c r="E18" s="17">
        <f>A18+Hypotheses!$C$18</f>
        <v>1963.2241767467413</v>
      </c>
      <c r="F18" s="17">
        <f>A18+Hypotheses!$C$21</f>
        <v>1968.6186677824473</v>
      </c>
      <c r="G18" s="20"/>
      <c r="H18" s="23">
        <v>2022</v>
      </c>
      <c r="I18" s="17">
        <f>I17+I17*Hypotheses!$C$14</f>
        <v>106.09</v>
      </c>
      <c r="J18" s="17">
        <f t="shared" si="2"/>
        <v>127.30799999999999</v>
      </c>
      <c r="K18" s="17">
        <f>H18+Hypotheses!$C$18</f>
        <v>2023.2241767467413</v>
      </c>
      <c r="L18" s="17">
        <f>H18+Hypotheses!$C$21</f>
        <v>2028.6186677824473</v>
      </c>
    </row>
    <row r="19" spans="1:12" x14ac:dyDescent="0.25">
      <c r="A19" s="16">
        <v>1963</v>
      </c>
      <c r="B19" s="17">
        <v>10.254417040599201</v>
      </c>
      <c r="C19" s="17">
        <f>C18+C18*Hypotheses!$C$14</f>
        <v>10.78723234784878</v>
      </c>
      <c r="D19" s="17">
        <f t="shared" si="0"/>
        <v>12.944678817418536</v>
      </c>
      <c r="E19" s="17">
        <f>A19+Hypotheses!$C$18</f>
        <v>1964.2241767467413</v>
      </c>
      <c r="F19" s="17">
        <f>A19+Hypotheses!$C$21</f>
        <v>1969.6186677824473</v>
      </c>
      <c r="G19" s="20"/>
      <c r="H19" s="23">
        <v>2023</v>
      </c>
      <c r="I19" s="17">
        <f>I18+I18*Hypotheses!$C$14</f>
        <v>109.2727</v>
      </c>
      <c r="J19" s="17">
        <f t="shared" si="2"/>
        <v>131.12724</v>
      </c>
      <c r="K19" s="17">
        <f>H19+Hypotheses!$C$18</f>
        <v>2024.2241767467413</v>
      </c>
      <c r="L19" s="17">
        <f>H19+Hypotheses!$C$21</f>
        <v>2029.6186677824473</v>
      </c>
    </row>
    <row r="20" spans="1:12" x14ac:dyDescent="0.25">
      <c r="A20" s="16">
        <v>1964</v>
      </c>
      <c r="B20" s="17">
        <v>11.668352953372599</v>
      </c>
      <c r="C20" s="17">
        <f>C19+C19*Hypotheses!$C$14</f>
        <v>11.110849318284243</v>
      </c>
      <c r="D20" s="17">
        <f t="shared" si="0"/>
        <v>13.333019181941092</v>
      </c>
      <c r="E20" s="17">
        <f>A20+Hypotheses!$C$18</f>
        <v>1965.2241767467413</v>
      </c>
      <c r="F20" s="17">
        <f>A20+Hypotheses!$C$21</f>
        <v>1970.6186677824473</v>
      </c>
      <c r="G20" s="20"/>
      <c r="H20" s="23">
        <v>2024</v>
      </c>
      <c r="I20" s="17">
        <f>I19+I19*Hypotheses!$C$14</f>
        <v>112.550881</v>
      </c>
      <c r="J20" s="17">
        <f t="shared" si="2"/>
        <v>135.06105719999999</v>
      </c>
      <c r="K20" s="17">
        <f>H20+Hypotheses!$C$18</f>
        <v>2025.2241767467413</v>
      </c>
      <c r="L20" s="17">
        <f>H20+Hypotheses!$C$21</f>
        <v>2030.6186677824473</v>
      </c>
    </row>
    <row r="21" spans="1:12" x14ac:dyDescent="0.25">
      <c r="A21" s="16">
        <v>1965</v>
      </c>
      <c r="B21" s="17">
        <v>11.925292893484899</v>
      </c>
      <c r="C21" s="17">
        <f>C20+C20*Hypotheses!$C$14</f>
        <v>11.444174797832771</v>
      </c>
      <c r="D21" s="17">
        <f t="shared" si="0"/>
        <v>13.733009757399325</v>
      </c>
      <c r="E21" s="17">
        <f>A21+Hypotheses!$C$18</f>
        <v>1966.2241767467413</v>
      </c>
      <c r="F21" s="17">
        <f>A21+Hypotheses!$C$21</f>
        <v>1971.6186677824473</v>
      </c>
      <c r="G21" s="20"/>
      <c r="H21" s="23">
        <v>2025</v>
      </c>
      <c r="I21" s="17">
        <f>I20+I20*Hypotheses!$C$14</f>
        <v>115.92740743</v>
      </c>
      <c r="J21" s="17">
        <f t="shared" si="2"/>
        <v>139.112888916</v>
      </c>
      <c r="K21" s="17">
        <f>H21+Hypotheses!$C$18</f>
        <v>2026.2241767467413</v>
      </c>
      <c r="L21" s="17">
        <f>H21+Hypotheses!$C$21</f>
        <v>2031.6186677824473</v>
      </c>
    </row>
    <row r="22" spans="1:12" x14ac:dyDescent="0.25">
      <c r="A22" s="16">
        <v>1966</v>
      </c>
      <c r="B22" s="17">
        <v>11.989127965541</v>
      </c>
      <c r="C22" s="17">
        <f>C21+C21*Hypotheses!$C$14</f>
        <v>11.787500041767753</v>
      </c>
      <c r="D22" s="17">
        <f t="shared" si="0"/>
        <v>14.145000050121304</v>
      </c>
      <c r="E22" s="17">
        <f>A22+Hypotheses!$C$18</f>
        <v>1967.2241767467413</v>
      </c>
      <c r="F22" s="17">
        <f>A22+Hypotheses!$C$21</f>
        <v>1972.6186677824473</v>
      </c>
      <c r="G22" s="20"/>
      <c r="H22" s="23">
        <v>2026</v>
      </c>
      <c r="I22" s="17">
        <f>I21+I21*Hypotheses!$C$14</f>
        <v>119.4052296529</v>
      </c>
      <c r="J22" s="17">
        <f t="shared" si="2"/>
        <v>143.28627558348001</v>
      </c>
      <c r="K22" s="17">
        <f>H22+Hypotheses!$C$18</f>
        <v>2027.2241767467413</v>
      </c>
      <c r="L22" s="17">
        <f>H22+Hypotheses!$C$21</f>
        <v>2032.6186677824473</v>
      </c>
    </row>
    <row r="23" spans="1:12" x14ac:dyDescent="0.25">
      <c r="A23" s="16">
        <v>1967</v>
      </c>
      <c r="B23" s="17">
        <v>12.0913183466789</v>
      </c>
      <c r="C23" s="17">
        <f>C22+C22*Hypotheses!$C$14</f>
        <v>12.141125043020786</v>
      </c>
      <c r="D23" s="17">
        <f t="shared" si="0"/>
        <v>14.569350051624943</v>
      </c>
      <c r="E23" s="17">
        <f>A23+Hypotheses!$C$18</f>
        <v>1968.2241767467413</v>
      </c>
      <c r="F23" s="17">
        <f>A23+Hypotheses!$C$21</f>
        <v>1973.6186677824473</v>
      </c>
      <c r="G23" s="20"/>
      <c r="H23" s="23">
        <v>2027</v>
      </c>
      <c r="I23" s="17">
        <f>I22+I22*Hypotheses!$C$14</f>
        <v>122.987386542487</v>
      </c>
      <c r="J23" s="17">
        <f t="shared" si="2"/>
        <v>147.58486385098439</v>
      </c>
      <c r="K23" s="17">
        <f>H23+Hypotheses!$C$18</f>
        <v>2028.2241767467413</v>
      </c>
      <c r="L23" s="17">
        <f>H23+Hypotheses!$C$21</f>
        <v>2033.6186677824473</v>
      </c>
    </row>
    <row r="24" spans="1:12" x14ac:dyDescent="0.25">
      <c r="A24" s="16">
        <v>1968</v>
      </c>
      <c r="B24" s="17">
        <v>12.671512988007899</v>
      </c>
      <c r="C24" s="17">
        <f>C23+C23*Hypotheses!$C$14</f>
        <v>12.505358794311409</v>
      </c>
      <c r="D24" s="17">
        <f t="shared" si="0"/>
        <v>15.00643055317369</v>
      </c>
      <c r="E24" s="17">
        <f>A24+Hypotheses!$C$18</f>
        <v>1969.2241767467413</v>
      </c>
      <c r="F24" s="17">
        <f>A24+Hypotheses!$C$21</f>
        <v>1974.6186677824473</v>
      </c>
      <c r="G24" s="20"/>
      <c r="H24" s="23">
        <v>2028</v>
      </c>
      <c r="I24" s="17">
        <f>I23+I23*Hypotheses!$C$14</f>
        <v>126.67700813876161</v>
      </c>
      <c r="J24" s="17">
        <f t="shared" si="2"/>
        <v>152.01240976651391</v>
      </c>
      <c r="K24" s="17">
        <f>H24+Hypotheses!$C$18</f>
        <v>2029.2241767467413</v>
      </c>
      <c r="L24" s="17">
        <f>H24+Hypotheses!$C$21</f>
        <v>2034.6186677824473</v>
      </c>
    </row>
    <row r="25" spans="1:12" x14ac:dyDescent="0.25">
      <c r="A25" s="16">
        <v>1969</v>
      </c>
      <c r="B25" s="17">
        <v>13.9140918569643</v>
      </c>
      <c r="C25" s="17">
        <f>C24+C24*Hypotheses!$C$14</f>
        <v>12.880519558140751</v>
      </c>
      <c r="D25" s="17">
        <f t="shared" si="0"/>
        <v>15.4566234697689</v>
      </c>
      <c r="E25" s="17">
        <f>A25+Hypotheses!$C$18</f>
        <v>1970.2241767467413</v>
      </c>
      <c r="F25" s="17">
        <f>A25+Hypotheses!$C$21</f>
        <v>1975.6186677824473</v>
      </c>
      <c r="G25" s="20"/>
      <c r="H25" s="23">
        <v>2029</v>
      </c>
      <c r="I25" s="17">
        <f>I24+I24*Hypotheses!$C$14</f>
        <v>130.47731838292447</v>
      </c>
      <c r="J25" s="17">
        <f t="shared" si="2"/>
        <v>156.57278205950936</v>
      </c>
      <c r="K25" s="17">
        <f>H25+Hypotheses!$C$18</f>
        <v>2030.2241767467413</v>
      </c>
      <c r="L25" s="17">
        <f>H25+Hypotheses!$C$21</f>
        <v>2035.6186677824473</v>
      </c>
    </row>
    <row r="26" spans="1:12" x14ac:dyDescent="0.25">
      <c r="A26" s="16">
        <v>1970</v>
      </c>
      <c r="B26" s="17">
        <v>14.428426412574</v>
      </c>
      <c r="C26" s="17">
        <f>C25+C25*Hypotheses!$C$14</f>
        <v>13.266935144884973</v>
      </c>
      <c r="D26" s="17">
        <f t="shared" si="0"/>
        <v>15.920322173861967</v>
      </c>
      <c r="E26" s="17">
        <f>A26+Hypotheses!$C$18</f>
        <v>1971.2241767467413</v>
      </c>
      <c r="F26" s="17">
        <f>A26+Hypotheses!$C$21</f>
        <v>1976.6186677824473</v>
      </c>
      <c r="G26" s="20"/>
      <c r="H26" s="23">
        <v>2030</v>
      </c>
      <c r="I26" s="17">
        <f>I25+I25*Hypotheses!$C$14</f>
        <v>134.39163793441219</v>
      </c>
      <c r="J26" s="17">
        <f t="shared" si="2"/>
        <v>161.26996552129461</v>
      </c>
      <c r="K26" s="17">
        <f>H26+Hypotheses!$C$18</f>
        <v>2031.2241767467413</v>
      </c>
      <c r="L26" s="17">
        <f>H26+Hypotheses!$C$21</f>
        <v>2036.6186677824473</v>
      </c>
    </row>
    <row r="27" spans="1:12" x14ac:dyDescent="0.25">
      <c r="A27" s="16">
        <v>1971</v>
      </c>
      <c r="B27" s="17">
        <v>13.7322614716891</v>
      </c>
      <c r="C27" s="17">
        <f>C26+C26*Hypotheses!$C$14</f>
        <v>13.664943199231523</v>
      </c>
      <c r="D27" s="17">
        <f t="shared" si="0"/>
        <v>16.397931839077827</v>
      </c>
      <c r="E27" s="17">
        <f>A27+Hypotheses!$C$18</f>
        <v>1972.2241767467413</v>
      </c>
      <c r="F27" s="17">
        <f>A27+Hypotheses!$C$21</f>
        <v>1977.6186677824473</v>
      </c>
      <c r="G27" s="20"/>
      <c r="H27" s="23">
        <v>2031</v>
      </c>
      <c r="I27" s="17">
        <f>I26+I26*Hypotheses!$C$14</f>
        <v>138.42338707244454</v>
      </c>
      <c r="J27" s="17">
        <f t="shared" si="2"/>
        <v>166.10806448693344</v>
      </c>
      <c r="K27" s="17">
        <f>H27+Hypotheses!$C$18</f>
        <v>2032.2241767467413</v>
      </c>
      <c r="L27" s="17">
        <f>H27+Hypotheses!$C$21</f>
        <v>2037.6186677824473</v>
      </c>
    </row>
    <row r="28" spans="1:12" x14ac:dyDescent="0.25">
      <c r="A28" s="16">
        <v>1972</v>
      </c>
      <c r="B28" s="17">
        <v>20.619729171185298</v>
      </c>
      <c r="C28" s="17">
        <f>C27+C27*Hypotheses!$C$14</f>
        <v>14.074891495208469</v>
      </c>
      <c r="D28" s="17">
        <f t="shared" si="0"/>
        <v>16.889869794250163</v>
      </c>
      <c r="E28" s="17">
        <f>A28+Hypotheses!$C$18</f>
        <v>1973.2241767467413</v>
      </c>
      <c r="F28" s="17">
        <f>A28+Hypotheses!$C$21</f>
        <v>1978.6186677824473</v>
      </c>
      <c r="G28" s="20"/>
      <c r="H28" s="23">
        <v>2032</v>
      </c>
      <c r="I28" s="17">
        <f>I27+I27*Hypotheses!$C$14</f>
        <v>142.57608868461787</v>
      </c>
      <c r="J28" s="17">
        <f t="shared" si="2"/>
        <v>171.09130642154145</v>
      </c>
      <c r="K28" s="17">
        <f>H28+Hypotheses!$C$18</f>
        <v>2033.2241767467413</v>
      </c>
      <c r="L28" s="17">
        <f>H28+Hypotheses!$C$21</f>
        <v>2038.6186677824473</v>
      </c>
    </row>
    <row r="29" spans="1:12" x14ac:dyDescent="0.25">
      <c r="A29" s="16">
        <v>1973</v>
      </c>
      <c r="B29" s="17">
        <v>22.8242443712927</v>
      </c>
      <c r="C29" s="17">
        <f>C28+C28*Hypotheses!$C$14</f>
        <v>14.497138240064723</v>
      </c>
      <c r="D29" s="17">
        <f t="shared" si="0"/>
        <v>17.396565888077667</v>
      </c>
      <c r="E29" s="17">
        <f>A29+Hypotheses!$C$18</f>
        <v>1974.2241767467413</v>
      </c>
      <c r="F29" s="17">
        <f>A29+Hypotheses!$C$21</f>
        <v>1979.6186677824473</v>
      </c>
      <c r="G29" s="20"/>
      <c r="H29" s="23">
        <v>2033</v>
      </c>
      <c r="I29" s="17">
        <f>I28+I28*Hypotheses!$C$14</f>
        <v>146.8533713451564</v>
      </c>
      <c r="J29" s="17">
        <f t="shared" si="2"/>
        <v>176.22404561418767</v>
      </c>
      <c r="K29" s="17">
        <f>H29+Hypotheses!$C$18</f>
        <v>2034.2241767467413</v>
      </c>
      <c r="L29" s="17">
        <f>H29+Hypotheses!$C$21</f>
        <v>2039.6186677824473</v>
      </c>
    </row>
    <row r="30" spans="1:12" x14ac:dyDescent="0.25">
      <c r="A30" s="16">
        <v>1974</v>
      </c>
      <c r="B30" s="17">
        <v>22.8382556158064</v>
      </c>
      <c r="C30" s="17">
        <f>C29+C29*Hypotheses!$C$14</f>
        <v>14.932052387266666</v>
      </c>
      <c r="D30" s="17">
        <f t="shared" si="0"/>
        <v>17.918462864719999</v>
      </c>
      <c r="E30" s="17">
        <f>A30+Hypotheses!$C$18</f>
        <v>1975.2241767467413</v>
      </c>
      <c r="F30" s="17">
        <f>A30+Hypotheses!$C$21</f>
        <v>1980.6186677824473</v>
      </c>
      <c r="G30" s="20"/>
      <c r="H30" s="23">
        <v>2034</v>
      </c>
      <c r="I30" s="17">
        <f>I29+I29*Hypotheses!$C$14</f>
        <v>151.25897248551109</v>
      </c>
      <c r="J30" s="17">
        <f t="shared" si="2"/>
        <v>181.51076698261332</v>
      </c>
      <c r="K30" s="17">
        <f>H30+Hypotheses!$C$18</f>
        <v>2035.2241767467413</v>
      </c>
      <c r="L30" s="17">
        <f>H30+Hypotheses!$C$21</f>
        <v>2040.6186677824473</v>
      </c>
    </row>
    <row r="31" spans="1:12" x14ac:dyDescent="0.25">
      <c r="A31" s="16">
        <v>1975</v>
      </c>
      <c r="B31" s="17">
        <v>20.872685910855498</v>
      </c>
      <c r="C31" s="17">
        <f>C30+C30*Hypotheses!$C$14</f>
        <v>15.380013958884666</v>
      </c>
      <c r="D31" s="17">
        <f t="shared" si="0"/>
        <v>18.456016750661597</v>
      </c>
      <c r="E31" s="17">
        <f>A31+Hypotheses!$C$18</f>
        <v>1976.2241767467413</v>
      </c>
      <c r="F31" s="17">
        <f>A31+Hypotheses!$C$21</f>
        <v>1981.6186677824473</v>
      </c>
      <c r="G31" s="20"/>
      <c r="H31" s="23">
        <v>2035</v>
      </c>
      <c r="I31" s="17">
        <f>I30+I30*Hypotheses!$C$14</f>
        <v>155.79674166007644</v>
      </c>
      <c r="J31" s="17">
        <f t="shared" si="2"/>
        <v>186.95608999209171</v>
      </c>
      <c r="K31" s="17">
        <f>H31+Hypotheses!$C$18</f>
        <v>2036.2241767467413</v>
      </c>
      <c r="L31" s="17">
        <f>H31+Hypotheses!$C$21</f>
        <v>2041.6186677824473</v>
      </c>
    </row>
    <row r="32" spans="1:12" x14ac:dyDescent="0.25">
      <c r="A32" s="16">
        <v>1976</v>
      </c>
      <c r="B32" s="17">
        <v>21.900527370808</v>
      </c>
      <c r="C32" s="17">
        <f>C31+C31*Hypotheses!$C$14</f>
        <v>15.841414377651207</v>
      </c>
      <c r="D32" s="17">
        <f t="shared" si="0"/>
        <v>19.009697253181447</v>
      </c>
      <c r="E32" s="17">
        <f>A32+Hypotheses!$C$18</f>
        <v>1977.2241767467413</v>
      </c>
      <c r="F32" s="17">
        <f>A32+Hypotheses!$C$21</f>
        <v>1982.6186677824473</v>
      </c>
      <c r="G32" s="20"/>
      <c r="H32" s="23">
        <v>2036</v>
      </c>
      <c r="I32" s="17">
        <f>I31+I31*Hypotheses!$C$14</f>
        <v>160.47064390987873</v>
      </c>
      <c r="J32" s="17">
        <f t="shared" si="2"/>
        <v>192.56477269185447</v>
      </c>
      <c r="K32" s="17">
        <f>H32+Hypotheses!$C$18</f>
        <v>2037.2241767467413</v>
      </c>
      <c r="L32" s="17">
        <f>H32+Hypotheses!$C$21</f>
        <v>2042.6186677824473</v>
      </c>
    </row>
    <row r="33" spans="1:12" x14ac:dyDescent="0.25">
      <c r="A33" s="16">
        <v>1977</v>
      </c>
      <c r="B33" s="17">
        <v>21.820395473875401</v>
      </c>
      <c r="C33" s="17">
        <f>C32+C32*Hypotheses!$C$14</f>
        <v>16.316656808980742</v>
      </c>
      <c r="D33" s="17">
        <f t="shared" si="0"/>
        <v>19.57998817077689</v>
      </c>
      <c r="E33" s="17">
        <f>A33+Hypotheses!$C$18</f>
        <v>1978.2241767467413</v>
      </c>
      <c r="F33" s="17">
        <f>A33+Hypotheses!$C$21</f>
        <v>1983.6186677824473</v>
      </c>
      <c r="G33" s="20"/>
      <c r="H33" s="23">
        <v>2037</v>
      </c>
      <c r="I33" s="17">
        <f>I32+I32*Hypotheses!$C$14</f>
        <v>165.28476322717509</v>
      </c>
      <c r="J33" s="17">
        <f t="shared" si="2"/>
        <v>198.34171587261011</v>
      </c>
      <c r="K33" s="17">
        <f>H33+Hypotheses!$C$18</f>
        <v>2038.2241767467413</v>
      </c>
      <c r="L33" s="17">
        <f>H33+Hypotheses!$C$21</f>
        <v>2043.6186677824473</v>
      </c>
    </row>
    <row r="34" spans="1:12" x14ac:dyDescent="0.25">
      <c r="A34" s="16">
        <v>1978</v>
      </c>
      <c r="B34" s="17">
        <v>23.336707361731001</v>
      </c>
      <c r="C34" s="17">
        <f>C33+C33*Hypotheses!$C$14</f>
        <v>16.806156513250166</v>
      </c>
      <c r="D34" s="17">
        <f t="shared" si="0"/>
        <v>20.167387815900199</v>
      </c>
      <c r="E34" s="17">
        <f>A34+Hypotheses!$C$18</f>
        <v>1979.2241767467413</v>
      </c>
      <c r="F34" s="17">
        <f>A34+Hypotheses!$C$21</f>
        <v>1984.6186677824473</v>
      </c>
      <c r="G34" s="20"/>
      <c r="H34" s="23">
        <v>2038</v>
      </c>
      <c r="I34" s="17">
        <f>I33+I33*Hypotheses!$C$14</f>
        <v>170.24330612399035</v>
      </c>
      <c r="J34" s="17">
        <f t="shared" si="2"/>
        <v>204.2919673487884</v>
      </c>
      <c r="K34" s="17">
        <f>H34+Hypotheses!$C$18</f>
        <v>2039.2241767467413</v>
      </c>
      <c r="L34" s="17">
        <f>H34+Hypotheses!$C$21</f>
        <v>2044.6186677824473</v>
      </c>
    </row>
    <row r="35" spans="1:12" x14ac:dyDescent="0.25">
      <c r="A35" s="16">
        <v>1979</v>
      </c>
      <c r="B35" s="17">
        <v>24.360232585745099</v>
      </c>
      <c r="C35" s="17">
        <f>C34+C34*Hypotheses!$C$14</f>
        <v>17.310341208647671</v>
      </c>
      <c r="D35" s="17">
        <f t="shared" si="0"/>
        <v>20.772409450377204</v>
      </c>
      <c r="E35" s="17">
        <f>A35+Hypotheses!$C$18</f>
        <v>1980.2241767467413</v>
      </c>
      <c r="F35" s="17">
        <f>A35+Hypotheses!$C$21</f>
        <v>1985.6186677824473</v>
      </c>
      <c r="G35" s="20"/>
      <c r="H35" s="23">
        <v>2039</v>
      </c>
      <c r="I35" s="17">
        <f>I34+I34*Hypotheses!$C$14</f>
        <v>175.35060530771005</v>
      </c>
      <c r="J35" s="17">
        <f t="shared" si="2"/>
        <v>210.42072636925207</v>
      </c>
      <c r="K35" s="17">
        <f>H35+Hypotheses!$C$18</f>
        <v>2040.2241767467413</v>
      </c>
      <c r="L35" s="17">
        <f>H35+Hypotheses!$C$21</f>
        <v>2045.6186677824473</v>
      </c>
    </row>
    <row r="36" spans="1:12" x14ac:dyDescent="0.25">
      <c r="A36" s="16">
        <v>1980</v>
      </c>
      <c r="B36" s="17">
        <v>23.382752424586101</v>
      </c>
      <c r="C36" s="17">
        <f>C35+C35*Hypotheses!$C$14</f>
        <v>17.8296514449071</v>
      </c>
      <c r="D36" s="17">
        <f t="shared" si="0"/>
        <v>21.39558173388852</v>
      </c>
      <c r="E36" s="17">
        <f>A36+Hypotheses!$C$18</f>
        <v>1981.2241767467413</v>
      </c>
      <c r="F36" s="17">
        <f>A36+Hypotheses!$C$21</f>
        <v>1986.6186677824473</v>
      </c>
      <c r="G36" s="20"/>
      <c r="H36" s="23">
        <v>2040</v>
      </c>
      <c r="I36" s="17">
        <f>I35+I35*Hypotheses!$C$14</f>
        <v>180.61112346694136</v>
      </c>
      <c r="J36" s="17">
        <f t="shared" si="2"/>
        <v>216.73334816032963</v>
      </c>
      <c r="K36" s="17">
        <f>H36+Hypotheses!$C$18</f>
        <v>2041.2241767467413</v>
      </c>
      <c r="L36" s="17">
        <f>H36+Hypotheses!$C$21</f>
        <v>2046.6186677824473</v>
      </c>
    </row>
    <row r="37" spans="1:12" x14ac:dyDescent="0.25">
      <c r="A37" s="16">
        <v>1981</v>
      </c>
      <c r="B37" s="17">
        <v>22.779854303580102</v>
      </c>
      <c r="C37" s="17">
        <f>C36+C36*Hypotheses!$C$14</f>
        <v>18.364540988254312</v>
      </c>
      <c r="D37" s="17">
        <f t="shared" si="0"/>
        <v>22.037449185905174</v>
      </c>
      <c r="E37" s="17">
        <f>A37+Hypotheses!$C$18</f>
        <v>1982.2241767467413</v>
      </c>
      <c r="F37" s="17">
        <f>A37+Hypotheses!$C$21</f>
        <v>1987.6186677824473</v>
      </c>
      <c r="G37" s="20"/>
      <c r="H37" s="23">
        <v>2041</v>
      </c>
      <c r="I37" s="17">
        <f>I36+I36*Hypotheses!$C$14</f>
        <v>186.0294571709496</v>
      </c>
      <c r="J37" s="17">
        <f t="shared" si="2"/>
        <v>223.23534860513951</v>
      </c>
      <c r="K37" s="17">
        <f>H37+Hypotheses!$C$18</f>
        <v>2042.2241767467413</v>
      </c>
      <c r="L37" s="17">
        <f>H37+Hypotheses!$C$21</f>
        <v>2047.6186677824473</v>
      </c>
    </row>
    <row r="38" spans="1:12" x14ac:dyDescent="0.25">
      <c r="A38" s="16">
        <v>1982</v>
      </c>
      <c r="B38" s="17">
        <v>21.008476382081199</v>
      </c>
      <c r="C38" s="17">
        <f>C37+C37*Hypotheses!$C$14</f>
        <v>18.915477217901941</v>
      </c>
      <c r="D38" s="17">
        <f t="shared" ref="D38:D69" si="3">C38*1.2</f>
        <v>22.698572661482327</v>
      </c>
      <c r="E38" s="17">
        <f>A38+Hypotheses!$C$18</f>
        <v>1983.2241767467413</v>
      </c>
      <c r="F38" s="17">
        <f>A38+Hypotheses!$C$21</f>
        <v>1988.6186677824473</v>
      </c>
      <c r="G38" s="20"/>
      <c r="H38" s="23">
        <v>2042</v>
      </c>
      <c r="I38" s="17">
        <f>I37+I37*Hypotheses!$C$14</f>
        <v>191.61034088607809</v>
      </c>
      <c r="J38" s="17">
        <f t="shared" si="2"/>
        <v>229.9324090632937</v>
      </c>
      <c r="K38" s="17">
        <f>H38+Hypotheses!$C$18</f>
        <v>2043.2241767467413</v>
      </c>
      <c r="L38" s="17">
        <f>H38+Hypotheses!$C$21</f>
        <v>2048.6186677824471</v>
      </c>
    </row>
    <row r="39" spans="1:12" x14ac:dyDescent="0.25">
      <c r="A39" s="16">
        <v>1983</v>
      </c>
      <c r="B39" s="17">
        <v>21.397123921324901</v>
      </c>
      <c r="C39" s="17">
        <f>C38+C38*Hypotheses!$C$14</f>
        <v>19.482941534439</v>
      </c>
      <c r="D39" s="17">
        <f t="shared" si="3"/>
        <v>23.3795298413268</v>
      </c>
      <c r="E39" s="17">
        <f>A39+Hypotheses!$C$18</f>
        <v>1984.2241767467413</v>
      </c>
      <c r="F39" s="17">
        <f>A39+Hypotheses!$C$21</f>
        <v>1989.6186677824473</v>
      </c>
      <c r="G39" s="20"/>
      <c r="H39" s="23">
        <v>2043</v>
      </c>
      <c r="I39" s="17">
        <f>I38+I38*Hypotheses!$C$14</f>
        <v>197.35865111266043</v>
      </c>
      <c r="J39" s="17">
        <f t="shared" si="2"/>
        <v>236.8303813351925</v>
      </c>
      <c r="K39" s="17">
        <f>H39+Hypotheses!$C$18</f>
        <v>2044.2241767467413</v>
      </c>
      <c r="L39" s="17">
        <f>H39+Hypotheses!$C$21</f>
        <v>2049.6186677824471</v>
      </c>
    </row>
    <row r="40" spans="1:12" x14ac:dyDescent="0.25">
      <c r="A40" s="16">
        <v>1984</v>
      </c>
      <c r="B40" s="17">
        <v>22.442350976144201</v>
      </c>
      <c r="C40" s="17">
        <f>C39+C39*Hypotheses!$C$14</f>
        <v>20.067429780472171</v>
      </c>
      <c r="D40" s="17">
        <f t="shared" si="3"/>
        <v>24.080915736566606</v>
      </c>
      <c r="E40" s="17">
        <f>A40+Hypotheses!$C$18</f>
        <v>1985.2241767467413</v>
      </c>
      <c r="F40" s="17">
        <f>A40+Hypotheses!$C$21</f>
        <v>1990.6186677824473</v>
      </c>
      <c r="G40" s="20"/>
      <c r="H40" s="23">
        <v>2044</v>
      </c>
      <c r="I40" s="17">
        <f>I39+I39*Hypotheses!$C$14</f>
        <v>203.27941064604025</v>
      </c>
      <c r="J40" s="17">
        <f t="shared" si="2"/>
        <v>243.93529277524829</v>
      </c>
      <c r="K40" s="17">
        <f>H40+Hypotheses!$C$18</f>
        <v>2045.2241767467413</v>
      </c>
      <c r="L40" s="17">
        <f>H40+Hypotheses!$C$21</f>
        <v>2050.6186677824471</v>
      </c>
    </row>
    <row r="41" spans="1:12" x14ac:dyDescent="0.25">
      <c r="A41" s="16">
        <v>1985</v>
      </c>
      <c r="B41" s="17">
        <v>22.758625842678502</v>
      </c>
      <c r="C41" s="17">
        <f>C40+C40*Hypotheses!$C$14</f>
        <v>20.669452673886337</v>
      </c>
      <c r="D41" s="17">
        <f t="shared" si="3"/>
        <v>24.803343208663602</v>
      </c>
      <c r="E41" s="17">
        <f>A41+Hypotheses!$C$18</f>
        <v>1986.2241767467413</v>
      </c>
      <c r="F41" s="17">
        <f>A41+Hypotheses!$C$21</f>
        <v>1991.6186677824473</v>
      </c>
      <c r="G41" s="20"/>
      <c r="H41" s="23">
        <v>2045</v>
      </c>
      <c r="I41" s="17">
        <f>I40+I40*Hypotheses!$C$14</f>
        <v>209.37779296542146</v>
      </c>
      <c r="J41" s="17">
        <f t="shared" si="2"/>
        <v>251.25335155850576</v>
      </c>
      <c r="K41" s="17">
        <f>H41+Hypotheses!$C$18</f>
        <v>2046.2241767467413</v>
      </c>
      <c r="L41" s="17">
        <f>H41+Hypotheses!$C$21</f>
        <v>2051.6186677824471</v>
      </c>
    </row>
    <row r="42" spans="1:12" x14ac:dyDescent="0.25">
      <c r="A42" s="16">
        <v>1986</v>
      </c>
      <c r="B42" s="17">
        <v>22.838582859536899</v>
      </c>
      <c r="C42" s="17">
        <f>C41+C41*Hypotheses!$C$14</f>
        <v>21.289536254102927</v>
      </c>
      <c r="D42" s="17">
        <f t="shared" si="3"/>
        <v>25.54744350492351</v>
      </c>
      <c r="E42" s="17">
        <f>A42+Hypotheses!$C$18</f>
        <v>1987.2241767467413</v>
      </c>
      <c r="F42" s="17">
        <f>A42+Hypotheses!$C$21</f>
        <v>1992.6186677824473</v>
      </c>
      <c r="G42" s="20"/>
      <c r="H42" s="23">
        <v>2046</v>
      </c>
      <c r="I42" s="17">
        <f>I41+I41*Hypotheses!$C$14</f>
        <v>215.65912675438412</v>
      </c>
      <c r="J42" s="17">
        <f t="shared" si="2"/>
        <v>258.79095210526094</v>
      </c>
      <c r="K42" s="17">
        <f>H42+Hypotheses!$C$18</f>
        <v>2047.2241767467413</v>
      </c>
      <c r="L42" s="17">
        <f>H42+Hypotheses!$C$21</f>
        <v>2052.6186677824471</v>
      </c>
    </row>
    <row r="43" spans="1:12" x14ac:dyDescent="0.25">
      <c r="A43" s="16">
        <v>1987</v>
      </c>
      <c r="B43" s="17">
        <v>23.566303202517901</v>
      </c>
      <c r="C43" s="17">
        <f>C42+C42*Hypotheses!$C$14</f>
        <v>21.928222341726016</v>
      </c>
      <c r="D43" s="17">
        <f t="shared" si="3"/>
        <v>26.313866810071218</v>
      </c>
      <c r="E43" s="17">
        <f>A43+Hypotheses!$C$18</f>
        <v>1988.2241767467413</v>
      </c>
      <c r="F43" s="17">
        <f>A43+Hypotheses!$C$21</f>
        <v>1993.6186677824473</v>
      </c>
      <c r="G43" s="20"/>
      <c r="H43" s="23">
        <v>2047</v>
      </c>
      <c r="I43" s="17">
        <f>I42+I42*Hypotheses!$C$14</f>
        <v>222.12890055701564</v>
      </c>
      <c r="J43" s="17">
        <f t="shared" si="2"/>
        <v>266.55468066841877</v>
      </c>
      <c r="K43" s="17">
        <f>H43+Hypotheses!$C$18</f>
        <v>2048.2241767467413</v>
      </c>
      <c r="L43" s="17">
        <f>H43+Hypotheses!$C$21</f>
        <v>2053.6186677824471</v>
      </c>
    </row>
    <row r="44" spans="1:12" x14ac:dyDescent="0.25">
      <c r="A44" s="16">
        <v>1988</v>
      </c>
      <c r="B44" s="17">
        <v>24.913489369780802</v>
      </c>
      <c r="C44" s="17">
        <f>C43+C43*Hypotheses!$C$14</f>
        <v>22.586069011977798</v>
      </c>
      <c r="D44" s="17">
        <f t="shared" si="3"/>
        <v>27.103282814373358</v>
      </c>
      <c r="E44" s="17">
        <f>A44+Hypotheses!$C$18</f>
        <v>1989.2241767467413</v>
      </c>
      <c r="F44" s="17">
        <f>A44+Hypotheses!$C$21</f>
        <v>1994.6186677824473</v>
      </c>
      <c r="G44" s="20"/>
      <c r="H44" s="23">
        <v>2048</v>
      </c>
      <c r="I44" s="17">
        <f>I43+I43*Hypotheses!$C$14</f>
        <v>228.79276757372611</v>
      </c>
      <c r="J44" s="17">
        <f t="shared" si="2"/>
        <v>274.5513210884713</v>
      </c>
      <c r="K44" s="17">
        <f>H44+Hypotheses!$C$18</f>
        <v>2049.2241767467413</v>
      </c>
      <c r="L44" s="17">
        <f>H44+Hypotheses!$C$21</f>
        <v>2054.6186677824471</v>
      </c>
    </row>
    <row r="45" spans="1:12" x14ac:dyDescent="0.25">
      <c r="A45" s="16">
        <v>1989</v>
      </c>
      <c r="B45" s="17">
        <v>25.125778295083901</v>
      </c>
      <c r="C45" s="17">
        <f>C44+C44*Hypotheses!$C$14</f>
        <v>23.263651082337134</v>
      </c>
      <c r="D45" s="17">
        <f t="shared" si="3"/>
        <v>27.916381298804559</v>
      </c>
      <c r="E45" s="17">
        <f>A45+Hypotheses!$C$18</f>
        <v>1990.2241767467413</v>
      </c>
      <c r="F45" s="17">
        <f>A45+Hypotheses!$C$21</f>
        <v>1995.6186677824473</v>
      </c>
      <c r="G45" s="20"/>
      <c r="H45" s="23">
        <v>2049</v>
      </c>
      <c r="I45" s="17">
        <f>I44+I44*Hypotheses!$C$14</f>
        <v>235.65655060093789</v>
      </c>
      <c r="J45" s="17">
        <f t="shared" si="2"/>
        <v>282.78786072112547</v>
      </c>
      <c r="K45" s="17">
        <f>H45+Hypotheses!$C$18</f>
        <v>2050.2241767467413</v>
      </c>
      <c r="L45" s="17">
        <f>H45+Hypotheses!$C$21</f>
        <v>2055.6186677824471</v>
      </c>
    </row>
    <row r="46" spans="1:12" x14ac:dyDescent="0.25">
      <c r="A46" s="16">
        <v>1990</v>
      </c>
      <c r="B46" s="17">
        <v>24.798395533960701</v>
      </c>
      <c r="C46" s="17">
        <f>C45+C45*Hypotheses!$C$14</f>
        <v>23.961560614807247</v>
      </c>
      <c r="D46" s="17">
        <f t="shared" si="3"/>
        <v>28.753872737768695</v>
      </c>
      <c r="E46" s="17">
        <f>A46+Hypotheses!$C$18</f>
        <v>1991.2241767467413</v>
      </c>
      <c r="F46" s="17">
        <f>A46+Hypotheses!$C$21</f>
        <v>1996.6186677824473</v>
      </c>
      <c r="G46" s="20"/>
      <c r="H46" s="23">
        <v>2050</v>
      </c>
      <c r="I46" s="17">
        <f>I45+I45*Hypotheses!$C$14</f>
        <v>242.72624711896603</v>
      </c>
      <c r="J46" s="17">
        <f t="shared" si="2"/>
        <v>291.27149654275922</v>
      </c>
      <c r="K46" s="17">
        <f>H46+Hypotheses!$C$18</f>
        <v>2051.2241767467413</v>
      </c>
      <c r="L46" s="17">
        <f>H46+Hypotheses!$C$21</f>
        <v>2056.6186677824471</v>
      </c>
    </row>
    <row r="47" spans="1:12" x14ac:dyDescent="0.25">
      <c r="A47" s="16">
        <v>1991</v>
      </c>
      <c r="B47" s="17">
        <v>23.7732150202208</v>
      </c>
      <c r="C47" s="17">
        <f>C46+C46*Hypotheses!$C$14</f>
        <v>24.680407433251464</v>
      </c>
      <c r="D47" s="17">
        <f t="shared" si="3"/>
        <v>29.616488919901755</v>
      </c>
      <c r="E47" s="17">
        <f>A47+Hypotheses!$C$18</f>
        <v>1992.2241767467413</v>
      </c>
      <c r="F47" s="17">
        <f>A47+Hypotheses!$C$21</f>
        <v>1997.6186677824473</v>
      </c>
      <c r="G47" s="20"/>
      <c r="H47" s="23">
        <v>2051</v>
      </c>
      <c r="I47" s="17">
        <f>I46+I46*Hypotheses!$C$14</f>
        <v>250.00803453253502</v>
      </c>
      <c r="J47" s="17">
        <f t="shared" si="2"/>
        <v>300.00964143904201</v>
      </c>
      <c r="K47" s="17">
        <f>H47+Hypotheses!$C$18</f>
        <v>2052.2241767467413</v>
      </c>
      <c r="L47" s="17">
        <f>H47+Hypotheses!$C$21</f>
        <v>2057.6186677824471</v>
      </c>
    </row>
    <row r="48" spans="1:12" x14ac:dyDescent="0.25">
      <c r="A48" s="16">
        <v>1992</v>
      </c>
      <c r="B48" s="17">
        <v>23.7828919951689</v>
      </c>
      <c r="C48" s="17">
        <f>C47+C47*Hypotheses!$C$14</f>
        <v>25.420819656249009</v>
      </c>
      <c r="D48" s="17">
        <f t="shared" si="3"/>
        <v>30.50498358749881</v>
      </c>
      <c r="E48" s="17">
        <f>A48+Hypotheses!$C$18</f>
        <v>1993.2241767467413</v>
      </c>
      <c r="F48" s="17">
        <f>A48+Hypotheses!$C$21</f>
        <v>1998.6186677824473</v>
      </c>
      <c r="G48" s="20"/>
      <c r="H48" s="23">
        <v>2052</v>
      </c>
      <c r="I48" s="17">
        <f>I47+I47*Hypotheses!$C$14</f>
        <v>257.50827556851107</v>
      </c>
      <c r="J48" s="17">
        <f t="shared" si="2"/>
        <v>309.00993068221328</v>
      </c>
      <c r="K48" s="17">
        <f>H48+Hypotheses!$C$18</f>
        <v>2053.2241767467413</v>
      </c>
      <c r="L48" s="17">
        <f>H48+Hypotheses!$C$21</f>
        <v>2058.6186677824471</v>
      </c>
    </row>
    <row r="49" spans="1:12" x14ac:dyDescent="0.25">
      <c r="A49" s="16">
        <v>1993</v>
      </c>
      <c r="B49" s="17">
        <v>23.889800498285499</v>
      </c>
      <c r="C49" s="17">
        <f>C48+C48*Hypotheses!$C$14</f>
        <v>26.183444245936478</v>
      </c>
      <c r="D49" s="17">
        <f t="shared" si="3"/>
        <v>31.420133095123774</v>
      </c>
      <c r="E49" s="17">
        <f>A49+Hypotheses!$C$18</f>
        <v>1994.2241767467413</v>
      </c>
      <c r="F49" s="17">
        <f>A49+Hypotheses!$C$21</f>
        <v>1999.6186677824473</v>
      </c>
      <c r="G49" s="20"/>
      <c r="H49" s="23">
        <v>2053</v>
      </c>
      <c r="I49" s="17">
        <f>I48+I48*Hypotheses!$C$14</f>
        <v>265.23352383556642</v>
      </c>
      <c r="J49" s="17">
        <f t="shared" si="2"/>
        <v>318.2802286026797</v>
      </c>
      <c r="K49" s="17">
        <f>H49+Hypotheses!$C$18</f>
        <v>2054.2241767467413</v>
      </c>
      <c r="L49" s="17">
        <f>H49+Hypotheses!$C$21</f>
        <v>2059.6186677824471</v>
      </c>
    </row>
    <row r="50" spans="1:12" x14ac:dyDescent="0.25">
      <c r="A50" s="16">
        <v>1994</v>
      </c>
      <c r="B50" s="17">
        <v>23.873693254475601</v>
      </c>
      <c r="C50" s="17">
        <f>C49+C49*Hypotheses!$C$14</f>
        <v>26.968947573314573</v>
      </c>
      <c r="D50" s="17">
        <f t="shared" si="3"/>
        <v>32.362737087977486</v>
      </c>
      <c r="E50" s="17">
        <f>A50+Hypotheses!$C$18</f>
        <v>1995.2241767467413</v>
      </c>
      <c r="F50" s="17">
        <f>A50+Hypotheses!$C$21</f>
        <v>2000.6186677824473</v>
      </c>
      <c r="G50" s="20"/>
      <c r="H50" s="23">
        <v>2054</v>
      </c>
      <c r="I50" s="17">
        <f>I49+I49*Hypotheses!$C$14</f>
        <v>273.19052955063341</v>
      </c>
      <c r="J50" s="17">
        <f t="shared" si="2"/>
        <v>327.8286354607601</v>
      </c>
      <c r="K50" s="17">
        <f>H50+Hypotheses!$C$18</f>
        <v>2055.2241767467413</v>
      </c>
      <c r="L50" s="17">
        <f>H50+Hypotheses!$C$21</f>
        <v>2060.6186677824471</v>
      </c>
    </row>
    <row r="51" spans="1:12" x14ac:dyDescent="0.25">
      <c r="A51" s="16">
        <v>1995</v>
      </c>
      <c r="B51" s="17">
        <v>24.6851130658352</v>
      </c>
      <c r="C51" s="17">
        <f>C50+C50*Hypotheses!$C$14</f>
        <v>27.778016000514011</v>
      </c>
      <c r="D51" s="17">
        <f t="shared" si="3"/>
        <v>33.333619200616809</v>
      </c>
      <c r="E51" s="17">
        <f>A51+Hypotheses!$C$18</f>
        <v>1996.2241767467413</v>
      </c>
      <c r="F51" s="17">
        <f>A51+Hypotheses!$C$21</f>
        <v>2001.6186677824473</v>
      </c>
      <c r="G51" s="20"/>
      <c r="H51" s="23">
        <v>2055</v>
      </c>
      <c r="I51" s="17">
        <f>I50+I50*Hypotheses!$C$14</f>
        <v>281.38624543715241</v>
      </c>
      <c r="J51" s="17">
        <f t="shared" si="2"/>
        <v>337.66349452458286</v>
      </c>
      <c r="K51" s="17">
        <f>H51+Hypotheses!$C$18</f>
        <v>2056.2241767467413</v>
      </c>
      <c r="L51" s="17">
        <f>H51+Hypotheses!$C$21</f>
        <v>2061.6186677824471</v>
      </c>
    </row>
    <row r="52" spans="1:12" x14ac:dyDescent="0.25">
      <c r="A52" s="16">
        <v>1996</v>
      </c>
      <c r="B52" s="17">
        <v>24.7646598561007</v>
      </c>
      <c r="C52" s="17">
        <f>C51+C51*Hypotheses!$C$14</f>
        <v>28.61135648052943</v>
      </c>
      <c r="D52" s="17">
        <f t="shared" si="3"/>
        <v>34.333627776635318</v>
      </c>
      <c r="E52" s="17">
        <f>A52+Hypotheses!$C$18</f>
        <v>1997.2241767467413</v>
      </c>
      <c r="F52" s="17">
        <f>A52+Hypotheses!$C$21</f>
        <v>2002.6186677824473</v>
      </c>
      <c r="G52" s="20"/>
      <c r="H52" s="23">
        <v>2056</v>
      </c>
      <c r="I52" s="17">
        <f>I51+I51*Hypotheses!$C$14</f>
        <v>289.827832800267</v>
      </c>
      <c r="J52" s="17">
        <f t="shared" si="2"/>
        <v>347.79339936032039</v>
      </c>
      <c r="K52" s="17">
        <f>H52+Hypotheses!$C$18</f>
        <v>2057.2241767467413</v>
      </c>
      <c r="L52" s="17">
        <f>H52+Hypotheses!$C$21</f>
        <v>2062.6186677824471</v>
      </c>
    </row>
    <row r="53" spans="1:12" x14ac:dyDescent="0.25">
      <c r="A53" s="16">
        <v>1997</v>
      </c>
      <c r="B53" s="17">
        <v>26.035783949761498</v>
      </c>
      <c r="C53" s="17">
        <f>C52+C52*Hypotheses!$C$14</f>
        <v>29.469697174945313</v>
      </c>
      <c r="D53" s="17">
        <f t="shared" si="3"/>
        <v>35.363636609934375</v>
      </c>
      <c r="E53" s="17">
        <f>A53+Hypotheses!$C$18</f>
        <v>1998.2241767467413</v>
      </c>
      <c r="F53" s="17">
        <f>A53+Hypotheses!$C$21</f>
        <v>2003.6186677824473</v>
      </c>
      <c r="G53" s="20"/>
      <c r="H53" s="23">
        <v>2057</v>
      </c>
      <c r="I53" s="17">
        <f>I52+I52*Hypotheses!$C$14</f>
        <v>298.52266778427503</v>
      </c>
      <c r="J53" s="17">
        <f t="shared" si="2"/>
        <v>358.22720134113001</v>
      </c>
      <c r="K53" s="17">
        <f>H53+Hypotheses!$C$18</f>
        <v>2058.2241767467413</v>
      </c>
      <c r="L53" s="17">
        <f>H53+Hypotheses!$C$21</f>
        <v>2063.6186677824471</v>
      </c>
    </row>
    <row r="54" spans="1:12" x14ac:dyDescent="0.25">
      <c r="A54" s="16">
        <v>1998</v>
      </c>
      <c r="B54" s="17">
        <v>25.6297376618618</v>
      </c>
      <c r="C54" s="17">
        <f>C53+C53*Hypotheses!$C$14</f>
        <v>30.353788090193675</v>
      </c>
      <c r="D54" s="17">
        <f t="shared" si="3"/>
        <v>36.424545708232408</v>
      </c>
      <c r="E54" s="17">
        <f>A54+Hypotheses!$C$18</f>
        <v>1999.2241767467413</v>
      </c>
      <c r="F54" s="17">
        <f>A54+Hypotheses!$C$21</f>
        <v>2004.6186677824473</v>
      </c>
      <c r="G54" s="20"/>
      <c r="H54" s="23">
        <v>2058</v>
      </c>
      <c r="I54" s="17">
        <f>I53+I53*Hypotheses!$C$14</f>
        <v>307.4783478178033</v>
      </c>
      <c r="J54" s="17">
        <f t="shared" si="2"/>
        <v>368.97401738136392</v>
      </c>
      <c r="K54" s="17">
        <f>H54+Hypotheses!$C$18</f>
        <v>2059.2241767467413</v>
      </c>
      <c r="L54" s="17">
        <f>H54+Hypotheses!$C$21</f>
        <v>2064.6186677824471</v>
      </c>
    </row>
    <row r="55" spans="1:12" x14ac:dyDescent="0.25">
      <c r="A55" s="16">
        <v>1999</v>
      </c>
      <c r="B55" s="17">
        <v>26.1505305998358</v>
      </c>
      <c r="C55" s="17">
        <f>C54+C54*Hypotheses!$C$14</f>
        <v>31.264401732899486</v>
      </c>
      <c r="D55" s="17">
        <f t="shared" si="3"/>
        <v>37.517282079479379</v>
      </c>
      <c r="E55" s="17">
        <f>A55+Hypotheses!$C$18</f>
        <v>2000.2241767467413</v>
      </c>
      <c r="F55" s="17">
        <f>A55+Hypotheses!$C$21</f>
        <v>2005.6186677824473</v>
      </c>
      <c r="G55" s="20"/>
      <c r="H55" s="23">
        <v>2059</v>
      </c>
      <c r="I55" s="17">
        <f>I54+I54*Hypotheses!$C$14</f>
        <v>316.70269825233737</v>
      </c>
      <c r="J55" s="17">
        <f t="shared" si="2"/>
        <v>380.04323790280483</v>
      </c>
      <c r="K55" s="17">
        <f>H55+Hypotheses!$C$18</f>
        <v>2060.2241767467413</v>
      </c>
      <c r="L55" s="17">
        <f>H55+Hypotheses!$C$21</f>
        <v>2065.6186677824471</v>
      </c>
    </row>
    <row r="56" spans="1:12" x14ac:dyDescent="0.25">
      <c r="A56" s="16">
        <v>2000</v>
      </c>
      <c r="B56" s="17">
        <v>27.9432852345331</v>
      </c>
      <c r="C56" s="17">
        <f>C55+C55*Hypotheses!$C$14</f>
        <v>32.20233378488647</v>
      </c>
      <c r="D56" s="17">
        <f t="shared" si="3"/>
        <v>38.642800541863764</v>
      </c>
      <c r="E56" s="17">
        <f>A56+Hypotheses!$C$18</f>
        <v>2001.2241767467413</v>
      </c>
      <c r="F56" s="17">
        <f>A56+Hypotheses!$C$21</f>
        <v>2006.6186677824473</v>
      </c>
      <c r="G56" s="20"/>
      <c r="H56" s="23">
        <v>2060</v>
      </c>
      <c r="I56" s="17">
        <f>I55+I55*Hypotheses!$C$14</f>
        <v>326.2037791999075</v>
      </c>
      <c r="J56" s="17">
        <f t="shared" si="2"/>
        <v>391.44453503988899</v>
      </c>
      <c r="K56" s="17">
        <f>H56+Hypotheses!$C$18</f>
        <v>2061.2241767467413</v>
      </c>
      <c r="L56" s="17">
        <f>H56+Hypotheses!$C$21</f>
        <v>2066.6186677824471</v>
      </c>
    </row>
    <row r="57" spans="1:12" x14ac:dyDescent="0.25">
      <c r="A57" s="16">
        <v>2001</v>
      </c>
      <c r="B57" s="17">
        <v>28.134528315025001</v>
      </c>
      <c r="C57" s="17">
        <f>C56+C56*Hypotheses!$C$14</f>
        <v>33.168403798433062</v>
      </c>
      <c r="D57" s="17">
        <f t="shared" si="3"/>
        <v>39.802084558119674</v>
      </c>
      <c r="E57" s="17">
        <f>A57+Hypotheses!$C$18</f>
        <v>2002.2241767467413</v>
      </c>
      <c r="F57" s="17">
        <f>A57+Hypotheses!$C$21</f>
        <v>2007.6186677824473</v>
      </c>
      <c r="G57" s="20"/>
      <c r="H57" s="23">
        <v>2061</v>
      </c>
      <c r="I57" s="17">
        <f>I56+I56*Hypotheses!$C$14</f>
        <v>335.98989257590472</v>
      </c>
      <c r="J57" s="17">
        <f t="shared" si="2"/>
        <v>403.18787109108564</v>
      </c>
      <c r="K57" s="17">
        <f>H57+Hypotheses!$C$18</f>
        <v>2062.2241767467413</v>
      </c>
      <c r="L57" s="17">
        <f>H57+Hypotheses!$C$21</f>
        <v>2067.6186677824471</v>
      </c>
    </row>
    <row r="58" spans="1:12" x14ac:dyDescent="0.25">
      <c r="A58" s="16">
        <v>2002</v>
      </c>
      <c r="B58" s="17">
        <v>29.588685962211599</v>
      </c>
      <c r="C58" s="17">
        <f>C57+C57*Hypotheses!$C$14</f>
        <v>34.163455912386056</v>
      </c>
      <c r="D58" s="17">
        <f t="shared" si="3"/>
        <v>40.996147094863268</v>
      </c>
      <c r="E58" s="17">
        <f>A58+Hypotheses!$C$18</f>
        <v>2003.2241767467413</v>
      </c>
      <c r="F58" s="17">
        <f>A58+Hypotheses!$C$21</f>
        <v>2008.6186677824473</v>
      </c>
      <c r="G58" s="20"/>
      <c r="H58" s="23">
        <v>2062</v>
      </c>
      <c r="I58" s="17">
        <f>I57+I57*Hypotheses!$C$14</f>
        <v>346.06958935318187</v>
      </c>
      <c r="J58" s="17">
        <f t="shared" si="2"/>
        <v>415.28350722381822</v>
      </c>
      <c r="K58" s="17">
        <f>H58+Hypotheses!$C$18</f>
        <v>2063.2241767467413</v>
      </c>
      <c r="L58" s="17">
        <f>H58+Hypotheses!$C$21</f>
        <v>2068.6186677824471</v>
      </c>
    </row>
    <row r="59" spans="1:12" x14ac:dyDescent="0.25">
      <c r="A59" s="16">
        <v>2003</v>
      </c>
      <c r="B59" s="17">
        <v>32.1533159428594</v>
      </c>
      <c r="C59" s="17">
        <f>C58+C58*Hypotheses!$C$14</f>
        <v>35.188359589757638</v>
      </c>
      <c r="D59" s="17">
        <f t="shared" si="3"/>
        <v>42.226031507709166</v>
      </c>
      <c r="E59" s="17">
        <f>A59+Hypotheses!$C$18</f>
        <v>2004.2241767467413</v>
      </c>
      <c r="F59" s="17">
        <f>A59+Hypotheses!$C$21</f>
        <v>2009.6186677824473</v>
      </c>
      <c r="G59" s="20"/>
      <c r="H59" s="23">
        <v>2063</v>
      </c>
      <c r="I59" s="17">
        <f>I58+I58*Hypotheses!$C$14</f>
        <v>356.45167703377734</v>
      </c>
      <c r="J59" s="17">
        <f t="shared" si="2"/>
        <v>427.74201244053279</v>
      </c>
      <c r="K59" s="17">
        <f>H59+Hypotheses!$C$18</f>
        <v>2064.2241767467413</v>
      </c>
      <c r="L59" s="17">
        <f>H59+Hypotheses!$C$21</f>
        <v>2069.6186677824471</v>
      </c>
    </row>
    <row r="60" spans="1:12" x14ac:dyDescent="0.25">
      <c r="A60" s="16">
        <v>2004</v>
      </c>
      <c r="B60" s="17">
        <v>34.7015170074352</v>
      </c>
      <c r="C60" s="17">
        <f>C59+C59*Hypotheses!$C$14</f>
        <v>36.244010377450365</v>
      </c>
      <c r="D60" s="17">
        <f t="shared" si="3"/>
        <v>43.492812452940434</v>
      </c>
      <c r="E60" s="17">
        <f>A60+Hypotheses!$C$18</f>
        <v>2005.2241767467413</v>
      </c>
      <c r="F60" s="17">
        <f>A60+Hypotheses!$C$21</f>
        <v>2010.6186677824473</v>
      </c>
      <c r="G60" s="20"/>
      <c r="H60" s="23">
        <v>2064</v>
      </c>
      <c r="I60" s="17">
        <f>I59+I59*Hypotheses!$C$14</f>
        <v>367.14522734479067</v>
      </c>
      <c r="J60" s="17">
        <f t="shared" si="2"/>
        <v>440.57427281374879</v>
      </c>
      <c r="K60" s="17">
        <f>H60+Hypotheses!$C$18</f>
        <v>2065.2241767467413</v>
      </c>
      <c r="L60" s="17">
        <f>H60+Hypotheses!$C$21</f>
        <v>2070.6186677824471</v>
      </c>
    </row>
    <row r="61" spans="1:12" x14ac:dyDescent="0.25">
      <c r="A61" s="16">
        <v>2005</v>
      </c>
      <c r="B61" s="17">
        <v>37.661607203862197</v>
      </c>
      <c r="C61" s="17">
        <f>C60+C60*Hypotheses!$C$14</f>
        <v>37.331330688773875</v>
      </c>
      <c r="D61" s="17">
        <f t="shared" si="3"/>
        <v>44.797596826528647</v>
      </c>
      <c r="E61" s="17">
        <f>A61+Hypotheses!$C$18</f>
        <v>2006.2241767467413</v>
      </c>
      <c r="F61" s="17">
        <f>A61+Hypotheses!$C$21</f>
        <v>2011.6186677824473</v>
      </c>
      <c r="G61" s="20"/>
      <c r="H61" s="23">
        <v>2065</v>
      </c>
      <c r="I61" s="17">
        <f>I60+I60*Hypotheses!$C$14</f>
        <v>378.15958416513439</v>
      </c>
      <c r="J61" s="17">
        <f t="shared" si="2"/>
        <v>453.79150099816127</v>
      </c>
      <c r="K61" s="17">
        <f>H61+Hypotheses!$C$18</f>
        <v>2066.2241767467413</v>
      </c>
      <c r="L61" s="17">
        <f>H61+Hypotheses!$C$21</f>
        <v>2071.6186677824471</v>
      </c>
    </row>
    <row r="62" spans="1:12" x14ac:dyDescent="0.25">
      <c r="A62" s="16">
        <v>2006</v>
      </c>
      <c r="B62" s="17">
        <v>40.800470483794598</v>
      </c>
      <c r="C62" s="17">
        <f>C61+C61*Hypotheses!$C$14</f>
        <v>38.451270609437088</v>
      </c>
      <c r="D62" s="17">
        <f t="shared" si="3"/>
        <v>46.141524731324502</v>
      </c>
      <c r="E62" s="17">
        <f>A62+Hypotheses!$C$18</f>
        <v>2007.2241767467413</v>
      </c>
      <c r="F62" s="17">
        <f>A62+Hypotheses!$C$21</f>
        <v>2012.6186677824473</v>
      </c>
      <c r="G62" s="20"/>
      <c r="H62" s="23">
        <v>2066</v>
      </c>
      <c r="I62" s="17">
        <f>I61+I61*Hypotheses!$C$14</f>
        <v>389.50437169008842</v>
      </c>
      <c r="J62" s="17">
        <f t="shared" si="2"/>
        <v>467.40524602810609</v>
      </c>
      <c r="K62" s="17">
        <f>H62+Hypotheses!$C$18</f>
        <v>2067.2241767467413</v>
      </c>
      <c r="L62" s="17">
        <f>H62+Hypotheses!$C$21</f>
        <v>2072.6186677824471</v>
      </c>
    </row>
    <row r="63" spans="1:12" x14ac:dyDescent="0.25">
      <c r="A63" s="16">
        <v>2007</v>
      </c>
      <c r="B63" s="17">
        <v>44.211659105615503</v>
      </c>
      <c r="C63" s="17">
        <f>C62+C62*Hypotheses!$C$14</f>
        <v>39.604808727720204</v>
      </c>
      <c r="D63" s="17">
        <f t="shared" si="3"/>
        <v>47.525770473264245</v>
      </c>
      <c r="E63" s="17">
        <f>A63+Hypotheses!$C$18</f>
        <v>2008.2241767467413</v>
      </c>
      <c r="F63" s="17">
        <f>A63+Hypotheses!$C$21</f>
        <v>2013.6186677824473</v>
      </c>
      <c r="G63" s="20"/>
      <c r="H63" s="23">
        <v>2067</v>
      </c>
      <c r="I63" s="17">
        <f>I62+I62*Hypotheses!$C$14</f>
        <v>401.18950284079108</v>
      </c>
      <c r="J63" s="17">
        <f t="shared" si="2"/>
        <v>481.42740340894926</v>
      </c>
      <c r="K63" s="17">
        <f>H63+Hypotheses!$C$18</f>
        <v>2068.2241767467413</v>
      </c>
      <c r="L63" s="17">
        <f>H63+Hypotheses!$C$21</f>
        <v>2073.6186677824471</v>
      </c>
    </row>
    <row r="64" spans="1:12" x14ac:dyDescent="0.25">
      <c r="A64" s="16">
        <v>2008</v>
      </c>
      <c r="B64" s="17">
        <v>43.0852290870545</v>
      </c>
      <c r="C64" s="17">
        <f>C63+C63*Hypotheses!$C$14</f>
        <v>40.792952989551807</v>
      </c>
      <c r="D64" s="17">
        <f t="shared" si="3"/>
        <v>48.951543587462169</v>
      </c>
      <c r="E64" s="17">
        <f>A64+Hypotheses!$C$18</f>
        <v>2009.2241767467413</v>
      </c>
      <c r="F64" s="17">
        <f>A64+Hypotheses!$C$21</f>
        <v>2014.6186677824473</v>
      </c>
      <c r="G64" s="20"/>
      <c r="H64" s="23">
        <v>2068</v>
      </c>
      <c r="I64" s="17">
        <f>I63+I63*Hypotheses!$C$14</f>
        <v>413.22518792601483</v>
      </c>
      <c r="J64" s="17">
        <f t="shared" si="2"/>
        <v>495.87022551121777</v>
      </c>
      <c r="K64" s="17">
        <f>H64+Hypotheses!$C$18</f>
        <v>2069.2241767467413</v>
      </c>
      <c r="L64" s="17">
        <f>H64+Hypotheses!$C$21</f>
        <v>2074.6186677824471</v>
      </c>
    </row>
    <row r="65" spans="1:12" x14ac:dyDescent="0.25">
      <c r="A65" s="16">
        <v>2009</v>
      </c>
      <c r="B65" s="17">
        <v>43.643367860847299</v>
      </c>
      <c r="C65" s="17">
        <f>C64+C64*Hypotheses!$C$14</f>
        <v>42.016741579238364</v>
      </c>
      <c r="D65" s="17">
        <f t="shared" si="3"/>
        <v>50.420089895086036</v>
      </c>
      <c r="E65" s="17">
        <f>A65+Hypotheses!$C$18</f>
        <v>2010.2241767467413</v>
      </c>
      <c r="F65" s="17">
        <f>A65+Hypotheses!$C$21</f>
        <v>2015.6186677824473</v>
      </c>
      <c r="G65" s="20"/>
      <c r="H65" s="23">
        <v>2069</v>
      </c>
      <c r="I65" s="17">
        <f>I64+I64*Hypotheses!$C$14</f>
        <v>425.6219435637953</v>
      </c>
      <c r="J65" s="17">
        <f t="shared" si="2"/>
        <v>510.74633227655431</v>
      </c>
      <c r="K65" s="17">
        <f>H65+Hypotheses!$C$18</f>
        <v>2070.2241767467413</v>
      </c>
      <c r="L65" s="17">
        <f>H65+Hypotheses!$C$21</f>
        <v>2075.6186677824471</v>
      </c>
    </row>
    <row r="66" spans="1:12" x14ac:dyDescent="0.25">
      <c r="A66" s="16">
        <v>2010</v>
      </c>
      <c r="B66" s="17">
        <v>45.586501966173898</v>
      </c>
      <c r="C66" s="17">
        <f>C65+C65*Hypotheses!$C$14</f>
        <v>43.277243826615518</v>
      </c>
      <c r="D66" s="17">
        <f t="shared" si="3"/>
        <v>51.932692591938618</v>
      </c>
      <c r="E66" s="17">
        <f>A66+Hypotheses!$C$18</f>
        <v>2011.2241767467413</v>
      </c>
      <c r="F66" s="17">
        <f>A66+Hypotheses!$C$21</f>
        <v>2016.6186677824473</v>
      </c>
      <c r="G66" s="20"/>
      <c r="H66" s="23">
        <v>2070</v>
      </c>
      <c r="I66" s="17">
        <f>I65+I65*Hypotheses!$C$14</f>
        <v>438.39060187070913</v>
      </c>
      <c r="J66" s="17">
        <f t="shared" si="2"/>
        <v>526.06872224485096</v>
      </c>
      <c r="K66" s="17">
        <f>H66+Hypotheses!$C$18</f>
        <v>2071.2241767467413</v>
      </c>
      <c r="L66" s="17">
        <f>H66+Hypotheses!$C$21</f>
        <v>2076.6186677824471</v>
      </c>
    </row>
    <row r="67" spans="1:12" x14ac:dyDescent="0.25">
      <c r="A67" s="16">
        <v>2011</v>
      </c>
      <c r="B67" s="17">
        <v>47.427680206924499</v>
      </c>
      <c r="C67" s="17">
        <f>C66+C66*Hypotheses!$C$14</f>
        <v>44.575561141413985</v>
      </c>
      <c r="D67" s="17">
        <f t="shared" si="3"/>
        <v>53.490673369696779</v>
      </c>
      <c r="E67" s="17">
        <f>A67+Hypotheses!$C$18</f>
        <v>2012.2241767467413</v>
      </c>
      <c r="F67" s="17">
        <f>A67+Hypotheses!$C$21</f>
        <v>2017.6186677824473</v>
      </c>
      <c r="G67" s="20"/>
      <c r="H67" s="25"/>
      <c r="I67" s="20"/>
      <c r="J67" s="20"/>
      <c r="K67" s="20"/>
      <c r="L67" s="20"/>
    </row>
    <row r="68" spans="1:12" x14ac:dyDescent="0.25">
      <c r="A68" s="16">
        <v>2012</v>
      </c>
      <c r="B68" s="17">
        <v>49.379190842387501</v>
      </c>
      <c r="C68" s="17">
        <f>C67+C67*Hypotheses!$C$14</f>
        <v>45.912827975656405</v>
      </c>
      <c r="D68" s="17">
        <f t="shared" si="3"/>
        <v>55.095393570787685</v>
      </c>
      <c r="E68" s="17">
        <f>A68+Hypotheses!$C$18</f>
        <v>2013.2241767467413</v>
      </c>
      <c r="F68" s="17">
        <f>A68+Hypotheses!$C$21</f>
        <v>2018.6186677824473</v>
      </c>
      <c r="G68" s="20"/>
      <c r="H68" s="25"/>
      <c r="I68" s="20"/>
      <c r="J68" s="20"/>
      <c r="K68" s="20"/>
      <c r="L68" s="20"/>
    </row>
    <row r="69" spans="1:12" x14ac:dyDescent="0.25">
      <c r="A69" s="16">
        <v>2013</v>
      </c>
      <c r="B69" s="17">
        <v>51.464924445202797</v>
      </c>
      <c r="C69" s="17">
        <f>C68+C68*Hypotheses!$C$14</f>
        <v>47.2902128149261</v>
      </c>
      <c r="D69" s="17">
        <f t="shared" si="3"/>
        <v>56.74825537791132</v>
      </c>
      <c r="E69" s="17">
        <f>A69+Hypotheses!$C$18</f>
        <v>2014.2241767467413</v>
      </c>
      <c r="F69" s="17">
        <f>A69+Hypotheses!$C$21</f>
        <v>2019.6186677824473</v>
      </c>
      <c r="G69" s="20"/>
      <c r="H69" s="25"/>
      <c r="I69" s="20"/>
      <c r="J69" s="20"/>
      <c r="K69" s="20"/>
      <c r="L69" s="20"/>
    </row>
    <row r="70" spans="1:12" x14ac:dyDescent="0.25">
      <c r="A70" s="16">
        <v>2014</v>
      </c>
      <c r="B70" s="17">
        <v>53.201459631626399</v>
      </c>
      <c r="C70" s="17">
        <f>C69+C69*Hypotheses!$C$14</f>
        <v>48.708919199373881</v>
      </c>
      <c r="D70" s="17">
        <f t="shared" ref="D70:D74" si="4">C70*1.2</f>
        <v>58.450703039248651</v>
      </c>
      <c r="E70" s="17">
        <f>A70+Hypotheses!$C$18</f>
        <v>2015.2241767467413</v>
      </c>
      <c r="F70" s="17">
        <f>A70+Hypotheses!$C$21</f>
        <v>2020.6186677824473</v>
      </c>
      <c r="G70" s="20"/>
      <c r="H70" s="25"/>
      <c r="I70" s="20"/>
      <c r="J70" s="20"/>
      <c r="K70" s="20"/>
      <c r="L70" s="20"/>
    </row>
    <row r="71" spans="1:12" x14ac:dyDescent="0.25">
      <c r="A71" s="16">
        <v>2015</v>
      </c>
      <c r="B71" s="17">
        <v>54.841545805848803</v>
      </c>
      <c r="C71" s="17">
        <f>C70+C70*Hypotheses!$C$14</f>
        <v>50.170186775355099</v>
      </c>
      <c r="D71" s="17">
        <f t="shared" si="4"/>
        <v>60.204224130426113</v>
      </c>
      <c r="E71" s="17">
        <f>A71+Hypotheses!$C$18</f>
        <v>2016.2241767467413</v>
      </c>
      <c r="F71" s="17">
        <f>A71+Hypotheses!$C$21</f>
        <v>2021.6186677824473</v>
      </c>
      <c r="G71" s="20"/>
      <c r="H71" s="25"/>
      <c r="I71" s="20"/>
      <c r="J71" s="20"/>
      <c r="K71" s="20"/>
      <c r="L71" s="20"/>
    </row>
    <row r="72" spans="1:12" x14ac:dyDescent="0.25">
      <c r="A72" s="16">
        <v>2016</v>
      </c>
      <c r="B72" s="17">
        <v>56.387713336789702</v>
      </c>
      <c r="C72" s="17">
        <f>C71+C71*Hypotheses!$C$14</f>
        <v>51.675292378615751</v>
      </c>
      <c r="D72" s="17">
        <f t="shared" si="4"/>
        <v>62.010350854338895</v>
      </c>
      <c r="E72" s="17">
        <f>A72+Hypotheses!$C$18</f>
        <v>2017.2241767467413</v>
      </c>
      <c r="F72" s="17">
        <f>A72+Hypotheses!$C$21</f>
        <v>2022.6186677824473</v>
      </c>
      <c r="G72" s="20"/>
      <c r="H72" s="25"/>
      <c r="I72" s="20"/>
      <c r="J72" s="20"/>
      <c r="K72" s="20"/>
      <c r="L72" s="20"/>
    </row>
    <row r="73" spans="1:12" x14ac:dyDescent="0.25">
      <c r="A73" s="16">
        <v>2017</v>
      </c>
      <c r="B73" s="17">
        <v>57.8395903705457</v>
      </c>
      <c r="C73" s="17">
        <f>C72+C72*Hypotheses!$C$14</f>
        <v>53.225551149974223</v>
      </c>
      <c r="D73" s="17">
        <f t="shared" si="4"/>
        <v>63.870661379969064</v>
      </c>
      <c r="E73" s="17">
        <f>A73+Hypotheses!$C$18</f>
        <v>2018.2241767467413</v>
      </c>
      <c r="F73" s="17">
        <f>A73+Hypotheses!$C$21</f>
        <v>2023.6186677824473</v>
      </c>
      <c r="G73" s="20"/>
      <c r="H73" s="25"/>
      <c r="I73" s="20"/>
      <c r="J73" s="20"/>
      <c r="K73" s="20"/>
      <c r="L73" s="20"/>
    </row>
    <row r="74" spans="1:12" s="2" customFormat="1" x14ac:dyDescent="0.25">
      <c r="A74" s="16">
        <v>2018</v>
      </c>
      <c r="B74" s="17">
        <v>59.1733342491071</v>
      </c>
      <c r="C74" s="17">
        <f>C73+C73*Hypotheses!$C$14</f>
        <v>54.822317684473447</v>
      </c>
      <c r="D74" s="17">
        <f t="shared" si="4"/>
        <v>65.78678122136813</v>
      </c>
      <c r="E74" s="17">
        <f>A74+Hypotheses!$C$18</f>
        <v>2019.2241767467413</v>
      </c>
      <c r="F74" s="17">
        <f>A74+Hypotheses!$C$21</f>
        <v>2024.6186677824473</v>
      </c>
      <c r="G74" s="26"/>
      <c r="H74" s="27"/>
      <c r="I74" s="26"/>
      <c r="J74" s="26"/>
      <c r="K74" s="26"/>
      <c r="L74" s="26"/>
    </row>
    <row r="75" spans="1:12" s="2" customFormat="1" x14ac:dyDescent="0.25">
      <c r="A75" s="18">
        <v>2019</v>
      </c>
      <c r="B75" s="19"/>
      <c r="C75" s="19">
        <f>C74+C74*Hypotheses!$C$14</f>
        <v>56.466987215007649</v>
      </c>
      <c r="D75" s="19">
        <f t="shared" ref="D75:D76" si="5">C75*1.2</f>
        <v>67.760384658009173</v>
      </c>
      <c r="E75" s="17">
        <f>A75+Hypotheses!$C$18</f>
        <v>2020.2241767467413</v>
      </c>
      <c r="F75" s="17">
        <f>A75+Hypotheses!$C$21</f>
        <v>2025.6186677824473</v>
      </c>
      <c r="G75" s="26"/>
      <c r="H75" s="27"/>
      <c r="I75" s="26"/>
      <c r="J75" s="26"/>
      <c r="K75" s="26"/>
      <c r="L75" s="26"/>
    </row>
    <row r="76" spans="1:12" s="2" customFormat="1" x14ac:dyDescent="0.25">
      <c r="A76" s="18">
        <v>2020</v>
      </c>
      <c r="B76" s="19"/>
      <c r="C76" s="19">
        <f>C75+C75*Hypotheses!$C$14</f>
        <v>58.160996831457879</v>
      </c>
      <c r="D76" s="19">
        <f t="shared" si="5"/>
        <v>69.793196197749452</v>
      </c>
      <c r="E76" s="17">
        <f>A76+Hypotheses!$C$18</f>
        <v>2021.2241767467413</v>
      </c>
      <c r="F76" s="17">
        <f>A76+Hypotheses!$C$21</f>
        <v>2026.6186677824473</v>
      </c>
      <c r="G76" s="26"/>
      <c r="H76" s="27"/>
      <c r="I76" s="26"/>
      <c r="J76" s="26"/>
      <c r="K76" s="26"/>
      <c r="L76" s="26"/>
    </row>
  </sheetData>
  <mergeCells count="2">
    <mergeCell ref="E4:F4"/>
    <mergeCell ref="K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Hypotheses</vt:lpstr>
      <vt:lpstr>EU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2022-04-19T10:55:47Z</cp:lastPrinted>
  <dcterms:created xsi:type="dcterms:W3CDTF">2022-04-01T15:15:45Z</dcterms:created>
  <dcterms:modified xsi:type="dcterms:W3CDTF">2022-04-26T13:54:16Z</dcterms:modified>
</cp:coreProperties>
</file>