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souvi\Documents\These\80_Calculations\05_LCA\"/>
    </mc:Choice>
  </mc:AlternateContent>
  <xr:revisionPtr revIDLastSave="0" documentId="13_ncr:1_{D100E3F0-3325-44A2-8B2C-EEAE8F5C08B6}" xr6:coauthVersionLast="47" xr6:coauthVersionMax="47" xr10:uidLastSave="{00000000-0000-0000-0000-000000000000}"/>
  <bookViews>
    <workbookView xWindow="-120" yWindow="-120" windowWidth="29040" windowHeight="16440" tabRatio="822" firstSheet="6" activeTab="14"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7" i="1" l="1"/>
  <c r="F87" i="1"/>
  <c r="G87" i="1" s="1"/>
  <c r="H87" i="1" s="1"/>
  <c r="I87" i="1" s="1"/>
  <c r="D87" i="1"/>
  <c r="A132" i="1"/>
  <c r="A157" i="1"/>
  <c r="A33" i="1"/>
  <c r="K17" i="26"/>
  <c r="I17" i="26"/>
  <c r="K18" i="26"/>
  <c r="I18" i="26"/>
  <c r="K9" i="26"/>
  <c r="I9" i="26"/>
  <c r="K10" i="26"/>
  <c r="I10" i="26"/>
  <c r="K8" i="26"/>
  <c r="I8" i="26"/>
  <c r="I7" i="26"/>
  <c r="K6" i="26"/>
  <c r="I6" i="26"/>
  <c r="K5" i="26"/>
  <c r="I5" i="26"/>
  <c r="D7" i="24" l="1"/>
  <c r="D6" i="24"/>
  <c r="C62" i="23" l="1"/>
  <c r="C61" i="23"/>
  <c r="C56" i="23"/>
  <c r="C55" i="23"/>
  <c r="C50" i="23"/>
  <c r="C49" i="23"/>
  <c r="C48" i="23"/>
  <c r="C43" i="23"/>
  <c r="C42" i="23"/>
  <c r="C37" i="23"/>
  <c r="C36" i="23"/>
  <c r="C35" i="23"/>
  <c r="C24" i="23"/>
  <c r="C23" i="23"/>
  <c r="C20" i="23"/>
  <c r="C29" i="23" l="1"/>
  <c r="C30" i="23"/>
  <c r="A6" i="1" l="1"/>
  <c r="A107" i="1"/>
  <c r="A182" i="1"/>
  <c r="D183" i="1"/>
  <c r="E183" i="1" s="1"/>
  <c r="F183" i="1" s="1"/>
  <c r="G183" i="1" s="1"/>
  <c r="D133" i="1"/>
  <c r="D34" i="1"/>
  <c r="E34" i="1" s="1"/>
  <c r="F34" i="1" s="1"/>
  <c r="D108" i="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0"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<sst xmlns="http://schemas.openxmlformats.org/spreadsheetml/2006/main" count="3318" uniqueCount="1026">
  <si>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</si>
  <si>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</si>
  <si>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</si>
  <si>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</si>
  <si>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</si>
  <si>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</si>
  <si>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</si>
  <si>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</si>
  <si>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</si>
  <si>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</si>
  <si>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</si>
  <si>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</si>
  <si>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</si>
  <si>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</si>
  <si>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</si>
  <si>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</si>
  <si>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</si>
  <si>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</si>
  <si>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</si>
  <si>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</si>
  <si>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</si>
  <si>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</si>
  <si>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</si>
  <si>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</si>
  <si>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</si>
  <si>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</si>
  <si>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</si>
  <si>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</si>
  <si>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</si>
  <si>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</si>
  <si>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</si>
  <si>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</si>
  <si>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</si>
  <si>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</si>
  <si>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</si>
  <si>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</si>
  <si>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</si>
  <si>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</si>
  <si>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</si>
  <si>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</si>
  <si>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</si>
  <si>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</si>
  <si>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</si>
  <si>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</si>
  <si>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</si>
  <si>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</si>
  <si>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</si>
  <si>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</si>
  <si>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</si>
  <si>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</si>
  <si>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</si>
  <si>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</si>
  <si>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</si>
  <si>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</si>
  <si>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</si>
  <si>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</si>
  <si>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</si>
  <si>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</si>
  <si>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</si>
  <si>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</si>
  <si>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</si>
  <si>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</si>
  <si>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</si>
  <si>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</si>
  <si>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</si>
  <si>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</si>
  <si>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</si>
  <si>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</si>
  <si>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</si>
  <si>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</si>
  <si>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</si>
  <si>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</si>
  <si>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</si>
  <si>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</si>
  <si>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</si>
  <si>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</si>
  <si>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</si>
  <si>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</si>
  <si>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</si>
  <si>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</si>
  <si>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</si>
  <si>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</si>
  <si>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</si>
  <si>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</si>
  <si>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</si>
  <si>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</si>
  <si>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</si>
  <si>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</si>
  <si>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</si>
  <si>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</si>
  <si>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</si>
  <si>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</si>
  <si>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</si>
  <si>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</si>
  <si>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</si>
  <si>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</si>
  <si>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</si>
  <si>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</si>
  <si>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</si>
  <si>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</si>
  <si>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</si>
  <si>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</si>
  <si>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</si>
  <si>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</si>
  <si>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</si>
  <si>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</si>
  <si>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</si>
  <si>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</si>
  <si>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</si>
  <si>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</si>
  <si>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</si>
  <si>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</si>
  <si>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</si>
  <si>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</si>
  <si>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</si>
  <si>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</si>
  <si>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</si>
  <si>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</si>
  <si>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</si>
  <si>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</si>
  <si>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</si>
  <si>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</si>
  <si>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</si>
  <si>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</si>
  <si>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</si>
  <si>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</si>
  <si>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</si>
  <si>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</si>
  <si>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</si>
  <si>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</si>
  <si>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</si>
  <si>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</si>
  <si>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</si>
  <si>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</si>
  <si>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</si>
  <si>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</si>
  <si>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</si>
  <si>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</si>
  <si>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</si>
  <si>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</si>
  <si>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</si>
  <si>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</si>
  <si>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</si>
  <si>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</si>
  <si>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</si>
  <si>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</si>
  <si>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</si>
  <si>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</si>
  <si>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</si>
  <si>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</si>
  <si>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</si>
  <si>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</si>
  <si>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</si>
  <si>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</si>
  <si>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</si>
  <si>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</si>
  <si>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</si>
  <si>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</si>
  <si>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</si>
  <si>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</si>
  <si>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</si>
  <si>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</si>
  <si>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</si>
  <si>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</si>
  <si>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</si>
  <si>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</si>
  <si>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</si>
  <si>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</si>
  <si>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</si>
  <si>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</si>
  <si>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</si>
  <si>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</si>
  <si>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</si>
  <si>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</si>
  <si>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</si>
  <si>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</si>
  <si>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</si>
  <si>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</si>
  <si>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</si>
  <si>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</si>
  <si>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</si>
  <si>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</si>
  <si>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</si>
  <si>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</si>
  <si>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</si>
  <si>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</si>
  <si>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</si>
  <si>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</si>
  <si>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</si>
  <si>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</si>
  <si>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</si>
  <si>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</si>
  <si>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</si>
  <si>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</si>
  <si>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</si>
  <si>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</si>
  <si>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</si>
  <si>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</si>
  <si>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</si>
  <si>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</si>
  <si>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</si>
  <si>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</si>
  <si>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</si>
  <si>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</si>
  <si>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</si>
  <si>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</si>
  <si>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</si>
  <si>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</si>
  <si>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</si>
  <si>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</si>
  <si>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</si>
  <si>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</si>
  <si>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</si>
  <si>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</si>
  <si>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</si>
  <si>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</si>
  <si>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</si>
  <si>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</si>
  <si>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</si>
  <si>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</si>
  <si>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</si>
  <si>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</si>
  <si>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</si>
  <si>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</si>
  <si>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</si>
  <si>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</si>
  <si>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</si>
  <si>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</si>
  <si>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</si>
  <si>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</si>
  <si>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</si>
  <si>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</si>
  <si>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</si>
  <si>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</si>
  <si>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</si>
  <si>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</si>
  <si>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</si>
  <si>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</si>
  <si>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</si>
  <si>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</si>
  <si>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</si>
  <si>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</si>
  <si>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</si>
  <si>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</si>
  <si>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</si>
  <si>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</si>
  <si>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</si>
  <si>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</si>
  <si>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</si>
  <si>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</si>
  <si>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</si>
  <si>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</si>
  <si>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</si>
  <si>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</si>
  <si>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</si>
  <si>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</si>
  <si>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</si>
  <si>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</si>
  <si>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</si>
  <si>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</si>
  <si>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</si>
  <si>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</si>
  <si>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</si>
  <si>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</si>
  <si>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</si>
  <si>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</si>
  <si>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</si>
  <si>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</si>
  <si>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</si>
  <si>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</si>
  <si>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</si>
  <si>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</si>
  <si>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</si>
  <si>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</si>
  <si>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</si>
  <si>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</si>
  <si>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</si>
  <si>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</si>
  <si>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</si>
  <si>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</si>
  <si>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</si>
  <si>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</si>
  <si>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</si>
  <si>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</si>
  <si>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</si>
  <si>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</si>
  <si>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</si>
  <si>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</si>
  <si>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</si>
  <si>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</si>
  <si>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</si>
  <si>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</si>
  <si>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</si>
  <si>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</si>
  <si>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</si>
  <si>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</si>
  <si>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</si>
  <si>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</si>
  <si>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</si>
  <si>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</si>
  <si>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</si>
  <si>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</si>
  <si>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</si>
  <si>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</si>
  <si>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</si>
  <si>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</si>
  <si>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</si>
  <si>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</si>
  <si>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</si>
  <si>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</si>
  <si>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</si>
  <si>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</si>
  <si>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</si>
  <si>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</si>
  <si>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</si>
  <si>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</si>
  <si>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</si>
  <si>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</si>
  <si>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</si>
  <si>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</si>
  <si>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</si>
  <si>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</si>
  <si>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</si>
  <si>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</si>
  <si>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</si>
  <si>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</si>
  <si>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</si>
  <si>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</si>
  <si>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</si>
  <si>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</si>
  <si>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</si>
  <si>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</si>
  <si>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</si>
  <si>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</si>
  <si>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</si>
  <si>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</si>
  <si>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</si>
  <si>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</si>
  <si>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</si>
  <si>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</si>
  <si>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</si>
  <si>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</si>
  <si>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</si>
  <si>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</si>
  <si>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</si>
  <si>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</si>
  <si>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</si>
  <si>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</si>
  <si>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</si>
  <si>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</si>
  <si>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</si>
  <si>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</si>
  <si>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</si>
  <si>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</si>
  <si>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</si>
  <si>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</si>
  <si>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</si>
  <si>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</si>
  <si>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</si>
  <si>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</si>
  <si>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</si>
  <si>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</si>
  <si>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</si>
  <si>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</si>
  <si>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</si>
  <si>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</si>
  <si>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</si>
  <si>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</si>
  <si>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</si>
  <si>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</si>
  <si>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</si>
  <si>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</si>
  <si>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</si>
  <si>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</si>
  <si>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</si>
  <si>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</si>
  <si>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</si>
  <si>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</si>
  <si>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</si>
  <si>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</si>
  <si>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</si>
  <si>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</si>
  <si>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</si>
  <si>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</si>
  <si>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</si>
  <si>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</si>
  <si>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</si>
  <si>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</si>
  <si>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</si>
  <si>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</si>
  <si>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</si>
  <si>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</si>
  <si>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</si>
  <si>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</si>
  <si>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</si>
  <si>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</si>
  <si>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</si>
  <si>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</si>
  <si>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</si>
  <si>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</si>
  <si>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</si>
  <si>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</si>
  <si>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</si>
  <si>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</si>
  <si>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</si>
  <si>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</si>
  <si>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</si>
  <si>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</si>
  <si>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</si>
  <si>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</si>
  <si>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plusieurs/</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</si>
  <si>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</si>
  <si>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</si>
  <si>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</si>
  <si>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</si>
  <si>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</si>
  <si>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</si>
  <si>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</si>
  <si>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</si>
  <si>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</si>
  <si>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</si>
  <si>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</si>
  <si>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</si>
  <si>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</si>
  <si>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</si>
  <si>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</si>
  <si>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</si>
  <si>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</si>
  <si>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</si>
  <si>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</si>
  <si>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</si>
  <si>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</si>
  <si>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</si>
  <si>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</si>
  <si>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</si>
  <si>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</si>
  <si>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</si>
  <si>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</si>
  <si>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</si>
  <si>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</si>
  <si>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</si>
  <si>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</si>
  <si>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</si>
  <si>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</si>
  <si>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</si>
  <si>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</si>
  <si>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</si>
  <si>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</si>
  <si>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</si>
  <si>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</si>
  <si>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</si>
  <si>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</si>
  <si>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</si>
  <si>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</si>
  <si>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</si>
  <si>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</si>
  <si>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</si>
  <si>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</si>
  <si>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</si>
  <si>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</si>
  <si>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</si>
  <si>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</si>
  <si>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</si>
  <si>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</si>
  <si>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</si>
  <si>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</si>
  <si>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</si>
  <si>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</si>
  <si>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</si>
  <si>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</si>
  <si>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</si>
  <si>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</si>
  <si>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</si>
  <si>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</si>
  <si>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</si>
  <si>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</si>
  <si>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</si>
  <si>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</si>
  <si>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</si>
  <si>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</si>
  <si>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</si>
  <si>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</si>
  <si>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</si>
  <si>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</si>
  <si>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</si>
  <si>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</si>
  <si>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</si>
  <si>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</si>
  <si>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</si>
  <si>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</si>
  <si>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</si>
  <si>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</si>
  <si>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</si>
  <si>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</si>
  <si>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</si>
  <si>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</si>
  <si>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</si>
  <si>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</si>
  <si>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</si>
  <si>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</si>
  <si>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</si>
  <si>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</si>
  <si>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</si>
  <si>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</si>
  <si>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</si>
  <si>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</si>
  <si>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</si>
  <si>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</si>
  <si>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</si>
  <si>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</si>
  <si>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</si>
  <si>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</si>
  <si>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</si>
  <si>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</si>
  <si>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</si>
  <si>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</si>
  <si>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</si>
  <si>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</si>
  <si>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</si>
  <si>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</si>
  <si>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</si>
  <si>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</si>
  <si>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</si>
  <si>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</si>
  <si>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</si>
  <si>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</si>
  <si>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</si>
  <si>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</si>
  <si>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</si>
  <si>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</si>
  <si>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</si>
  <si>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</si>
  <si>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</si>
  <si>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</si>
  <si>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</si>
  <si>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</si>
  <si>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</si>
  <si>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</si>
  <si>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</si>
  <si>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</si>
  <si>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</si>
  <si>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</si>
  <si>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</si>
  <si>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</si>
  <si>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</si>
  <si>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</si>
  <si>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</si>
  <si>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</si>
  <si>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</si>
  <si>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</si>
  <si>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</si>
  <si>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</si>
  <si>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</si>
  <si>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</si>
  <si>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</si>
  <si>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</si>
  <si>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</si>
  <si>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</si>
  <si>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</si>
  <si>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</si>
  <si>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</si>
  <si>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</si>
  <si>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</si>
  <si>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</si>
  <si>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</si>
  <si>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</si>
  <si>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</si>
  <si>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</si>
  <si>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</si>
  <si>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</si>
  <si>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</si>
  <si>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</si>
  <si>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</si>
  <si>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</si>
  <si>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</si>
  <si>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</si>
  <si>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</si>
  <si>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</si>
  <si>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</si>
  <si>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</si>
  <si>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</si>
  <si>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</si>
  <si>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thermal curtain</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</si>
  <si>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</si>
  <si>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</si>
  <si>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</si>
  <si>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</si>
  <si>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</si>
  <si>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</si>
  <si>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</si>
  <si>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</si>
  <si>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</si>
  <si>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</si>
  <si>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</si>
  <si>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</si>
  <si>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</si>
  <si>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</si>
  <si>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</si>
  <si>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</si>
  <si>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</si>
  <si>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</si>
  <si>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</si>
  <si>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</si>
  <si>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</si>
  <si>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</si>
  <si>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</si>
  <si>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</si>
  <si>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</si>
  <si>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</si>
  <si>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</si>
  <si>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</si>
  <si>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</si>
  <si>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</si>
  <si>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</si>
  <si>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</si>
  <si>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</si>
  <si>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</si>
  <si>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</si>
  <si>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</si>
  <si>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</si>
  <si>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</si>
  <si>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</si>
  <si>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</si>
  <si>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</si>
  <si>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</si>
  <si>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</si>
  <si>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</si>
  <si>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</si>
  <si>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</si>
  <si>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</si>
  <si>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</si>
  <si>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</si>
  <si>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</si>
  <si>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</si>
  <si>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</si>
  <si>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</si>
  <si>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</si>
  <si>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</si>
  <si>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</si>
  <si>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</si>
  <si>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</si>
  <si>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</si>
  <si>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80% of the width</t>
  </si>
  <si>
    <t>LCA ONLY</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</si>
  <si>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</si>
  <si>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</si>
  <si>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</si>
  <si>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</si>
  <si>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</si>
  <si>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</si>
  <si>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</si>
  <si>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</si>
  <si>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</si>
  <si>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</si>
  <si>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</si>
  <si>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</si>
  <si>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</si>
  <si>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</si>
  <si>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</si>
  <si>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</si>
  <si>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</si>
  <si>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</si>
  <si>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</si>
  <si>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</si>
  <si>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</si>
  <si>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</si>
  <si>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</si>
  <si>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</si>
  <si>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</si>
  <si>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</si>
  <si>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</si>
  <si>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</si>
  <si>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</si>
  <si>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</si>
  <si>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</si>
  <si>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</si>
  <si>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</si>
  <si>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</si>
  <si>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</si>
  <si>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</si>
  <si>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</si>
  <si>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</si>
  <si>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</si>
  <si>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</si>
  <si>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</si>
  <si>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</si>
  <si>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</si>
  <si>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</si>
  <si>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</si>
  <si>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</si>
  <si>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</si>
  <si>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</si>
  <si>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</si>
  <si>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</si>
  <si>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</si>
  <si>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</si>
  <si>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</si>
  <si>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</si>
  <si>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</si>
  <si>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</si>
  <si>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</si>
  <si>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</si>
  <si>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</si>
  <si>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</si>
  <si>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</si>
  <si>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</si>
  <si>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</si>
  <si>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</si>
  <si>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</si>
  <si>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</si>
  <si>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</si>
  <si>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</si>
  <si>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</si>
  <si>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</si>
  <si>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</si>
  <si>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</si>
  <si>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</si>
  <si>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</si>
  <si>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</si>
  <si>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</si>
  <si>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</si>
  <si>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</si>
  <si>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</si>
  <si>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</si>
  <si>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</si>
  <si>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</si>
  <si>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</si>
  <si>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</si>
  <si>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</si>
  <si>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</si>
  <si>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</si>
  <si>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</si>
  <si>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</si>
  <si>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</si>
  <si>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</si>
  <si>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</si>
  <si>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</si>
  <si>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</si>
  <si>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</si>
  <si>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</si>
  <si>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</si>
  <si>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</si>
  <si>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</si>
  <si>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</si>
  <si>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</si>
  <si>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</si>
  <si>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</si>
  <si>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</si>
  <si>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</si>
  <si>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</si>
  <si>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</si>
  <si>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</si>
  <si>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</si>
  <si>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</si>
  <si>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</si>
  <si>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</si>
  <si>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</si>
  <si>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</si>
  <si>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</si>
  <si>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</si>
  <si>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</si>
  <si>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</si>
  <si>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</si>
  <si>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</si>
  <si>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</si>
  <si>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</si>
  <si>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</si>
  <si>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</si>
  <si>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</si>
  <si>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</si>
  <si>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</si>
  <si>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</si>
  <si>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</si>
  <si>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</si>
  <si>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</si>
  <si>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</si>
  <si>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</si>
  <si>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</si>
  <si>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</si>
  <si>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</si>
  <si>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</si>
  <si>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</si>
  <si>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</si>
  <si>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</si>
  <si>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</si>
  <si>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</si>
  <si>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</si>
  <si>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</si>
  <si>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</si>
  <si>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</si>
  <si>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</si>
  <si>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</si>
  <si>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</si>
  <si>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</si>
  <si>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</si>
  <si>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</si>
  <si>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</si>
  <si>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</si>
  <si>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</si>
  <si>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</si>
  <si>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</si>
  <si>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</si>
  <si>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</si>
  <si>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</si>
  <si>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</si>
  <si>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</si>
  <si>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</si>
  <si>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</si>
  <si>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</si>
  <si>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</si>
  <si>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</si>
  <si>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</si>
  <si>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</si>
  <si>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</si>
  <si>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</si>
  <si>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</si>
  <si>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</si>
  <si>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</si>
  <si>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</si>
  <si>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</si>
  <si>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</si>
  <si>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</si>
  <si>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</si>
  <si>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</si>
  <si>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</si>
  <si>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</si>
  <si>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</si>
  <si>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</si>
  <si>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</si>
  <si>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</si>
  <si>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</si>
  <si>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</si>
  <si>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</si>
  <si>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</si>
  <si>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</si>
  <si>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</si>
  <si>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</si>
  <si>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</si>
  <si>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</si>
  <si>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</si>
  <si>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</si>
  <si>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</si>
  <si>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</si>
  <si>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</si>
  <si>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</si>
  <si>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</si>
  <si>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</si>
  <si>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</si>
  <si>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</si>
  <si>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</si>
  <si>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</si>
  <si>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</si>
  <si>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</si>
  <si>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</si>
  <si>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</si>
  <si>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</si>
  <si>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</si>
  <si>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</si>
  <si>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</si>
  <si>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</si>
  <si>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</si>
  <si>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</si>
  <si>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</si>
  <si>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</si>
  <si>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</si>
  <si>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</si>
  <si>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</si>
  <si>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</si>
  <si>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</si>
  <si>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</si>
  <si>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</si>
  <si>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</si>
  <si>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</si>
  <si>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</si>
  <si>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</si>
  <si>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</si>
  <si>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</si>
  <si>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</si>
  <si>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</si>
  <si>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</si>
  <si>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</si>
  <si>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</si>
  <si>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</si>
  <si>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</si>
  <si>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</si>
  <si>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</si>
  <si>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</si>
  <si>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</si>
  <si>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</si>
  <si>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</si>
  <si>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</si>
  <si>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</si>
  <si>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</si>
  <si>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</si>
  <si>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</si>
  <si>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</si>
  <si>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</si>
  <si>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</si>
  <si>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</si>
  <si>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</si>
  <si>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</si>
  <si>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</si>
  <si>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</si>
  <si>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</si>
  <si>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</si>
  <si>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</si>
  <si>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</si>
  <si>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</si>
  <si>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</si>
  <si>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</si>
  <si>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</si>
  <si>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</si>
  <si>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</si>
  <si>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</si>
  <si>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</si>
  <si>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</si>
  <si>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</si>
  <si>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</si>
  <si>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</si>
  <si>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</si>
  <si>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</si>
  <si>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</si>
  <si>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</si>
  <si>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</si>
  <si>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</si>
  <si>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</si>
  <si>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</si>
  <si>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</si>
  <si>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</si>
  <si>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</si>
  <si>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</si>
  <si>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</si>
  <si>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</si>
  <si>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</si>
  <si>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</si>
  <si>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</si>
  <si>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</si>
  <si>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</si>
  <si>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</si>
  <si>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</si>
  <si>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</si>
  <si>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</si>
  <si>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</si>
  <si>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HadCM3-A2 2050 / 2080</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</si>
  <si>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</si>
  <si>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</si>
  <si>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</si>
  <si>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</si>
  <si>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</si>
  <si>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</si>
  <si>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</si>
  <si>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</si>
  <si>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</si>
  <si>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</si>
  <si>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</si>
  <si>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</si>
  <si>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6.5-10</t>
  </si>
  <si>
    <t>6.5 m²/p.</t>
  </si>
  <si>
    <t>density_6</t>
  </si>
  <si>
    <t>density_10</t>
  </si>
  <si>
    <t>A ratio of 0.8 is applied to take into account the spaces for meeting rooms, tea rooms, etc. Thus, 3 densities: 6.5, 8, 10m²/pers</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</si>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</sst>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1">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825</v>
      </c>
    </row>
    <row r="3" spans="2:5">
      <c r="B3" s="13" t="s">
        <v>839</v>
      </c>
      <c r="C3" s="13" t="s">
        <v>579</v>
      </c>
      <c r="D3" s="13" t="s">
        <v>840</v>
      </c>
      <c r="E3" s="13" t="s">
        <v>759</v>
      </c>
    </row>
    <row r="5" spans="2:5">
      <c r="B5" s="6" t="s">
        <v>826</v>
      </c>
      <c r="C5" s="47"/>
      <c r="D5" s="47"/>
      <c r="E5" s="47"/>
    </row>
    <row r="6" spans="2:5">
      <c r="B6" s="192">
        <v>1</v>
      </c>
      <c r="C6" s="11" t="s">
        <v>70</v>
      </c>
      <c r="E6" s="11" t="s">
        <v>835</v>
      </c>
    </row>
    <row r="7" spans="2:5">
      <c r="B7" s="192">
        <v>2</v>
      </c>
      <c r="C7" s="11" t="s">
        <v>405</v>
      </c>
    </row>
    <row r="8" spans="2:5">
      <c r="B8" s="192">
        <v>3</v>
      </c>
      <c r="C8" s="11" t="s">
        <v>127</v>
      </c>
      <c r="D8" s="11" t="s">
        <v>834</v>
      </c>
    </row>
    <row r="9" spans="2:5">
      <c r="B9" s="192">
        <v>4</v>
      </c>
      <c r="D9" s="11" t="s">
        <v>750</v>
      </c>
    </row>
    <row r="10" spans="2:5">
      <c r="B10" s="192">
        <v>5</v>
      </c>
      <c r="C10" s="11" t="s">
        <v>195</v>
      </c>
    </row>
    <row r="11" spans="2:5">
      <c r="B11" s="192">
        <v>6</v>
      </c>
      <c r="C11" s="11" t="s">
        <v>230</v>
      </c>
    </row>
    <row r="12" spans="2:5">
      <c r="B12" s="192">
        <v>7</v>
      </c>
      <c r="C12" s="11" t="s">
        <v>404</v>
      </c>
    </row>
    <row r="13" spans="2:5">
      <c r="B13" s="192">
        <v>8</v>
      </c>
      <c r="C13" s="11" t="s">
        <v>30</v>
      </c>
      <c r="E13" s="11" t="s">
        <v>836</v>
      </c>
    </row>
    <row r="14" spans="2:5">
      <c r="B14" s="192">
        <v>9</v>
      </c>
      <c r="C14" s="11" t="s">
        <v>1</v>
      </c>
      <c r="D14" s="11" t="s">
        <v>827</v>
      </c>
    </row>
    <row r="15" spans="2:5">
      <c r="B15" s="192">
        <v>10</v>
      </c>
      <c r="D15" s="11" t="s">
        <v>828</v>
      </c>
    </row>
    <row r="16" spans="2:5">
      <c r="B16" s="192">
        <v>11</v>
      </c>
      <c r="D16" s="11" t="s">
        <v>829</v>
      </c>
    </row>
    <row r="17" spans="2:5">
      <c r="B17" s="192">
        <v>12</v>
      </c>
      <c r="C17" s="11" t="s">
        <v>389</v>
      </c>
      <c r="E17" s="11" t="s">
        <v>837</v>
      </c>
    </row>
    <row r="18" spans="2:5">
      <c r="B18" s="192">
        <v>13</v>
      </c>
      <c r="C18" s="11" t="s">
        <v>830</v>
      </c>
    </row>
    <row r="20" spans="2:5">
      <c r="B20" s="6" t="s">
        <v>831</v>
      </c>
      <c r="C20" s="47"/>
      <c r="D20" s="47"/>
      <c r="E20" s="47"/>
    </row>
    <row r="21" spans="2:5">
      <c r="B21" s="192">
        <v>14</v>
      </c>
      <c r="C21" s="11" t="s">
        <v>832</v>
      </c>
      <c r="E21" s="11" t="s">
        <v>833</v>
      </c>
    </row>
    <row r="22" spans="2:5">
      <c r="B22" s="192"/>
    </row>
    <row r="23" spans="2:5">
      <c r="B23" s="6" t="s">
        <v>831</v>
      </c>
      <c r="C23" s="47"/>
      <c r="D23" s="47"/>
      <c r="E23" s="47"/>
    </row>
    <row r="24" spans="2:5">
      <c r="B24" s="192">
        <v>15</v>
      </c>
      <c r="C24" s="11" t="s">
        <v>838</v>
      </c>
      <c r="E24" s="11" t="s">
        <v>842</v>
      </c>
    </row>
    <row r="25" spans="2:5">
      <c r="B25" s="192">
        <v>16</v>
      </c>
      <c r="C25" s="11" t="s">
        <v>841</v>
      </c>
      <c r="E25" s="11" t="s">
        <v>842</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963</v>
      </c>
      <c r="D1" s="34"/>
      <c r="E1" s="25"/>
      <c r="F1" s="40"/>
    </row>
    <row r="3" spans="2:23">
      <c r="B3" s="11" t="s">
        <v>982</v>
      </c>
      <c r="C3" s="11" t="s">
        <v>983</v>
      </c>
      <c r="D3" s="11"/>
    </row>
    <row r="4" spans="2:23">
      <c r="C4" s="11" t="s">
        <v>984</v>
      </c>
      <c r="D4" s="11"/>
    </row>
    <row r="6" spans="2:23">
      <c r="B6" s="239" t="s">
        <v>972</v>
      </c>
      <c r="C6" s="239"/>
      <c r="D6" s="35"/>
      <c r="E6" s="28"/>
      <c r="F6" s="20"/>
      <c r="G6" s="11" t="s">
        <v>407</v>
      </c>
      <c r="H6" s="11" t="s">
        <v>407</v>
      </c>
      <c r="I6" s="11" t="s">
        <v>407</v>
      </c>
      <c r="S6" s="239" t="s">
        <v>523</v>
      </c>
      <c r="T6" s="239"/>
      <c r="U6" s="35"/>
      <c r="V6" s="28"/>
      <c r="W6" s="99"/>
    </row>
    <row r="7" spans="2:23" s="39" customFormat="1">
      <c r="B7" s="36"/>
      <c r="C7" s="11" t="s">
        <v>964</v>
      </c>
      <c r="D7" s="33" t="s">
        <v>965</v>
      </c>
      <c r="F7" s="36"/>
    </row>
    <row r="8" spans="2:23" s="39" customFormat="1">
      <c r="B8" s="36"/>
      <c r="C8" s="11" t="s">
        <v>966</v>
      </c>
      <c r="D8" s="33" t="s">
        <v>967</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968</v>
      </c>
      <c r="F13" s="36"/>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699</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661</v>
      </c>
      <c r="C24" s="11" t="s">
        <v>662</v>
      </c>
      <c r="D24" s="33" t="s">
        <v>272</v>
      </c>
      <c r="E24" s="26" t="s">
        <v>238</v>
      </c>
    </row>
    <row r="25" spans="2:23">
      <c r="B25" s="39"/>
      <c r="C25" s="11" t="s">
        <v>663</v>
      </c>
      <c r="D25" s="33">
        <v>1</v>
      </c>
    </row>
    <row r="26" spans="2:23">
      <c r="B26" s="39"/>
    </row>
    <row r="27" spans="2:23">
      <c r="B27" s="39" t="s">
        <v>664</v>
      </c>
      <c r="C27" s="11" t="s">
        <v>665</v>
      </c>
      <c r="D27" s="33" t="s">
        <v>969</v>
      </c>
    </row>
    <row r="28" spans="2:23">
      <c r="B28" s="39"/>
      <c r="C28" s="11" t="s">
        <v>667</v>
      </c>
      <c r="D28" s="33" t="s">
        <v>272</v>
      </c>
    </row>
    <row r="29" spans="2:23">
      <c r="B29" s="39"/>
      <c r="C29" s="11" t="s">
        <v>668</v>
      </c>
      <c r="D29" s="33">
        <v>1</v>
      </c>
    </row>
    <row r="30" spans="2:23">
      <c r="C30" s="11" t="s">
        <v>669</v>
      </c>
      <c r="D30" s="33">
        <v>7</v>
      </c>
      <c r="E30" s="26" t="s">
        <v>27</v>
      </c>
    </row>
    <row r="31" spans="2:23">
      <c r="C31" s="11" t="s">
        <v>670</v>
      </c>
      <c r="D31" s="33">
        <v>8.0000000000000002E-3</v>
      </c>
      <c r="E31" s="26" t="s">
        <v>304</v>
      </c>
    </row>
    <row r="32" spans="2:23">
      <c r="C32" s="11" t="s">
        <v>672</v>
      </c>
      <c r="D32" s="33">
        <v>12.8</v>
      </c>
      <c r="E32" s="26" t="s">
        <v>27</v>
      </c>
    </row>
    <row r="33" spans="2:23">
      <c r="C33" s="11" t="s">
        <v>671</v>
      </c>
      <c r="D33" s="33">
        <v>8.0000000000000002E-3</v>
      </c>
      <c r="E33" s="26" t="s">
        <v>304</v>
      </c>
    </row>
    <row r="34" spans="2:23">
      <c r="C34" s="11" t="s">
        <v>673</v>
      </c>
      <c r="D34" s="33">
        <v>15.5</v>
      </c>
      <c r="E34" s="26" t="s">
        <v>27</v>
      </c>
    </row>
    <row r="35" spans="2:23">
      <c r="C35" s="11" t="s">
        <v>674</v>
      </c>
      <c r="D35" s="33">
        <v>21</v>
      </c>
      <c r="E35" s="26" t="s">
        <v>27</v>
      </c>
    </row>
    <row r="36" spans="2:23">
      <c r="C36" s="11" t="s">
        <v>675</v>
      </c>
      <c r="D36" s="33" t="s">
        <v>970</v>
      </c>
    </row>
    <row r="37" spans="2:23">
      <c r="C37" s="11" t="s">
        <v>676</v>
      </c>
      <c r="D37" s="33" t="s">
        <v>587</v>
      </c>
    </row>
    <row r="38" spans="2:23">
      <c r="C38" s="11" t="s">
        <v>677</v>
      </c>
      <c r="D38" s="33" t="s">
        <v>587</v>
      </c>
    </row>
    <row r="39" spans="2:23">
      <c r="C39" s="11" t="s">
        <v>678</v>
      </c>
      <c r="D39" s="33">
        <v>8.5000000000000006E-3</v>
      </c>
      <c r="E39" s="26" t="s">
        <v>304</v>
      </c>
    </row>
    <row r="40" spans="2:23">
      <c r="C40" s="11" t="s">
        <v>679</v>
      </c>
      <c r="D40" s="33">
        <v>8.0000000000000002E-3</v>
      </c>
      <c r="E40" s="26" t="s">
        <v>304</v>
      </c>
    </row>
    <row r="41" spans="2:23">
      <c r="C41" s="11" t="s">
        <v>256</v>
      </c>
      <c r="D41" s="33" t="s">
        <v>680</v>
      </c>
    </row>
    <row r="42" spans="2:23">
      <c r="C42" s="11" t="s">
        <v>258</v>
      </c>
      <c r="D42" s="33">
        <v>0</v>
      </c>
      <c r="E42" s="26" t="s">
        <v>238</v>
      </c>
    </row>
    <row r="43" spans="2:23">
      <c r="C43" s="11" t="s">
        <v>262</v>
      </c>
      <c r="D43" s="33" t="s">
        <v>680</v>
      </c>
    </row>
    <row r="44" spans="2:23">
      <c r="C44" s="11" t="s">
        <v>263</v>
      </c>
      <c r="D44" s="33">
        <v>0</v>
      </c>
      <c r="E44" s="26" t="s">
        <v>238</v>
      </c>
    </row>
    <row r="45" spans="2:23">
      <c r="C45" s="11" t="s">
        <v>683</v>
      </c>
      <c r="D45" s="33" t="s">
        <v>971</v>
      </c>
    </row>
    <row r="46" spans="2:23">
      <c r="C46" s="11" t="s">
        <v>684</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916</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922</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917</v>
      </c>
      <c r="D50" s="223">
        <v>4.0000000000000003E-5</v>
      </c>
      <c r="E50" s="26" t="s">
        <v>918</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919</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920</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923</v>
      </c>
      <c r="D54" s="33">
        <v>1</v>
      </c>
      <c r="G54" s="11"/>
      <c r="H54" s="11"/>
      <c r="I54" s="11"/>
      <c r="J54" s="11"/>
      <c r="K54" s="11"/>
      <c r="L54" s="11"/>
      <c r="M54" s="11"/>
      <c r="N54" s="11"/>
      <c r="O54" s="11"/>
      <c r="P54" s="11"/>
      <c r="Q54" s="11"/>
      <c r="R54" s="11"/>
      <c r="S54" s="11"/>
      <c r="T54" s="11"/>
      <c r="U54" s="11"/>
      <c r="V54" s="11"/>
      <c r="W54" s="11"/>
    </row>
    <row r="55" spans="2:23" s="41" customFormat="1">
      <c r="B55" s="11"/>
      <c r="C55" s="11" t="s">
        <v>921</v>
      </c>
      <c r="D55" s="223">
        <v>3.0000000000000001E-5</v>
      </c>
      <c r="E55" s="26" t="s">
        <v>918</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924</v>
      </c>
      <c r="D57" s="33" t="s">
        <v>926</v>
      </c>
      <c r="E57" s="26"/>
      <c r="G57" s="11"/>
      <c r="H57" s="11"/>
      <c r="I57" s="11"/>
      <c r="J57" s="11"/>
      <c r="K57" s="11"/>
      <c r="L57" s="11"/>
      <c r="M57" s="11"/>
      <c r="N57" s="11"/>
      <c r="O57" s="11"/>
      <c r="P57" s="11"/>
      <c r="Q57" s="11"/>
      <c r="R57" s="11"/>
      <c r="S57" s="11"/>
      <c r="T57" s="11"/>
      <c r="U57" s="11"/>
      <c r="V57" s="11"/>
      <c r="W57" s="11"/>
    </row>
    <row r="58" spans="2:23" s="41" customFormat="1">
      <c r="B58" s="11"/>
      <c r="C58" s="11" t="s">
        <v>925</v>
      </c>
      <c r="D58" s="33" t="s">
        <v>927</v>
      </c>
      <c r="E58" s="26"/>
      <c r="G58" s="11"/>
      <c r="H58" s="11"/>
      <c r="I58" s="11"/>
      <c r="J58" s="11"/>
      <c r="K58" s="11"/>
      <c r="L58" s="11"/>
      <c r="M58" s="11"/>
      <c r="N58" s="11"/>
      <c r="O58" s="11"/>
      <c r="P58" s="11"/>
      <c r="Q58" s="11"/>
      <c r="R58" s="11"/>
      <c r="S58" s="11"/>
      <c r="T58" s="11"/>
      <c r="U58" s="11"/>
      <c r="V58" s="11"/>
      <c r="W58" s="11"/>
    </row>
    <row r="59" spans="2:23" s="41" customFormat="1">
      <c r="B59" s="11"/>
      <c r="C59" s="11" t="s">
        <v>928</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929</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930</v>
      </c>
      <c r="D62" s="33" t="s">
        <v>926</v>
      </c>
      <c r="E62" s="26"/>
      <c r="G62" s="11"/>
      <c r="H62" s="11"/>
      <c r="I62" s="11"/>
      <c r="J62" s="11"/>
      <c r="K62" s="11"/>
      <c r="L62" s="11"/>
      <c r="M62" s="11"/>
      <c r="N62" s="11"/>
      <c r="O62" s="11"/>
      <c r="P62" s="11"/>
      <c r="Q62" s="11"/>
      <c r="R62" s="11"/>
      <c r="S62" s="11"/>
      <c r="T62" s="11"/>
      <c r="U62" s="11"/>
      <c r="V62" s="11"/>
      <c r="W62" s="11"/>
    </row>
    <row r="63" spans="2:23" s="41" customFormat="1">
      <c r="B63" s="11"/>
      <c r="C63" s="11" t="s">
        <v>931</v>
      </c>
      <c r="D63" s="33" t="s">
        <v>927</v>
      </c>
      <c r="E63" s="26"/>
      <c r="G63" s="11"/>
      <c r="H63" s="11"/>
      <c r="I63" s="11"/>
      <c r="J63" s="11"/>
      <c r="K63" s="11"/>
      <c r="L63" s="11"/>
      <c r="M63" s="11"/>
      <c r="N63" s="11"/>
      <c r="O63" s="11"/>
      <c r="P63" s="11"/>
      <c r="Q63" s="11"/>
      <c r="R63" s="11"/>
      <c r="S63" s="11"/>
      <c r="T63" s="11"/>
      <c r="U63" s="11"/>
      <c r="V63" s="11"/>
      <c r="W63" s="11"/>
    </row>
    <row r="64" spans="2:23" s="41" customFormat="1">
      <c r="B64" s="11"/>
      <c r="C64" s="11" t="s">
        <v>932</v>
      </c>
      <c r="D64" s="33">
        <v>157</v>
      </c>
      <c r="E64" s="26" t="s">
        <v>33</v>
      </c>
      <c r="G64" s="11"/>
      <c r="H64" s="11"/>
      <c r="I64" s="11"/>
      <c r="J64" s="11"/>
      <c r="K64" s="11"/>
      <c r="L64" s="11"/>
      <c r="M64" s="11"/>
      <c r="N64" s="11"/>
      <c r="O64" s="11"/>
      <c r="P64" s="11"/>
      <c r="Q64" s="11"/>
      <c r="R64" s="11"/>
      <c r="S64" s="11"/>
      <c r="T64" s="11"/>
      <c r="U64" s="11"/>
      <c r="V64" s="11"/>
      <c r="W64" s="11"/>
    </row>
    <row r="65" spans="2:5">
      <c r="C65" s="11" t="s">
        <v>929</v>
      </c>
      <c r="D65" s="33">
        <v>1</v>
      </c>
    </row>
    <row r="67" spans="2:5">
      <c r="C67" s="11" t="s">
        <v>933</v>
      </c>
      <c r="D67" s="33" t="s">
        <v>934</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974</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975</v>
      </c>
      <c r="C96" s="15" t="s">
        <v>976</v>
      </c>
      <c r="D96" s="33" t="s">
        <v>977</v>
      </c>
      <c r="E96" s="26" t="s">
        <v>2</v>
      </c>
    </row>
    <row r="97" spans="2:5">
      <c r="C97" s="11" t="s">
        <v>978</v>
      </c>
      <c r="D97" s="33">
        <v>21</v>
      </c>
      <c r="E97" s="26" t="s">
        <v>27</v>
      </c>
    </row>
    <row r="98" spans="2:5">
      <c r="C98" s="11" t="s">
        <v>979</v>
      </c>
      <c r="D98" s="33">
        <v>13</v>
      </c>
      <c r="E98" s="26" t="s">
        <v>27</v>
      </c>
    </row>
    <row r="99" spans="2:5">
      <c r="C99" s="11" t="s">
        <v>980</v>
      </c>
      <c r="D99" s="33">
        <v>15.5</v>
      </c>
      <c r="E99" s="26" t="s">
        <v>27</v>
      </c>
    </row>
    <row r="100" spans="2:5">
      <c r="C100" s="11" t="s">
        <v>981</v>
      </c>
      <c r="D100" s="33">
        <v>21</v>
      </c>
      <c r="E100" s="26" t="s">
        <v>27</v>
      </c>
    </row>
    <row r="102" spans="2:5">
      <c r="B102" s="11" t="s">
        <v>973</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39" t="s">
        <v>387</v>
      </c>
      <c r="C141" s="239"/>
      <c r="D141" s="35"/>
      <c r="E141" s="28"/>
      <c r="F141" s="20"/>
      <c r="G141" s="11" t="s">
        <v>408</v>
      </c>
      <c r="H141" s="11" t="s">
        <v>408</v>
      </c>
      <c r="I141" s="11" t="s">
        <v>408</v>
      </c>
    </row>
    <row r="142" spans="2:9" s="39" customFormat="1">
      <c r="B142" s="36" t="s">
        <v>685</v>
      </c>
      <c r="C142" s="36" t="s">
        <v>686</v>
      </c>
      <c r="D142" s="37" t="s">
        <v>687</v>
      </c>
      <c r="E142" s="38"/>
      <c r="F142" s="36"/>
    </row>
    <row r="143" spans="2:9" s="39" customFormat="1">
      <c r="B143" s="36"/>
      <c r="C143" s="36" t="s">
        <v>688</v>
      </c>
      <c r="D143" s="37">
        <v>40</v>
      </c>
      <c r="E143" s="38" t="s">
        <v>27</v>
      </c>
      <c r="F143" s="36"/>
    </row>
    <row r="144" spans="2:9" s="39" customFormat="1">
      <c r="B144" s="36"/>
      <c r="C144" s="36" t="s">
        <v>689</v>
      </c>
      <c r="D144" s="37">
        <v>1</v>
      </c>
      <c r="E144" s="38" t="s">
        <v>27</v>
      </c>
      <c r="F144" s="36"/>
    </row>
    <row r="145" spans="2:6" s="39" customFormat="1">
      <c r="B145" s="36"/>
      <c r="C145" s="36" t="s">
        <v>690</v>
      </c>
      <c r="D145" s="37" t="s">
        <v>272</v>
      </c>
      <c r="E145" s="38" t="s">
        <v>238</v>
      </c>
      <c r="F145" s="36"/>
    </row>
    <row r="146" spans="2:6" s="39" customFormat="1">
      <c r="B146" s="36"/>
      <c r="C146" s="36" t="s">
        <v>691</v>
      </c>
      <c r="D146" s="37" t="s">
        <v>692</v>
      </c>
      <c r="E146" s="38" t="s">
        <v>238</v>
      </c>
      <c r="F146" s="36"/>
    </row>
    <row r="147" spans="2:6" s="39" customFormat="1">
      <c r="B147" s="36"/>
      <c r="C147" s="36" t="s">
        <v>693</v>
      </c>
      <c r="D147" s="37" t="s">
        <v>694</v>
      </c>
      <c r="E147" s="38"/>
      <c r="F147" s="36"/>
    </row>
    <row r="148" spans="2:6" s="39" customFormat="1">
      <c r="B148" s="36"/>
      <c r="C148" s="36"/>
      <c r="D148" s="37"/>
      <c r="E148" s="38"/>
      <c r="F148" s="36"/>
    </row>
    <row r="149" spans="2:6" s="39" customFormat="1">
      <c r="B149" s="36" t="s">
        <v>681</v>
      </c>
      <c r="C149" s="36" t="s">
        <v>695</v>
      </c>
      <c r="D149" s="37">
        <v>6.7</v>
      </c>
      <c r="E149" s="38" t="s">
        <v>27</v>
      </c>
      <c r="F149" s="36"/>
    </row>
    <row r="150" spans="2:6" s="39" customFormat="1">
      <c r="B150" s="36"/>
      <c r="C150" s="36" t="s">
        <v>696</v>
      </c>
      <c r="D150" s="37">
        <v>5.6</v>
      </c>
      <c r="E150" s="38" t="s">
        <v>247</v>
      </c>
      <c r="F150" s="36"/>
    </row>
    <row r="151" spans="2:6" s="39" customFormat="1">
      <c r="B151" s="36"/>
      <c r="C151" s="36" t="s">
        <v>675</v>
      </c>
      <c r="D151" s="37" t="s">
        <v>697</v>
      </c>
      <c r="E151" s="38"/>
      <c r="F151" s="36"/>
    </row>
    <row r="152" spans="2:6" s="39" customFormat="1">
      <c r="B152" s="36"/>
      <c r="C152" s="36" t="s">
        <v>698</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986</v>
      </c>
      <c r="D167" s="33" t="s">
        <v>355</v>
      </c>
    </row>
    <row r="169" spans="2:5">
      <c r="B169" s="11" t="s">
        <v>987</v>
      </c>
      <c r="C169" s="11" t="s">
        <v>988</v>
      </c>
      <c r="D169" s="33" t="s">
        <v>272</v>
      </c>
      <c r="E169" s="26" t="s">
        <v>238</v>
      </c>
    </row>
    <row r="170" spans="2:5">
      <c r="C170" s="11" t="s">
        <v>989</v>
      </c>
      <c r="D170" s="33" t="s">
        <v>272</v>
      </c>
      <c r="E170" s="26" t="s">
        <v>238</v>
      </c>
    </row>
    <row r="171" spans="2:5">
      <c r="C171" s="11" t="s">
        <v>990</v>
      </c>
      <c r="D171" s="33" t="s">
        <v>991</v>
      </c>
    </row>
    <row r="172" spans="2:5">
      <c r="C172" s="11" t="s">
        <v>992</v>
      </c>
      <c r="D172" s="33" t="s">
        <v>272</v>
      </c>
      <c r="E172" s="26" t="s">
        <v>303</v>
      </c>
    </row>
    <row r="173" spans="2:5">
      <c r="C173" s="11" t="s">
        <v>378</v>
      </c>
      <c r="D173" s="33" t="s">
        <v>993</v>
      </c>
    </row>
    <row r="174" spans="2:5">
      <c r="C174" s="11" t="s">
        <v>994</v>
      </c>
      <c r="D174" s="33">
        <v>0</v>
      </c>
      <c r="E174" s="26" t="s">
        <v>247</v>
      </c>
    </row>
    <row r="175" spans="2:5">
      <c r="C175" s="11" t="s">
        <v>995</v>
      </c>
      <c r="D175" s="33" t="s">
        <v>996</v>
      </c>
    </row>
    <row r="176" spans="2:5">
      <c r="C176" s="11" t="s">
        <v>997</v>
      </c>
      <c r="D176" s="33">
        <v>1.7</v>
      </c>
      <c r="E176" s="26" t="s">
        <v>27</v>
      </c>
    </row>
    <row r="177" spans="2:9">
      <c r="C177" s="11" t="s">
        <v>998</v>
      </c>
      <c r="D177" s="33">
        <v>22</v>
      </c>
      <c r="E177" s="26" t="s">
        <v>27</v>
      </c>
    </row>
    <row r="179" spans="2:9">
      <c r="B179" s="239" t="s">
        <v>388</v>
      </c>
      <c r="C179" s="239"/>
      <c r="D179" s="35"/>
      <c r="E179" s="28"/>
      <c r="F179" s="20"/>
      <c r="G179" s="11" t="s">
        <v>407</v>
      </c>
      <c r="H179" s="11" t="s">
        <v>408</v>
      </c>
      <c r="I179" s="11" t="s">
        <v>408</v>
      </c>
    </row>
    <row r="180" spans="2:9" s="39" customFormat="1">
      <c r="B180" s="36" t="s">
        <v>685</v>
      </c>
      <c r="C180" s="36" t="s">
        <v>686</v>
      </c>
      <c r="D180" s="37" t="s">
        <v>687</v>
      </c>
      <c r="E180" s="38"/>
      <c r="F180" s="36"/>
    </row>
    <row r="181" spans="2:9" s="39" customFormat="1">
      <c r="B181" s="36"/>
      <c r="C181" s="36" t="s">
        <v>688</v>
      </c>
      <c r="D181" s="37">
        <v>100</v>
      </c>
      <c r="E181" s="38" t="s">
        <v>27</v>
      </c>
      <c r="F181" s="36"/>
    </row>
    <row r="182" spans="2:9" s="39" customFormat="1">
      <c r="B182" s="36"/>
      <c r="C182" s="36" t="s">
        <v>689</v>
      </c>
      <c r="D182" s="37">
        <v>10</v>
      </c>
      <c r="E182" s="38" t="s">
        <v>27</v>
      </c>
      <c r="F182" s="36"/>
    </row>
    <row r="183" spans="2:9" s="39" customFormat="1">
      <c r="B183" s="36"/>
      <c r="C183" s="36" t="s">
        <v>690</v>
      </c>
      <c r="D183" s="37" t="s">
        <v>272</v>
      </c>
      <c r="E183" s="38" t="s">
        <v>238</v>
      </c>
      <c r="F183" s="36"/>
    </row>
    <row r="184" spans="2:9" s="39" customFormat="1">
      <c r="B184" s="36"/>
      <c r="C184" s="36" t="s">
        <v>691</v>
      </c>
      <c r="D184" s="37" t="s">
        <v>692</v>
      </c>
      <c r="E184" s="38" t="s">
        <v>238</v>
      </c>
      <c r="F184" s="36"/>
    </row>
    <row r="185" spans="2:9" s="39" customFormat="1">
      <c r="B185" s="36"/>
      <c r="C185" s="36" t="s">
        <v>693</v>
      </c>
      <c r="D185" s="37" t="s">
        <v>694</v>
      </c>
      <c r="E185" s="38"/>
      <c r="F185" s="36"/>
    </row>
    <row r="186" spans="2:9" s="39" customFormat="1">
      <c r="B186" s="36"/>
      <c r="C186" s="36"/>
      <c r="D186" s="37"/>
      <c r="E186" s="38"/>
      <c r="F186" s="36"/>
    </row>
    <row r="187" spans="2:9" s="39" customFormat="1">
      <c r="B187" s="36" t="s">
        <v>681</v>
      </c>
      <c r="C187" s="36" t="s">
        <v>695</v>
      </c>
      <c r="D187" s="37">
        <v>49</v>
      </c>
      <c r="E187" s="38" t="s">
        <v>27</v>
      </c>
      <c r="F187" s="36"/>
    </row>
    <row r="188" spans="2:9" s="39" customFormat="1">
      <c r="B188" s="36"/>
      <c r="C188" s="36" t="s">
        <v>696</v>
      </c>
      <c r="D188" s="37">
        <v>11</v>
      </c>
      <c r="E188" s="38" t="s">
        <v>247</v>
      </c>
      <c r="F188" s="36"/>
    </row>
    <row r="189" spans="2:9" s="39" customFormat="1">
      <c r="B189" s="36"/>
      <c r="C189" s="36" t="s">
        <v>675</v>
      </c>
      <c r="D189" s="37" t="s">
        <v>697</v>
      </c>
      <c r="E189" s="38"/>
      <c r="F189" s="36"/>
    </row>
    <row r="190" spans="2:9" s="39" customFormat="1">
      <c r="B190" s="36"/>
      <c r="C190" s="36" t="s">
        <v>698</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1007</v>
      </c>
      <c r="E201" s="26" t="s">
        <v>2</v>
      </c>
    </row>
    <row r="202" spans="2:9">
      <c r="C202" s="11" t="s">
        <v>356</v>
      </c>
      <c r="D202" s="33">
        <v>0</v>
      </c>
      <c r="E202" s="26" t="s">
        <v>32</v>
      </c>
    </row>
    <row r="203" spans="2:9">
      <c r="C203" s="11" t="s">
        <v>357</v>
      </c>
      <c r="D203" s="33">
        <v>1</v>
      </c>
    </row>
    <row r="206" spans="2:9">
      <c r="B206" s="239" t="s">
        <v>985</v>
      </c>
      <c r="C206" s="239"/>
      <c r="D206" s="35"/>
      <c r="E206" s="28"/>
      <c r="F206" s="237"/>
      <c r="G206" s="11" t="s">
        <v>407</v>
      </c>
      <c r="H206" s="11" t="s">
        <v>408</v>
      </c>
      <c r="I206" s="11" t="s">
        <v>408</v>
      </c>
    </row>
    <row r="207" spans="2:9">
      <c r="B207" s="36" t="s">
        <v>685</v>
      </c>
      <c r="C207" s="36" t="s">
        <v>686</v>
      </c>
      <c r="D207" s="37" t="s">
        <v>687</v>
      </c>
      <c r="E207" s="38"/>
      <c r="F207" s="36"/>
      <c r="G207" s="39"/>
      <c r="H207" s="39"/>
      <c r="I207" s="39"/>
    </row>
    <row r="208" spans="2:9">
      <c r="B208" s="36"/>
      <c r="C208" s="36" t="s">
        <v>688</v>
      </c>
      <c r="D208" s="37">
        <v>80</v>
      </c>
      <c r="E208" s="38" t="s">
        <v>27</v>
      </c>
      <c r="F208" s="36"/>
      <c r="G208" s="39"/>
      <c r="H208" s="39"/>
      <c r="I208" s="39"/>
    </row>
    <row r="209" spans="2:9">
      <c r="B209" s="36"/>
      <c r="C209" s="36" t="s">
        <v>689</v>
      </c>
      <c r="D209" s="37">
        <v>5</v>
      </c>
      <c r="E209" s="38" t="s">
        <v>27</v>
      </c>
      <c r="F209" s="36"/>
      <c r="G209" s="39"/>
      <c r="H209" s="39"/>
      <c r="I209" s="39"/>
    </row>
    <row r="210" spans="2:9">
      <c r="B210" s="36"/>
      <c r="C210" s="36" t="s">
        <v>690</v>
      </c>
      <c r="D210" s="37" t="s">
        <v>272</v>
      </c>
      <c r="E210" s="38" t="s">
        <v>238</v>
      </c>
      <c r="F210" s="36"/>
      <c r="G210" s="39"/>
      <c r="H210" s="39"/>
      <c r="I210" s="39"/>
    </row>
    <row r="211" spans="2:9">
      <c r="B211" s="36"/>
      <c r="C211" s="36" t="s">
        <v>691</v>
      </c>
      <c r="D211" s="37" t="s">
        <v>692</v>
      </c>
      <c r="E211" s="38" t="s">
        <v>238</v>
      </c>
    </row>
    <row r="212" spans="2:9">
      <c r="B212" s="36"/>
      <c r="C212" s="36" t="s">
        <v>693</v>
      </c>
      <c r="D212" s="37" t="s">
        <v>694</v>
      </c>
      <c r="E212" s="38"/>
    </row>
    <row r="213" spans="2:9">
      <c r="B213" s="36"/>
      <c r="C213" s="36"/>
      <c r="D213" s="37"/>
      <c r="E213" s="38"/>
    </row>
    <row r="214" spans="2:9">
      <c r="B214" s="36" t="s">
        <v>681</v>
      </c>
      <c r="C214" s="36" t="s">
        <v>695</v>
      </c>
      <c r="D214" s="37">
        <v>29.5</v>
      </c>
      <c r="E214" s="38" t="s">
        <v>27</v>
      </c>
    </row>
    <row r="215" spans="2:9">
      <c r="B215" s="36"/>
      <c r="C215" s="36" t="s">
        <v>696</v>
      </c>
      <c r="D215" s="37">
        <v>5.5</v>
      </c>
      <c r="E215" s="38" t="s">
        <v>247</v>
      </c>
    </row>
    <row r="216" spans="2:9">
      <c r="B216" s="36"/>
      <c r="C216" s="36" t="s">
        <v>675</v>
      </c>
      <c r="D216" s="37" t="s">
        <v>970</v>
      </c>
      <c r="E216" s="38"/>
    </row>
    <row r="217" spans="2:9">
      <c r="B217" s="36"/>
      <c r="C217" s="36" t="s">
        <v>698</v>
      </c>
      <c r="D217" s="37">
        <v>1</v>
      </c>
      <c r="E217" s="38"/>
    </row>
    <row r="218" spans="2:9">
      <c r="B218" s="36"/>
      <c r="C218" s="36"/>
      <c r="D218" s="37"/>
      <c r="E218" s="38"/>
    </row>
    <row r="219" spans="2:9">
      <c r="B219" s="11" t="s">
        <v>999</v>
      </c>
      <c r="C219" s="11" t="s">
        <v>1000</v>
      </c>
      <c r="D219" s="33">
        <v>25.5</v>
      </c>
      <c r="E219" s="26" t="s">
        <v>27</v>
      </c>
    </row>
    <row r="220" spans="2:9">
      <c r="C220" s="11" t="s">
        <v>1001</v>
      </c>
      <c r="D220" s="33">
        <v>4</v>
      </c>
      <c r="E220" s="26" t="s">
        <v>247</v>
      </c>
    </row>
    <row r="221" spans="2:9">
      <c r="C221" s="11" t="s">
        <v>1002</v>
      </c>
      <c r="D221" s="33">
        <v>5.5</v>
      </c>
      <c r="E221" s="26" t="s">
        <v>247</v>
      </c>
    </row>
    <row r="222" spans="2:9">
      <c r="C222" s="11" t="s">
        <v>321</v>
      </c>
      <c r="D222" s="33" t="s">
        <v>272</v>
      </c>
      <c r="E222" s="26" t="s">
        <v>2</v>
      </c>
    </row>
    <row r="223" spans="2:9">
      <c r="C223" s="11" t="s">
        <v>1003</v>
      </c>
      <c r="D223" s="33" t="s">
        <v>272</v>
      </c>
      <c r="E223" s="26" t="s">
        <v>2</v>
      </c>
    </row>
    <row r="224" spans="2:9">
      <c r="C224" s="11" t="s">
        <v>1004</v>
      </c>
      <c r="D224" s="33">
        <v>45735</v>
      </c>
      <c r="E224" s="26" t="s">
        <v>32</v>
      </c>
    </row>
    <row r="225" spans="3:5">
      <c r="C225" s="11" t="s">
        <v>1005</v>
      </c>
      <c r="D225" s="33">
        <v>0.2</v>
      </c>
      <c r="E225" s="26" t="s">
        <v>2</v>
      </c>
    </row>
    <row r="226" spans="3:5">
      <c r="C226" s="11" t="s">
        <v>1006</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topLeftCell="A85" workbookViewId="0">
      <selection activeCell="A18" sqref="A18:XFD18"/>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962</v>
      </c>
      <c r="D1" s="34"/>
      <c r="E1" s="25"/>
      <c r="F1" s="40"/>
    </row>
    <row r="3" spans="2:23">
      <c r="B3" s="11" t="s">
        <v>1008</v>
      </c>
      <c r="C3" s="11" t="s">
        <v>983</v>
      </c>
      <c r="D3" s="11"/>
    </row>
    <row r="4" spans="2:23">
      <c r="C4" s="11" t="s">
        <v>984</v>
      </c>
      <c r="D4" s="11"/>
    </row>
    <row r="6" spans="2:23">
      <c r="B6" s="239" t="s">
        <v>1016</v>
      </c>
      <c r="C6" s="239"/>
      <c r="D6" s="35"/>
      <c r="E6" s="28"/>
      <c r="F6" s="220"/>
      <c r="G6" s="11" t="s">
        <v>407</v>
      </c>
      <c r="H6" s="11" t="s">
        <v>407</v>
      </c>
      <c r="I6" s="11" t="s">
        <v>407</v>
      </c>
      <c r="S6" s="239" t="s">
        <v>523</v>
      </c>
      <c r="T6" s="239"/>
      <c r="U6" s="35"/>
      <c r="V6" s="28"/>
      <c r="W6" s="220"/>
    </row>
    <row r="7" spans="2:23" s="39" customFormat="1">
      <c r="B7" s="36"/>
      <c r="C7" s="11" t="s">
        <v>964</v>
      </c>
      <c r="D7" s="33" t="s">
        <v>965</v>
      </c>
      <c r="F7" s="36"/>
    </row>
    <row r="8" spans="2:23" s="39" customFormat="1">
      <c r="B8" s="36"/>
      <c r="C8" s="11" t="s">
        <v>966</v>
      </c>
      <c r="D8" s="33" t="s">
        <v>967</v>
      </c>
      <c r="F8" s="36"/>
    </row>
    <row r="9" spans="2:23" s="39" customFormat="1">
      <c r="B9" s="36"/>
      <c r="C9" s="36"/>
      <c r="D9" s="37"/>
      <c r="F9" s="36"/>
    </row>
    <row r="10" spans="2:23" s="39" customFormat="1">
      <c r="B10" s="36" t="s">
        <v>358</v>
      </c>
      <c r="C10" s="36" t="s">
        <v>359</v>
      </c>
      <c r="D10" s="37" t="s">
        <v>360</v>
      </c>
      <c r="F10" s="36" t="s">
        <v>361</v>
      </c>
      <c r="G10" s="225" t="s">
        <v>935</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366</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372</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374</v>
      </c>
      <c r="D18" s="37" t="s">
        <v>375</v>
      </c>
      <c r="E18" s="38"/>
      <c r="F18" s="36" t="s">
        <v>385</v>
      </c>
      <c r="V18" s="39" t="s">
        <v>526</v>
      </c>
      <c r="W18" s="39" t="s">
        <v>533</v>
      </c>
    </row>
    <row r="19" spans="2:23" s="39" customFormat="1">
      <c r="B19" s="36"/>
      <c r="C19" s="36" t="s">
        <v>376</v>
      </c>
      <c r="D19" s="37" t="s">
        <v>377</v>
      </c>
      <c r="E19" s="38"/>
      <c r="F19" s="36"/>
    </row>
    <row r="20" spans="2:23" s="39" customFormat="1">
      <c r="B20" s="36"/>
      <c r="C20" s="36" t="s">
        <v>378</v>
      </c>
      <c r="D20" s="37" t="s">
        <v>379</v>
      </c>
      <c r="E20" s="38"/>
      <c r="F20" s="36"/>
      <c r="S20" s="39" t="s">
        <v>536</v>
      </c>
      <c r="T20" s="18" t="s">
        <v>534</v>
      </c>
      <c r="U20" s="126" t="s">
        <v>535</v>
      </c>
      <c r="V20" s="126"/>
      <c r="W20" s="126"/>
    </row>
    <row r="21" spans="2:23" s="39" customFormat="1">
      <c r="B21" s="36"/>
      <c r="C21" s="36" t="s">
        <v>380</v>
      </c>
      <c r="D21" s="37">
        <v>1</v>
      </c>
      <c r="E21" s="38" t="s">
        <v>247</v>
      </c>
      <c r="F21" s="36"/>
      <c r="V21" s="39" t="s">
        <v>526</v>
      </c>
      <c r="W21" s="39" t="s">
        <v>537</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661</v>
      </c>
      <c r="C25" s="11" t="s">
        <v>662</v>
      </c>
      <c r="D25" s="33" t="s">
        <v>272</v>
      </c>
      <c r="E25" s="26" t="s">
        <v>238</v>
      </c>
    </row>
    <row r="26" spans="2:23">
      <c r="B26" s="39"/>
      <c r="C26" s="11" t="s">
        <v>663</v>
      </c>
      <c r="D26" s="33">
        <v>1</v>
      </c>
    </row>
    <row r="27" spans="2:23">
      <c r="B27" s="39"/>
    </row>
    <row r="28" spans="2:23">
      <c r="B28" s="39" t="s">
        <v>664</v>
      </c>
      <c r="C28" s="11" t="s">
        <v>665</v>
      </c>
      <c r="D28" s="33" t="s">
        <v>666</v>
      </c>
    </row>
    <row r="29" spans="2:23">
      <c r="B29" s="39"/>
      <c r="C29" s="11" t="s">
        <v>667</v>
      </c>
      <c r="D29" s="33" t="s">
        <v>272</v>
      </c>
    </row>
    <row r="30" spans="2:23">
      <c r="B30" s="39"/>
      <c r="C30" s="11" t="s">
        <v>668</v>
      </c>
      <c r="D30" s="33">
        <v>0.3</v>
      </c>
    </row>
    <row r="31" spans="2:23">
      <c r="B31" s="39"/>
      <c r="C31" s="11" t="s">
        <v>669</v>
      </c>
      <c r="D31" s="33">
        <v>7</v>
      </c>
      <c r="E31" s="26" t="s">
        <v>27</v>
      </c>
    </row>
    <row r="32" spans="2:23">
      <c r="B32" s="39"/>
      <c r="C32" s="11" t="s">
        <v>670</v>
      </c>
      <c r="D32" s="33">
        <v>8.0000000000000002E-3</v>
      </c>
      <c r="E32" s="26" t="s">
        <v>304</v>
      </c>
    </row>
    <row r="33" spans="2:23">
      <c r="B33" s="39"/>
      <c r="C33" s="11" t="s">
        <v>672</v>
      </c>
      <c r="D33" s="33">
        <v>12.8</v>
      </c>
      <c r="E33" s="26" t="s">
        <v>27</v>
      </c>
    </row>
    <row r="34" spans="2:23">
      <c r="B34" s="39"/>
      <c r="C34" s="11" t="s">
        <v>671</v>
      </c>
      <c r="D34" s="33">
        <v>8.0000000000000002E-3</v>
      </c>
      <c r="E34" s="26" t="s">
        <v>304</v>
      </c>
    </row>
    <row r="35" spans="2:23">
      <c r="B35" s="39"/>
      <c r="C35" s="11" t="s">
        <v>673</v>
      </c>
      <c r="D35" s="33">
        <v>12.8</v>
      </c>
      <c r="E35" s="26" t="s">
        <v>27</v>
      </c>
    </row>
    <row r="36" spans="2:23">
      <c r="B36" s="39"/>
      <c r="C36" s="11" t="s">
        <v>674</v>
      </c>
      <c r="D36" s="33">
        <v>12.8</v>
      </c>
      <c r="E36" s="26" t="s">
        <v>27</v>
      </c>
    </row>
    <row r="37" spans="2:23">
      <c r="B37" s="39"/>
      <c r="C37" s="11" t="s">
        <v>675</v>
      </c>
      <c r="D37" s="33" t="s">
        <v>914</v>
      </c>
    </row>
    <row r="38" spans="2:23">
      <c r="B38" s="39"/>
      <c r="C38" s="11" t="s">
        <v>676</v>
      </c>
      <c r="D38" s="33" t="s">
        <v>268</v>
      </c>
    </row>
    <row r="39" spans="2:23">
      <c r="B39" s="39"/>
      <c r="C39" s="11" t="s">
        <v>677</v>
      </c>
      <c r="D39" s="33" t="s">
        <v>268</v>
      </c>
    </row>
    <row r="40" spans="2:23">
      <c r="B40" s="39"/>
      <c r="C40" s="11" t="s">
        <v>678</v>
      </c>
      <c r="D40" s="33">
        <v>8.5000000000000006E-3</v>
      </c>
      <c r="E40" s="26" t="s">
        <v>304</v>
      </c>
    </row>
    <row r="41" spans="2:23">
      <c r="B41" s="39"/>
      <c r="C41" s="11" t="s">
        <v>679</v>
      </c>
      <c r="D41" s="33">
        <v>8.0000000000000002E-3</v>
      </c>
      <c r="E41" s="26" t="s">
        <v>304</v>
      </c>
    </row>
    <row r="42" spans="2:23">
      <c r="B42" s="39"/>
      <c r="C42" s="11" t="s">
        <v>256</v>
      </c>
      <c r="D42" s="33" t="s">
        <v>680</v>
      </c>
    </row>
    <row r="43" spans="2:23">
      <c r="C43" s="11" t="s">
        <v>258</v>
      </c>
      <c r="D43" s="33">
        <v>0</v>
      </c>
      <c r="E43" s="26" t="s">
        <v>238</v>
      </c>
    </row>
    <row r="44" spans="2:23">
      <c r="C44" s="11" t="s">
        <v>262</v>
      </c>
      <c r="D44" s="33" t="s">
        <v>680</v>
      </c>
    </row>
    <row r="45" spans="2:23">
      <c r="C45" s="11" t="s">
        <v>263</v>
      </c>
      <c r="D45" s="33">
        <v>0</v>
      </c>
      <c r="E45" s="26" t="s">
        <v>238</v>
      </c>
    </row>
    <row r="46" spans="2:23">
      <c r="C46" s="11" t="s">
        <v>683</v>
      </c>
      <c r="D46" s="33" t="s">
        <v>915</v>
      </c>
    </row>
    <row r="47" spans="2:23" s="41" customFormat="1">
      <c r="B47" s="11"/>
      <c r="C47" s="11" t="s">
        <v>684</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916</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922</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1009</v>
      </c>
      <c r="D51" s="223">
        <v>4.0000000000000003E-5</v>
      </c>
      <c r="E51" s="26" t="s">
        <v>918</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919</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1010</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923</v>
      </c>
      <c r="D55" s="33">
        <v>1</v>
      </c>
      <c r="G55" s="11"/>
      <c r="H55" s="11"/>
      <c r="I55" s="11"/>
      <c r="J55" s="11"/>
      <c r="K55" s="11"/>
      <c r="L55" s="11"/>
      <c r="M55" s="11"/>
      <c r="N55" s="11"/>
      <c r="O55" s="11"/>
      <c r="P55" s="11"/>
      <c r="Q55" s="11"/>
      <c r="R55" s="11"/>
      <c r="S55" s="11"/>
      <c r="T55" s="11"/>
      <c r="U55" s="11"/>
      <c r="V55" s="11"/>
      <c r="W55" s="11"/>
    </row>
    <row r="56" spans="2:23" s="41" customFormat="1">
      <c r="B56" s="11"/>
      <c r="C56" s="11" t="s">
        <v>921</v>
      </c>
      <c r="D56" s="223">
        <v>3.0000000000000001E-5</v>
      </c>
      <c r="E56" s="26" t="s">
        <v>918</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924</v>
      </c>
      <c r="D58" s="33" t="s">
        <v>926</v>
      </c>
      <c r="E58" s="26"/>
      <c r="G58" s="11"/>
      <c r="H58" s="11"/>
      <c r="I58" s="11"/>
      <c r="J58" s="11"/>
      <c r="K58" s="11"/>
      <c r="L58" s="11"/>
      <c r="M58" s="11"/>
      <c r="N58" s="11"/>
      <c r="O58" s="11"/>
      <c r="P58" s="11"/>
      <c r="Q58" s="11"/>
      <c r="R58" s="11"/>
      <c r="S58" s="11"/>
      <c r="T58" s="11"/>
      <c r="U58" s="11"/>
      <c r="V58" s="11"/>
      <c r="W58" s="11"/>
    </row>
    <row r="59" spans="2:23" s="41" customFormat="1">
      <c r="B59" s="11"/>
      <c r="C59" s="11" t="s">
        <v>925</v>
      </c>
      <c r="D59" s="33" t="s">
        <v>927</v>
      </c>
      <c r="E59" s="26"/>
      <c r="G59" s="11"/>
      <c r="H59" s="11"/>
      <c r="I59" s="11"/>
      <c r="J59" s="11"/>
      <c r="K59" s="11"/>
      <c r="L59" s="11"/>
      <c r="M59" s="11"/>
      <c r="N59" s="11"/>
      <c r="O59" s="11"/>
      <c r="P59" s="11"/>
      <c r="Q59" s="11"/>
      <c r="R59" s="11"/>
      <c r="S59" s="11"/>
      <c r="T59" s="11"/>
      <c r="U59" s="11"/>
      <c r="V59" s="11"/>
      <c r="W59" s="11"/>
    </row>
    <row r="60" spans="2:23" s="41" customFormat="1">
      <c r="B60" s="11"/>
      <c r="C60" s="11" t="s">
        <v>928</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929</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930</v>
      </c>
      <c r="D63" s="33" t="s">
        <v>926</v>
      </c>
      <c r="E63" s="26"/>
      <c r="G63" s="11"/>
      <c r="H63" s="11"/>
      <c r="I63" s="11"/>
      <c r="J63" s="11"/>
      <c r="K63" s="11"/>
      <c r="L63" s="11"/>
      <c r="M63" s="11"/>
      <c r="N63" s="11"/>
      <c r="O63" s="11"/>
      <c r="P63" s="11"/>
      <c r="Q63" s="11"/>
      <c r="R63" s="11"/>
      <c r="S63" s="11"/>
      <c r="T63" s="11"/>
      <c r="U63" s="11"/>
      <c r="V63" s="11"/>
      <c r="W63" s="11"/>
    </row>
    <row r="64" spans="2:23" s="41" customFormat="1">
      <c r="B64" s="11"/>
      <c r="C64" s="11" t="s">
        <v>931</v>
      </c>
      <c r="D64" s="33" t="s">
        <v>927</v>
      </c>
      <c r="E64" s="26"/>
      <c r="G64" s="11"/>
      <c r="H64" s="11"/>
      <c r="I64" s="11"/>
      <c r="J64" s="11"/>
      <c r="K64" s="11"/>
      <c r="L64" s="11"/>
      <c r="M64" s="11"/>
      <c r="N64" s="11"/>
      <c r="O64" s="11"/>
      <c r="P64" s="11"/>
      <c r="Q64" s="11"/>
      <c r="R64" s="11"/>
      <c r="S64" s="11"/>
      <c r="T64" s="11"/>
      <c r="U64" s="11"/>
      <c r="V64" s="11"/>
      <c r="W64" s="11"/>
    </row>
    <row r="65" spans="2:23" s="41" customFormat="1">
      <c r="B65" s="39"/>
      <c r="C65" s="11" t="s">
        <v>932</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929</v>
      </c>
      <c r="D66" s="33">
        <v>1</v>
      </c>
    </row>
    <row r="67" spans="2:23">
      <c r="B67" s="39"/>
    </row>
    <row r="68" spans="2:23">
      <c r="B68" s="39"/>
      <c r="C68" s="11" t="s">
        <v>933</v>
      </c>
      <c r="D68" s="33" t="s">
        <v>934</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913</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975</v>
      </c>
      <c r="C104" s="15" t="s">
        <v>976</v>
      </c>
      <c r="D104" s="33" t="s">
        <v>977</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1011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1012</v>
      </c>
      <c r="C116" s="11" t="s">
        <v>1013</v>
      </c>
      <c r="D116" s="33" t="s">
        <v>1014</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1015</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4">
        <v>0.5</v>
      </c>
      <c r="G118" s="11"/>
      <c r="H118" s="11"/>
      <c r="I118" s="11"/>
      <c r="J118" s="11"/>
      <c r="K118" s="11"/>
      <c r="L118" s="11"/>
      <c r="M118" s="11"/>
      <c r="N118" s="11"/>
      <c r="O118" s="11"/>
      <c r="P118" s="11"/>
      <c r="Q118" s="11"/>
      <c r="R118" s="11"/>
      <c r="S118" s="11"/>
      <c r="T118" s="11"/>
      <c r="U118" s="11"/>
      <c r="V118" s="11"/>
      <c r="W118" s="11"/>
    </row>
    <row r="119" spans="2:23" s="41" customFormat="1">
      <c r="B119" s="39"/>
      <c r="F119" s="224">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39" t="s">
        <v>387</v>
      </c>
      <c r="C154" s="239"/>
      <c r="D154" s="35"/>
      <c r="E154" s="28"/>
      <c r="F154" s="220"/>
      <c r="G154" s="11" t="s">
        <v>408</v>
      </c>
      <c r="H154" s="11" t="s">
        <v>408</v>
      </c>
      <c r="I154" s="11" t="s">
        <v>408</v>
      </c>
    </row>
    <row r="155" spans="2:23" s="39" customFormat="1">
      <c r="B155" s="36" t="s">
        <v>685</v>
      </c>
      <c r="C155" s="36" t="s">
        <v>686</v>
      </c>
      <c r="D155" s="37" t="s">
        <v>687</v>
      </c>
      <c r="E155" s="38"/>
      <c r="F155" s="36"/>
    </row>
    <row r="156" spans="2:23" s="39" customFormat="1">
      <c r="B156" s="36"/>
      <c r="C156" s="36" t="s">
        <v>688</v>
      </c>
      <c r="D156" s="37">
        <v>40</v>
      </c>
      <c r="E156" s="38" t="s">
        <v>27</v>
      </c>
      <c r="F156" s="36"/>
    </row>
    <row r="157" spans="2:23" s="39" customFormat="1">
      <c r="B157" s="36"/>
      <c r="C157" s="36" t="s">
        <v>689</v>
      </c>
      <c r="D157" s="37">
        <v>1</v>
      </c>
      <c r="E157" s="38" t="s">
        <v>27</v>
      </c>
      <c r="F157" s="36"/>
    </row>
    <row r="158" spans="2:23" s="39" customFormat="1">
      <c r="B158" s="36"/>
      <c r="C158" s="36" t="s">
        <v>690</v>
      </c>
      <c r="D158" s="37" t="s">
        <v>272</v>
      </c>
      <c r="E158" s="38" t="s">
        <v>238</v>
      </c>
      <c r="F158" s="36"/>
    </row>
    <row r="159" spans="2:23" s="39" customFormat="1">
      <c r="B159" s="36"/>
      <c r="C159" s="36" t="s">
        <v>691</v>
      </c>
      <c r="D159" s="37" t="s">
        <v>692</v>
      </c>
      <c r="E159" s="38" t="s">
        <v>238</v>
      </c>
      <c r="F159" s="36"/>
    </row>
    <row r="160" spans="2:23" s="39" customFormat="1">
      <c r="B160" s="36"/>
      <c r="C160" s="36" t="s">
        <v>693</v>
      </c>
      <c r="D160" s="37" t="s">
        <v>694</v>
      </c>
      <c r="E160" s="38"/>
      <c r="F160" s="36"/>
    </row>
    <row r="161" spans="2:6" s="39" customFormat="1">
      <c r="B161" s="36"/>
      <c r="C161" s="36"/>
      <c r="D161" s="37"/>
      <c r="E161" s="38"/>
      <c r="F161" s="36"/>
    </row>
    <row r="162" spans="2:6" s="39" customFormat="1">
      <c r="B162" s="36" t="s">
        <v>681</v>
      </c>
      <c r="C162" s="36" t="s">
        <v>695</v>
      </c>
      <c r="D162" s="37">
        <v>6.67</v>
      </c>
      <c r="E162" s="38" t="s">
        <v>27</v>
      </c>
      <c r="F162" s="36"/>
    </row>
    <row r="163" spans="2:6" s="39" customFormat="1">
      <c r="B163" s="36"/>
      <c r="C163" s="36" t="s">
        <v>696</v>
      </c>
      <c r="D163" s="37">
        <v>5.6</v>
      </c>
      <c r="E163" s="38" t="s">
        <v>247</v>
      </c>
      <c r="F163" s="36"/>
    </row>
    <row r="164" spans="2:6" s="39" customFormat="1">
      <c r="B164" s="36"/>
      <c r="C164" s="36" t="s">
        <v>675</v>
      </c>
      <c r="D164" s="37" t="s">
        <v>697</v>
      </c>
      <c r="E164" s="38"/>
      <c r="F164" s="36"/>
    </row>
    <row r="165" spans="2:6" s="39" customFormat="1">
      <c r="B165" s="36"/>
      <c r="C165" s="36" t="s">
        <v>698</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39" t="s">
        <v>388</v>
      </c>
      <c r="C181" s="239"/>
      <c r="D181" s="35"/>
      <c r="E181" s="28"/>
      <c r="F181" s="220"/>
      <c r="G181" s="11" t="s">
        <v>407</v>
      </c>
      <c r="H181" s="11" t="s">
        <v>408</v>
      </c>
      <c r="I181" s="11" t="s">
        <v>408</v>
      </c>
    </row>
    <row r="182" spans="2:9" s="39" customFormat="1">
      <c r="B182" s="36" t="s">
        <v>685</v>
      </c>
      <c r="C182" s="36" t="s">
        <v>686</v>
      </c>
      <c r="D182" s="37" t="s">
        <v>687</v>
      </c>
      <c r="E182" s="38"/>
      <c r="F182" s="36"/>
    </row>
    <row r="183" spans="2:9" s="39" customFormat="1">
      <c r="B183" s="36"/>
      <c r="C183" s="36" t="s">
        <v>688</v>
      </c>
      <c r="D183" s="37">
        <v>100</v>
      </c>
      <c r="E183" s="38" t="s">
        <v>27</v>
      </c>
      <c r="F183" s="36"/>
    </row>
    <row r="184" spans="2:9" s="39" customFormat="1">
      <c r="B184" s="36"/>
      <c r="C184" s="36" t="s">
        <v>689</v>
      </c>
      <c r="D184" s="37">
        <v>10</v>
      </c>
      <c r="E184" s="38" t="s">
        <v>27</v>
      </c>
      <c r="F184" s="36"/>
    </row>
    <row r="185" spans="2:9" s="39" customFormat="1">
      <c r="B185" s="36"/>
      <c r="C185" s="36" t="s">
        <v>690</v>
      </c>
      <c r="D185" s="37" t="s">
        <v>272</v>
      </c>
      <c r="E185" s="38" t="s">
        <v>238</v>
      </c>
      <c r="F185" s="36"/>
    </row>
    <row r="186" spans="2:9" s="39" customFormat="1">
      <c r="B186" s="36"/>
      <c r="C186" s="36" t="s">
        <v>691</v>
      </c>
      <c r="D186" s="37" t="s">
        <v>692</v>
      </c>
      <c r="E186" s="38" t="s">
        <v>238</v>
      </c>
      <c r="F186" s="36"/>
    </row>
    <row r="187" spans="2:9" s="39" customFormat="1">
      <c r="B187" s="36"/>
      <c r="C187" s="36" t="s">
        <v>693</v>
      </c>
      <c r="D187" s="37" t="s">
        <v>694</v>
      </c>
      <c r="E187" s="38"/>
      <c r="F187" s="36"/>
    </row>
    <row r="188" spans="2:9" s="39" customFormat="1">
      <c r="B188" s="36"/>
      <c r="C188" s="36"/>
      <c r="D188" s="37"/>
      <c r="E188" s="38"/>
      <c r="F188" s="36"/>
    </row>
    <row r="189" spans="2:9" s="39" customFormat="1">
      <c r="B189" s="36" t="s">
        <v>681</v>
      </c>
      <c r="C189" s="36" t="s">
        <v>695</v>
      </c>
      <c r="D189" s="37">
        <v>50</v>
      </c>
      <c r="E189" s="38" t="s">
        <v>27</v>
      </c>
      <c r="F189" s="36"/>
    </row>
    <row r="190" spans="2:9" s="39" customFormat="1">
      <c r="B190" s="36"/>
      <c r="C190" s="36" t="s">
        <v>696</v>
      </c>
      <c r="D190" s="37">
        <v>11</v>
      </c>
      <c r="E190" s="38" t="s">
        <v>247</v>
      </c>
      <c r="F190" s="36"/>
    </row>
    <row r="191" spans="2:9" s="39" customFormat="1">
      <c r="B191" s="36"/>
      <c r="C191" s="36" t="s">
        <v>675</v>
      </c>
      <c r="D191" s="37" t="s">
        <v>697</v>
      </c>
      <c r="E191" s="38"/>
      <c r="F191" s="36"/>
    </row>
    <row r="192" spans="2:9" s="39" customFormat="1">
      <c r="B192" s="36"/>
      <c r="C192" s="36" t="s">
        <v>698</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936</v>
      </c>
      <c r="E203" s="26" t="s">
        <v>2</v>
      </c>
    </row>
    <row r="204" spans="2:9">
      <c r="C204" s="11" t="s">
        <v>356</v>
      </c>
      <c r="D204" s="33">
        <v>0</v>
      </c>
      <c r="E204" s="26" t="s">
        <v>32</v>
      </c>
    </row>
    <row r="205" spans="2:9">
      <c r="C205" s="11" t="s">
        <v>357</v>
      </c>
      <c r="D205" s="33">
        <v>1</v>
      </c>
    </row>
    <row r="207" spans="2:9">
      <c r="B207" s="239" t="s">
        <v>985</v>
      </c>
      <c r="C207" s="239"/>
      <c r="D207" s="35"/>
      <c r="E207" s="28"/>
      <c r="F207" s="237"/>
      <c r="G207" s="11" t="s">
        <v>407</v>
      </c>
      <c r="H207" s="11" t="s">
        <v>408</v>
      </c>
      <c r="I207" s="11" t="s">
        <v>408</v>
      </c>
    </row>
    <row r="208" spans="2:9">
      <c r="B208" s="36" t="s">
        <v>685</v>
      </c>
      <c r="C208" s="36" t="s">
        <v>686</v>
      </c>
      <c r="D208" s="37" t="s">
        <v>687</v>
      </c>
      <c r="E208" s="38"/>
      <c r="F208" s="36"/>
      <c r="G208" s="39"/>
      <c r="H208" s="39"/>
      <c r="I208" s="39"/>
    </row>
    <row r="209" spans="2:9">
      <c r="B209" s="36"/>
      <c r="C209" s="36" t="s">
        <v>688</v>
      </c>
      <c r="D209" s="37">
        <v>80</v>
      </c>
      <c r="E209" s="38" t="s">
        <v>27</v>
      </c>
      <c r="F209" s="36"/>
      <c r="G209" s="39"/>
      <c r="H209" s="39"/>
      <c r="I209" s="39"/>
    </row>
    <row r="210" spans="2:9">
      <c r="B210" s="36"/>
      <c r="C210" s="36" t="s">
        <v>689</v>
      </c>
      <c r="D210" s="37">
        <v>5</v>
      </c>
      <c r="E210" s="38" t="s">
        <v>27</v>
      </c>
      <c r="F210" s="36"/>
      <c r="G210" s="39"/>
      <c r="H210" s="39"/>
      <c r="I210" s="39"/>
    </row>
    <row r="211" spans="2:9">
      <c r="B211" s="36"/>
      <c r="C211" s="36" t="s">
        <v>690</v>
      </c>
      <c r="D211" s="37" t="s">
        <v>272</v>
      </c>
      <c r="E211" s="38" t="s">
        <v>238</v>
      </c>
      <c r="F211" s="36"/>
      <c r="G211" s="39"/>
      <c r="H211" s="39"/>
      <c r="I211" s="39"/>
    </row>
    <row r="212" spans="2:9">
      <c r="B212" s="36"/>
      <c r="C212" s="36" t="s">
        <v>691</v>
      </c>
      <c r="D212" s="37" t="s">
        <v>692</v>
      </c>
      <c r="E212" s="38" t="s">
        <v>238</v>
      </c>
    </row>
    <row r="213" spans="2:9">
      <c r="B213" s="36"/>
      <c r="C213" s="36" t="s">
        <v>693</v>
      </c>
      <c r="D213" s="37" t="s">
        <v>694</v>
      </c>
      <c r="E213" s="38"/>
    </row>
    <row r="214" spans="2:9">
      <c r="B214" s="36"/>
      <c r="C214" s="36"/>
      <c r="D214" s="37"/>
      <c r="E214" s="38"/>
    </row>
    <row r="215" spans="2:9">
      <c r="B215" s="36" t="s">
        <v>681</v>
      </c>
      <c r="C215" s="36" t="s">
        <v>695</v>
      </c>
      <c r="D215" s="37">
        <v>29.5</v>
      </c>
      <c r="E215" s="38" t="s">
        <v>27</v>
      </c>
    </row>
    <row r="216" spans="2:9">
      <c r="B216" s="36"/>
      <c r="C216" s="36" t="s">
        <v>696</v>
      </c>
      <c r="D216" s="37">
        <v>5.5</v>
      </c>
      <c r="E216" s="38" t="s">
        <v>247</v>
      </c>
    </row>
    <row r="217" spans="2:9">
      <c r="B217" s="36"/>
      <c r="C217" s="36" t="s">
        <v>675</v>
      </c>
      <c r="D217" s="37" t="s">
        <v>970</v>
      </c>
      <c r="E217" s="38"/>
    </row>
    <row r="218" spans="2:9">
      <c r="B218" s="36"/>
      <c r="C218" s="36" t="s">
        <v>698</v>
      </c>
      <c r="D218" s="37">
        <v>6</v>
      </c>
      <c r="E218" s="38"/>
    </row>
    <row r="219" spans="2:9">
      <c r="B219" s="36"/>
      <c r="C219" s="36"/>
      <c r="D219" s="37"/>
      <c r="E219" s="38"/>
    </row>
    <row r="220" spans="2:9">
      <c r="B220" s="11" t="s">
        <v>999</v>
      </c>
      <c r="C220" s="11" t="s">
        <v>1000</v>
      </c>
      <c r="D220" s="33">
        <v>25.5</v>
      </c>
      <c r="E220" s="26" t="s">
        <v>27</v>
      </c>
    </row>
    <row r="221" spans="2:9">
      <c r="C221" s="11" t="s">
        <v>1001</v>
      </c>
      <c r="D221" s="33">
        <v>4</v>
      </c>
      <c r="E221" s="26" t="s">
        <v>247</v>
      </c>
    </row>
    <row r="222" spans="2:9">
      <c r="C222" s="11" t="s">
        <v>1002</v>
      </c>
      <c r="D222" s="33">
        <v>5.5</v>
      </c>
      <c r="E222" s="26" t="s">
        <v>247</v>
      </c>
    </row>
    <row r="223" spans="2:9">
      <c r="C223" s="11" t="s">
        <v>321</v>
      </c>
      <c r="D223" s="33" t="s">
        <v>272</v>
      </c>
      <c r="E223" s="26" t="s">
        <v>2</v>
      </c>
    </row>
    <row r="224" spans="2:9">
      <c r="C224" s="11" t="s">
        <v>1003</v>
      </c>
      <c r="D224" s="33" t="s">
        <v>272</v>
      </c>
      <c r="E224" s="26" t="s">
        <v>2</v>
      </c>
    </row>
    <row r="225" spans="3:5">
      <c r="C225" s="11" t="s">
        <v>1004</v>
      </c>
      <c r="D225" s="33">
        <v>63782</v>
      </c>
      <c r="E225" s="26" t="s">
        <v>32</v>
      </c>
    </row>
    <row r="226" spans="3:5">
      <c r="C226" s="11" t="s">
        <v>1005</v>
      </c>
      <c r="D226" s="33">
        <v>0.2</v>
      </c>
      <c r="E226" s="26" t="s">
        <v>2</v>
      </c>
    </row>
    <row r="227" spans="3:5">
      <c r="C227" s="11" t="s">
        <v>1006</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workbookViewId="0">
      <selection activeCell="B19" sqref="B19"/>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961</v>
      </c>
      <c r="D1" s="34"/>
      <c r="E1" s="25"/>
      <c r="F1" s="40"/>
    </row>
    <row r="3" spans="2:23">
      <c r="B3" s="11" t="s">
        <v>1008</v>
      </c>
      <c r="C3" s="11" t="s">
        <v>983</v>
      </c>
      <c r="D3" s="11"/>
    </row>
    <row r="4" spans="2:23">
      <c r="C4" s="11" t="s">
        <v>984</v>
      </c>
      <c r="D4" s="11"/>
    </row>
    <row r="6" spans="2:23">
      <c r="B6" s="239" t="s">
        <v>644</v>
      </c>
      <c r="C6" s="239"/>
      <c r="D6" s="35"/>
      <c r="E6" s="28"/>
      <c r="F6" s="128"/>
      <c r="G6" s="11" t="s">
        <v>407</v>
      </c>
      <c r="H6" s="11" t="s">
        <v>407</v>
      </c>
      <c r="I6" s="11" t="s">
        <v>407</v>
      </c>
      <c r="S6" s="239" t="s">
        <v>523</v>
      </c>
      <c r="T6" s="239"/>
      <c r="U6" s="35"/>
      <c r="V6" s="28"/>
      <c r="W6" s="128"/>
    </row>
    <row r="7" spans="2:23" s="39" customFormat="1">
      <c r="B7" s="36"/>
      <c r="C7" s="11" t="s">
        <v>964</v>
      </c>
      <c r="D7" s="33" t="s">
        <v>1017</v>
      </c>
      <c r="F7" s="36"/>
    </row>
    <row r="8" spans="2:23" s="39" customFormat="1">
      <c r="B8" s="36"/>
      <c r="C8" s="11" t="s">
        <v>966</v>
      </c>
      <c r="D8" s="33" t="s">
        <v>1018</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701</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700</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699</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664</v>
      </c>
      <c r="C24" s="11" t="s">
        <v>665</v>
      </c>
      <c r="D24" s="33" t="s">
        <v>682</v>
      </c>
    </row>
    <row r="25" spans="2:23">
      <c r="B25" s="39"/>
      <c r="C25" s="11" t="s">
        <v>667</v>
      </c>
      <c r="D25" s="33" t="s">
        <v>272</v>
      </c>
    </row>
    <row r="26" spans="2:23">
      <c r="B26" s="39"/>
      <c r="C26" s="11" t="s">
        <v>668</v>
      </c>
      <c r="D26" s="33">
        <v>1</v>
      </c>
    </row>
    <row r="27" spans="2:23">
      <c r="B27" s="39"/>
      <c r="C27" s="11" t="s">
        <v>669</v>
      </c>
      <c r="D27" s="33">
        <v>7</v>
      </c>
      <c r="E27" s="26" t="s">
        <v>27</v>
      </c>
    </row>
    <row r="28" spans="2:23">
      <c r="B28" s="39"/>
      <c r="C28" s="11" t="s">
        <v>670</v>
      </c>
      <c r="D28" s="33">
        <v>8.0000000000000002E-3</v>
      </c>
      <c r="E28" s="26" t="s">
        <v>304</v>
      </c>
    </row>
    <row r="29" spans="2:23">
      <c r="B29" s="39"/>
      <c r="C29" s="11" t="s">
        <v>672</v>
      </c>
      <c r="D29" s="33">
        <v>12.8</v>
      </c>
      <c r="E29" s="26" t="s">
        <v>27</v>
      </c>
    </row>
    <row r="30" spans="2:23">
      <c r="B30" s="39"/>
      <c r="C30" s="11" t="s">
        <v>671</v>
      </c>
      <c r="D30" s="33">
        <v>8.0000000000000002E-3</v>
      </c>
      <c r="E30" s="26" t="s">
        <v>304</v>
      </c>
    </row>
    <row r="31" spans="2:23">
      <c r="B31" s="39"/>
      <c r="C31" s="11" t="s">
        <v>673</v>
      </c>
      <c r="D31" s="33">
        <v>12.5</v>
      </c>
      <c r="E31" s="26" t="s">
        <v>27</v>
      </c>
    </row>
    <row r="32" spans="2:23">
      <c r="B32" s="39"/>
      <c r="C32" s="11" t="s">
        <v>674</v>
      </c>
      <c r="D32" s="33">
        <v>21</v>
      </c>
      <c r="E32" s="26" t="s">
        <v>27</v>
      </c>
    </row>
    <row r="33" spans="2:23">
      <c r="B33" s="39"/>
      <c r="C33" s="11" t="s">
        <v>675</v>
      </c>
      <c r="D33" s="33" t="s">
        <v>914</v>
      </c>
    </row>
    <row r="34" spans="2:23">
      <c r="B34" s="39"/>
      <c r="C34" s="11" t="s">
        <v>676</v>
      </c>
      <c r="D34" s="33" t="s">
        <v>587</v>
      </c>
    </row>
    <row r="35" spans="2:23">
      <c r="B35" s="39"/>
      <c r="C35" s="11" t="s">
        <v>677</v>
      </c>
      <c r="D35" s="33" t="s">
        <v>587</v>
      </c>
    </row>
    <row r="36" spans="2:23">
      <c r="B36" s="39"/>
      <c r="C36" s="11" t="s">
        <v>678</v>
      </c>
      <c r="D36" s="33">
        <v>8.5000000000000006E-3</v>
      </c>
      <c r="E36" s="26" t="s">
        <v>304</v>
      </c>
    </row>
    <row r="37" spans="2:23">
      <c r="B37" s="39"/>
      <c r="C37" s="11" t="s">
        <v>679</v>
      </c>
      <c r="D37" s="33">
        <v>8.0000000000000002E-3</v>
      </c>
      <c r="E37" s="26" t="s">
        <v>304</v>
      </c>
    </row>
    <row r="38" spans="2:23">
      <c r="B38" s="39"/>
      <c r="C38" s="11" t="s">
        <v>256</v>
      </c>
      <c r="D38" s="33" t="s">
        <v>680</v>
      </c>
    </row>
    <row r="39" spans="2:23">
      <c r="B39" s="39"/>
      <c r="C39" s="11" t="s">
        <v>258</v>
      </c>
      <c r="D39" s="33">
        <v>0</v>
      </c>
      <c r="E39" s="26" t="s">
        <v>238</v>
      </c>
    </row>
    <row r="40" spans="2:23">
      <c r="B40" s="39"/>
      <c r="C40" s="11" t="s">
        <v>262</v>
      </c>
      <c r="D40" s="33" t="s">
        <v>680</v>
      </c>
    </row>
    <row r="41" spans="2:23">
      <c r="B41" s="39"/>
      <c r="C41" s="11" t="s">
        <v>263</v>
      </c>
      <c r="D41" s="33">
        <v>0</v>
      </c>
      <c r="E41" s="26" t="s">
        <v>238</v>
      </c>
    </row>
    <row r="42" spans="2:23">
      <c r="B42" s="39"/>
      <c r="C42" s="11" t="s">
        <v>683</v>
      </c>
      <c r="D42" s="33" t="s">
        <v>971</v>
      </c>
    </row>
    <row r="43" spans="2:23">
      <c r="B43" s="39"/>
      <c r="C43" s="11" t="s">
        <v>684</v>
      </c>
      <c r="D43" s="33">
        <v>1</v>
      </c>
    </row>
    <row r="44" spans="2:23">
      <c r="B44" s="39"/>
    </row>
    <row r="45" spans="2:23" s="41" customFormat="1">
      <c r="B45" s="39" t="s">
        <v>646</v>
      </c>
      <c r="C45" s="11" t="s">
        <v>647</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648</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649</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650</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658</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651</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1019</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653</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652</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654</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655</v>
      </c>
      <c r="C56" s="11" t="s">
        <v>656</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657</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645</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658</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654</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659</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1020</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660</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1021</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975</v>
      </c>
      <c r="C72" s="15" t="s">
        <v>976</v>
      </c>
      <c r="D72" s="33" t="s">
        <v>977</v>
      </c>
      <c r="E72" s="26" t="s">
        <v>2</v>
      </c>
    </row>
    <row r="73" spans="2:23">
      <c r="C73" s="11" t="s">
        <v>978</v>
      </c>
      <c r="D73" s="33">
        <v>21</v>
      </c>
      <c r="E73" s="26" t="s">
        <v>27</v>
      </c>
    </row>
    <row r="74" spans="2:23">
      <c r="C74" s="11" t="s">
        <v>979</v>
      </c>
      <c r="D74" s="33">
        <v>13</v>
      </c>
      <c r="E74" s="26" t="s">
        <v>27</v>
      </c>
    </row>
    <row r="75" spans="2:23">
      <c r="C75" s="11" t="s">
        <v>980</v>
      </c>
      <c r="D75" s="33">
        <v>15.5</v>
      </c>
      <c r="E75" s="26" t="s">
        <v>27</v>
      </c>
    </row>
    <row r="76" spans="2:23">
      <c r="C76" s="11" t="s">
        <v>981</v>
      </c>
      <c r="D76" s="33">
        <v>21</v>
      </c>
      <c r="E76" s="26" t="s">
        <v>27</v>
      </c>
    </row>
    <row r="78" spans="2:23" s="41" customFormat="1">
      <c r="B78" s="39" t="s">
        <v>973</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47" t="s">
        <v>390</v>
      </c>
      <c r="C4" s="247"/>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47" t="s">
        <v>399</v>
      </c>
      <c r="C15" s="247"/>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727</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7"/>
  <sheetViews>
    <sheetView tabSelected="1" topLeftCell="A130" zoomScale="85" zoomScaleNormal="85" workbookViewId="0">
      <selection activeCell="G142" sqref="G142"/>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0" t="s">
        <v>613</v>
      </c>
      <c r="B3" s="250"/>
      <c r="C3" s="250"/>
      <c r="D3" s="250"/>
      <c r="E3" s="250"/>
      <c r="F3" s="250"/>
      <c r="G3" s="250"/>
      <c r="H3" s="250"/>
      <c r="I3" s="250"/>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3" t="s">
        <v>590</v>
      </c>
      <c r="C6" s="139"/>
      <c r="D6" s="139"/>
      <c r="E6" s="139"/>
      <c r="F6" s="148"/>
      <c r="H6" s="139"/>
      <c r="I6" s="139"/>
      <c r="L6" s="139"/>
      <c r="M6" s="139"/>
    </row>
    <row r="7" spans="1:15" ht="15" customHeight="1">
      <c r="A7" s="147"/>
      <c r="B7" s="214" t="s">
        <v>941</v>
      </c>
      <c r="C7" s="215">
        <v>1</v>
      </c>
      <c r="D7" s="215">
        <v>2</v>
      </c>
      <c r="E7" s="215">
        <v>3</v>
      </c>
      <c r="F7" s="148"/>
      <c r="H7" s="139"/>
      <c r="I7" s="139"/>
      <c r="L7" s="139"/>
      <c r="M7" s="139"/>
    </row>
    <row r="8" spans="1:15" ht="15" customHeight="1">
      <c r="A8" s="147"/>
      <c r="B8" s="149" t="s">
        <v>579</v>
      </c>
      <c r="C8" s="130" t="s">
        <v>580</v>
      </c>
      <c r="D8" s="130" t="s">
        <v>581</v>
      </c>
      <c r="E8" s="130" t="s">
        <v>582</v>
      </c>
      <c r="F8" s="148"/>
      <c r="H8" s="139"/>
      <c r="I8" s="139"/>
    </row>
    <row r="9" spans="1:15" ht="15" customHeight="1">
      <c r="A9" s="147"/>
      <c r="B9" s="150" t="s">
        <v>583</v>
      </c>
      <c r="C9" s="151">
        <v>16</v>
      </c>
      <c r="D9" s="151">
        <v>16</v>
      </c>
      <c r="E9" s="151">
        <v>16</v>
      </c>
      <c r="F9" s="148"/>
      <c r="H9" s="139"/>
      <c r="I9" s="139"/>
    </row>
    <row r="10" spans="1:15" ht="15" customHeight="1">
      <c r="A10" s="147"/>
      <c r="B10" s="152" t="s">
        <v>588</v>
      </c>
      <c r="C10" s="153" t="s">
        <v>586</v>
      </c>
      <c r="D10" s="154" t="s">
        <v>587</v>
      </c>
      <c r="E10" s="154" t="s">
        <v>587</v>
      </c>
      <c r="F10" s="139"/>
      <c r="G10" s="139"/>
      <c r="H10" s="139"/>
      <c r="I10" s="139"/>
    </row>
    <row r="11" spans="1:15" ht="15" customHeight="1">
      <c r="A11" s="147"/>
      <c r="B11" s="155" t="s">
        <v>589</v>
      </c>
      <c r="C11" s="156" t="s">
        <v>586</v>
      </c>
      <c r="D11" s="157" t="s">
        <v>586</v>
      </c>
      <c r="E11" s="158" t="s">
        <v>587</v>
      </c>
      <c r="F11" s="139"/>
      <c r="G11" s="139"/>
      <c r="H11" s="139"/>
      <c r="I11" s="139"/>
      <c r="L11" s="139"/>
      <c r="M11" s="139"/>
      <c r="N11" s="139"/>
      <c r="O11" s="139"/>
    </row>
    <row r="12" spans="1:15" ht="15" customHeight="1">
      <c r="A12" s="147"/>
      <c r="C12" s="139"/>
      <c r="D12" s="135"/>
      <c r="E12" s="135"/>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B14" s="159" t="s">
        <v>591</v>
      </c>
      <c r="C14" s="130"/>
      <c r="D14" s="130"/>
      <c r="E14" s="130"/>
      <c r="F14" s="139"/>
      <c r="G14" s="139"/>
      <c r="H14" s="139"/>
      <c r="I14" s="139"/>
      <c r="L14" s="139"/>
      <c r="M14" s="139"/>
      <c r="N14" s="139"/>
      <c r="O14" s="139"/>
    </row>
    <row r="15" spans="1:15" ht="15" customHeight="1">
      <c r="A15" s="147"/>
      <c r="B15" s="150" t="s">
        <v>611</v>
      </c>
      <c r="C15" s="160">
        <v>26</v>
      </c>
      <c r="D15" s="139"/>
      <c r="E15" s="135"/>
      <c r="F15" s="148"/>
      <c r="H15" s="139"/>
      <c r="I15" s="139"/>
      <c r="L15" s="139"/>
      <c r="M15" s="139"/>
      <c r="N15" s="139"/>
      <c r="O15" s="139"/>
    </row>
    <row r="16" spans="1:15" ht="15" customHeight="1">
      <c r="A16" s="147"/>
      <c r="B16" s="150" t="s">
        <v>610</v>
      </c>
      <c r="C16" s="160">
        <v>21</v>
      </c>
      <c r="D16" s="139"/>
      <c r="E16" s="139"/>
      <c r="F16" s="148"/>
      <c r="H16" s="139"/>
      <c r="I16" s="139"/>
      <c r="L16" s="139"/>
      <c r="M16" s="139"/>
      <c r="N16" s="139"/>
      <c r="O16" s="139"/>
    </row>
    <row r="17" spans="1:15" ht="15" customHeight="1">
      <c r="A17" s="147"/>
      <c r="B17" s="161" t="s">
        <v>1</v>
      </c>
      <c r="C17" s="160" t="s">
        <v>1022</v>
      </c>
      <c r="D17" s="139"/>
      <c r="E17" s="139"/>
      <c r="F17" s="162"/>
      <c r="H17" s="139"/>
      <c r="I17" s="139"/>
      <c r="L17" s="139"/>
      <c r="M17" s="139"/>
      <c r="N17" s="139"/>
      <c r="O17" s="139"/>
    </row>
    <row r="18" spans="1:15" ht="15" customHeight="1">
      <c r="A18" s="147"/>
      <c r="B18" s="161" t="s">
        <v>601</v>
      </c>
      <c r="C18" s="160" t="s">
        <v>584</v>
      </c>
      <c r="D18" s="139"/>
      <c r="E18" s="139"/>
      <c r="F18" s="148"/>
      <c r="H18" s="139"/>
      <c r="I18" s="139"/>
      <c r="L18" s="139"/>
      <c r="M18" s="139"/>
      <c r="N18" s="139"/>
      <c r="O18" s="139"/>
    </row>
    <row r="19" spans="1:15" ht="15" customHeight="1">
      <c r="A19" s="147"/>
      <c r="B19" s="161" t="s">
        <v>600</v>
      </c>
      <c r="C19" s="160" t="s">
        <v>603</v>
      </c>
      <c r="D19" s="11"/>
      <c r="E19" s="139"/>
      <c r="F19" s="148"/>
      <c r="G19" s="139"/>
    </row>
    <row r="20" spans="1:15" ht="15" customHeight="1">
      <c r="A20" s="139"/>
      <c r="B20" s="150" t="s">
        <v>606</v>
      </c>
      <c r="C20" s="135" t="s">
        <v>609</v>
      </c>
      <c r="D20" s="11"/>
      <c r="E20" s="151"/>
      <c r="F20" s="148"/>
    </row>
    <row r="21" spans="1:15" ht="15" customHeight="1">
      <c r="A21" s="147"/>
      <c r="B21" s="248" t="s">
        <v>602</v>
      </c>
      <c r="C21" s="138" t="s">
        <v>598</v>
      </c>
      <c r="D21" s="141"/>
      <c r="E21" s="141"/>
      <c r="F21" s="148"/>
      <c r="H21" s="139"/>
      <c r="I21" s="139"/>
      <c r="L21" s="139"/>
      <c r="M21" s="139"/>
      <c r="N21" s="139"/>
      <c r="O21" s="139"/>
    </row>
    <row r="22" spans="1:15" ht="15" customHeight="1">
      <c r="A22" s="147"/>
      <c r="B22" s="248"/>
      <c r="C22" s="136" t="s">
        <v>702</v>
      </c>
      <c r="D22" s="141"/>
      <c r="E22" s="141"/>
      <c r="F22" s="148"/>
      <c r="H22" s="139"/>
      <c r="I22" s="139"/>
      <c r="L22" s="139"/>
      <c r="M22" s="139"/>
      <c r="N22" s="139"/>
      <c r="O22" s="139"/>
    </row>
    <row r="23" spans="1:15" ht="15" customHeight="1">
      <c r="A23" s="147"/>
      <c r="B23" s="248"/>
      <c r="C23" s="136" t="s">
        <v>703</v>
      </c>
      <c r="D23" s="141"/>
      <c r="E23" s="141"/>
      <c r="F23" s="148"/>
      <c r="H23" s="139"/>
      <c r="I23" s="139"/>
      <c r="J23" s="11"/>
      <c r="K23" s="11"/>
      <c r="L23" s="139"/>
      <c r="M23" s="139"/>
      <c r="N23" s="139"/>
      <c r="O23" s="139"/>
    </row>
    <row r="24" spans="1:15" ht="15" customHeight="1">
      <c r="A24" s="147"/>
      <c r="B24" s="248"/>
      <c r="C24" s="136" t="s">
        <v>704</v>
      </c>
      <c r="D24" s="141"/>
      <c r="E24" s="141"/>
      <c r="F24" s="148"/>
      <c r="H24" s="139"/>
      <c r="I24" s="139"/>
      <c r="L24" s="139"/>
      <c r="M24" s="139"/>
      <c r="N24" s="139"/>
      <c r="O24" s="139"/>
    </row>
    <row r="25" spans="1:15" ht="15" customHeight="1">
      <c r="A25" s="147"/>
      <c r="B25" s="248"/>
      <c r="C25" s="136" t="s">
        <v>705</v>
      </c>
      <c r="D25" s="141"/>
      <c r="E25" s="141"/>
      <c r="F25" s="148"/>
      <c r="H25" s="139"/>
      <c r="I25" s="139"/>
      <c r="L25" s="139"/>
      <c r="M25" s="139"/>
      <c r="N25" s="139"/>
      <c r="O25" s="139"/>
    </row>
    <row r="26" spans="1:15" ht="15" customHeight="1">
      <c r="A26" s="147"/>
      <c r="B26" s="248"/>
      <c r="C26" s="136" t="s">
        <v>706</v>
      </c>
      <c r="D26" s="141"/>
      <c r="E26" s="141"/>
      <c r="F26" s="148"/>
      <c r="L26" s="139"/>
      <c r="M26" s="139"/>
      <c r="N26" s="139"/>
      <c r="O26" s="139"/>
    </row>
    <row r="27" spans="1:15" ht="15" customHeight="1">
      <c r="A27" s="147"/>
      <c r="B27" s="249"/>
      <c r="C27" s="137" t="s">
        <v>707</v>
      </c>
      <c r="D27" s="142"/>
      <c r="E27" s="142"/>
      <c r="F27" s="148"/>
    </row>
    <row r="28" spans="1:15" ht="15" customHeight="1">
      <c r="A28" s="147"/>
      <c r="C28" s="139"/>
      <c r="D28" s="139"/>
      <c r="E28" s="139"/>
      <c r="F28" s="148"/>
      <c r="J28" s="144"/>
      <c r="K28" s="144"/>
    </row>
    <row r="29" spans="1:15" ht="15" customHeight="1">
      <c r="A29" s="147"/>
      <c r="B29" s="163"/>
      <c r="C29" s="148"/>
      <c r="D29" s="148"/>
      <c r="E29" s="148"/>
      <c r="F29" s="148"/>
      <c r="J29" s="144"/>
      <c r="K29" s="144"/>
    </row>
    <row r="30" spans="1:15" ht="15" customHeight="1">
      <c r="A30" s="250" t="s">
        <v>596</v>
      </c>
      <c r="B30" s="250"/>
      <c r="C30" s="250"/>
      <c r="D30" s="250"/>
      <c r="E30" s="250"/>
      <c r="F30" s="250"/>
      <c r="G30" s="250"/>
      <c r="H30" s="250"/>
      <c r="I30" s="250"/>
    </row>
    <row r="31" spans="1:15" ht="15" customHeight="1">
      <c r="A31" s="139"/>
      <c r="C31" s="139"/>
      <c r="D31" s="139"/>
      <c r="E31" s="139"/>
      <c r="F31" s="139"/>
      <c r="G31" s="139"/>
      <c r="H31" s="139"/>
      <c r="I31" s="139"/>
    </row>
    <row r="32" spans="1:15" ht="15" customHeight="1">
      <c r="A32" s="139"/>
      <c r="C32" s="139"/>
      <c r="D32" s="139"/>
      <c r="E32" s="139"/>
      <c r="F32" s="139"/>
      <c r="G32" s="139"/>
      <c r="H32" s="139"/>
      <c r="I32" s="139"/>
    </row>
    <row r="33" spans="1:15" ht="15" customHeight="1">
      <c r="A33" s="143">
        <f>4*16</f>
        <v>64</v>
      </c>
      <c r="B33" s="216" t="s">
        <v>1023</v>
      </c>
      <c r="C33" s="11"/>
      <c r="D33" s="11"/>
      <c r="E33" s="139"/>
      <c r="F33" s="148"/>
      <c r="G33" s="139"/>
      <c r="I33" s="139"/>
    </row>
    <row r="34" spans="1:15" ht="15" customHeight="1">
      <c r="A34" s="139"/>
      <c r="B34" s="214" t="s">
        <v>941</v>
      </c>
      <c r="C34" s="215">
        <v>4</v>
      </c>
      <c r="D34" s="215">
        <f>C34+1</f>
        <v>5</v>
      </c>
      <c r="E34" s="215">
        <f t="shared" ref="E34:F34" si="0">D34+1</f>
        <v>6</v>
      </c>
      <c r="F34" s="215">
        <f t="shared" si="0"/>
        <v>7</v>
      </c>
      <c r="G34" s="139"/>
      <c r="I34" s="139"/>
    </row>
    <row r="35" spans="1:15" ht="15" customHeight="1">
      <c r="A35" s="139"/>
      <c r="B35" s="149" t="s">
        <v>579</v>
      </c>
      <c r="C35" s="238" t="s">
        <v>1024</v>
      </c>
      <c r="D35" s="130" t="s">
        <v>1024</v>
      </c>
      <c r="E35" s="238" t="s">
        <v>1025</v>
      </c>
      <c r="F35" s="238" t="s">
        <v>1025</v>
      </c>
      <c r="I35" s="139"/>
    </row>
    <row r="36" spans="1:15" ht="15" customHeight="1">
      <c r="A36" s="139"/>
      <c r="B36" s="150" t="s">
        <v>583</v>
      </c>
      <c r="C36" s="151">
        <v>16</v>
      </c>
      <c r="D36" s="151">
        <v>16</v>
      </c>
      <c r="E36" s="151">
        <v>16</v>
      </c>
      <c r="F36" s="151">
        <v>16</v>
      </c>
      <c r="I36" s="139"/>
    </row>
    <row r="37" spans="1:15" ht="15" customHeight="1">
      <c r="A37" s="139"/>
      <c r="B37" s="161" t="s">
        <v>1</v>
      </c>
      <c r="C37" s="169" t="s">
        <v>597</v>
      </c>
      <c r="D37" s="169" t="s">
        <v>597</v>
      </c>
      <c r="E37" s="169" t="s">
        <v>534</v>
      </c>
      <c r="F37" s="169" t="s">
        <v>534</v>
      </c>
      <c r="I37" s="139"/>
    </row>
    <row r="38" spans="1:15" ht="15" customHeight="1">
      <c r="A38" s="139"/>
      <c r="B38" s="161" t="s">
        <v>588</v>
      </c>
      <c r="C38" s="151" t="s">
        <v>587</v>
      </c>
      <c r="D38" s="151" t="s">
        <v>587</v>
      </c>
      <c r="E38" s="151" t="s">
        <v>587</v>
      </c>
      <c r="F38" s="151" t="s">
        <v>587</v>
      </c>
      <c r="I38" s="139"/>
    </row>
    <row r="39" spans="1:15" ht="15" customHeight="1">
      <c r="A39" s="139"/>
      <c r="B39" s="161" t="s">
        <v>589</v>
      </c>
      <c r="C39" s="151" t="s">
        <v>586</v>
      </c>
      <c r="D39" s="154" t="s">
        <v>587</v>
      </c>
      <c r="E39" s="151" t="s">
        <v>586</v>
      </c>
      <c r="F39" s="154" t="s">
        <v>587</v>
      </c>
      <c r="I39" s="139"/>
    </row>
    <row r="40" spans="1:15" ht="15" customHeight="1">
      <c r="A40" s="139"/>
      <c r="B40" s="150" t="s">
        <v>611</v>
      </c>
      <c r="C40" s="151">
        <v>26</v>
      </c>
      <c r="D40" s="151">
        <v>26</v>
      </c>
      <c r="E40" s="151">
        <v>26</v>
      </c>
      <c r="F40" s="151">
        <v>26</v>
      </c>
      <c r="G40" s="139"/>
      <c r="H40" s="139"/>
      <c r="I40" s="139"/>
    </row>
    <row r="41" spans="1:15" ht="15" customHeight="1">
      <c r="A41" s="139"/>
      <c r="B41" s="149" t="s">
        <v>610</v>
      </c>
      <c r="C41" s="157">
        <v>21</v>
      </c>
      <c r="D41" s="157">
        <v>21</v>
      </c>
      <c r="E41" s="157">
        <v>21</v>
      </c>
      <c r="F41" s="157">
        <v>21</v>
      </c>
      <c r="G41" s="139"/>
      <c r="H41" s="139"/>
      <c r="I41" s="139"/>
    </row>
    <row r="42" spans="1:15" ht="15" customHeight="1">
      <c r="A42" s="139"/>
      <c r="B42" s="11"/>
      <c r="C42" s="11"/>
      <c r="D42" s="135"/>
      <c r="E42" s="135"/>
      <c r="F42" s="139"/>
      <c r="G42" s="139"/>
      <c r="H42" s="139"/>
      <c r="I42" s="139"/>
    </row>
    <row r="43" spans="1:15" ht="15" customHeight="1">
      <c r="A43" s="139"/>
      <c r="B43" s="11"/>
      <c r="C43" s="11"/>
      <c r="D43" s="135"/>
      <c r="E43" s="135"/>
      <c r="F43" s="139"/>
      <c r="G43" s="139"/>
      <c r="H43" s="139"/>
    </row>
    <row r="44" spans="1:15" ht="15" customHeight="1">
      <c r="A44" s="139"/>
      <c r="B44" s="159" t="s">
        <v>591</v>
      </c>
      <c r="C44" s="130"/>
      <c r="D44" s="130"/>
      <c r="E44" s="130"/>
      <c r="F44" s="139"/>
      <c r="G44" s="139"/>
    </row>
    <row r="45" spans="1:15" ht="15" customHeight="1">
      <c r="A45" s="139"/>
      <c r="B45" s="161" t="s">
        <v>601</v>
      </c>
      <c r="C45" s="160" t="s">
        <v>584</v>
      </c>
      <c r="D45" s="11"/>
      <c r="E45" s="139"/>
      <c r="F45" s="148"/>
    </row>
    <row r="46" spans="1:15" ht="15" customHeight="1">
      <c r="A46" s="139"/>
      <c r="B46" s="161" t="s">
        <v>600</v>
      </c>
      <c r="C46" s="160" t="s">
        <v>603</v>
      </c>
      <c r="D46" s="11"/>
      <c r="E46" s="139"/>
      <c r="F46" s="148"/>
    </row>
    <row r="47" spans="1:15" ht="15" customHeight="1">
      <c r="A47" s="139"/>
      <c r="B47" s="150" t="s">
        <v>606</v>
      </c>
      <c r="C47" s="135" t="s">
        <v>609</v>
      </c>
      <c r="D47" s="11"/>
      <c r="E47" s="151"/>
      <c r="F47" s="148"/>
    </row>
    <row r="48" spans="1:15" ht="15" customHeight="1">
      <c r="A48" s="147"/>
      <c r="B48" s="248" t="s">
        <v>602</v>
      </c>
      <c r="C48" s="138" t="s">
        <v>598</v>
      </c>
      <c r="D48" s="141"/>
      <c r="E48" s="141"/>
      <c r="F48" s="148"/>
      <c r="H48" s="139"/>
      <c r="I48" s="139"/>
      <c r="L48" s="139"/>
      <c r="M48" s="139"/>
      <c r="N48" s="139"/>
      <c r="O48" s="139"/>
    </row>
    <row r="49" spans="1:15" ht="15" customHeight="1">
      <c r="A49" s="147"/>
      <c r="B49" s="248"/>
      <c r="C49" s="136" t="s">
        <v>702</v>
      </c>
      <c r="D49" s="141"/>
      <c r="E49" s="141"/>
      <c r="F49" s="148"/>
      <c r="H49" s="139"/>
      <c r="I49" s="139"/>
      <c r="L49" s="139"/>
      <c r="M49" s="139"/>
      <c r="N49" s="139"/>
      <c r="O49" s="139"/>
    </row>
    <row r="50" spans="1:15" ht="15" customHeight="1">
      <c r="A50" s="147"/>
      <c r="B50" s="248"/>
      <c r="C50" s="136" t="s">
        <v>703</v>
      </c>
      <c r="D50" s="141"/>
      <c r="E50" s="141"/>
      <c r="F50" s="148"/>
      <c r="H50" s="139"/>
      <c r="I50" s="139"/>
      <c r="J50" s="11"/>
      <c r="K50" s="11"/>
      <c r="L50" s="139"/>
      <c r="M50" s="139"/>
      <c r="N50" s="139"/>
      <c r="O50" s="139"/>
    </row>
    <row r="51" spans="1:15" ht="15" customHeight="1">
      <c r="A51" s="147"/>
      <c r="B51" s="248"/>
      <c r="C51" s="136" t="s">
        <v>704</v>
      </c>
      <c r="D51" s="141"/>
      <c r="E51" s="141"/>
      <c r="F51" s="148"/>
      <c r="H51" s="139"/>
      <c r="I51" s="139"/>
      <c r="L51" s="139"/>
      <c r="M51" s="139"/>
      <c r="N51" s="139"/>
      <c r="O51" s="139"/>
    </row>
    <row r="52" spans="1:15" ht="15" customHeight="1">
      <c r="A52" s="147"/>
      <c r="B52" s="248"/>
      <c r="C52" s="136" t="s">
        <v>705</v>
      </c>
      <c r="D52" s="141"/>
      <c r="E52" s="141"/>
      <c r="F52" s="148"/>
      <c r="H52" s="139"/>
      <c r="I52" s="139"/>
      <c r="L52" s="139"/>
      <c r="M52" s="139"/>
      <c r="N52" s="139"/>
      <c r="O52" s="139"/>
    </row>
    <row r="53" spans="1:15" ht="15" customHeight="1">
      <c r="A53" s="147"/>
      <c r="B53" s="248"/>
      <c r="C53" s="136" t="s">
        <v>706</v>
      </c>
      <c r="D53" s="141"/>
      <c r="E53" s="141"/>
      <c r="F53" s="148"/>
      <c r="L53" s="139"/>
      <c r="M53" s="139"/>
      <c r="N53" s="139"/>
      <c r="O53" s="139"/>
    </row>
    <row r="54" spans="1:15" ht="15" customHeight="1">
      <c r="A54" s="147"/>
      <c r="B54" s="249"/>
      <c r="C54" s="137" t="s">
        <v>707</v>
      </c>
      <c r="D54" s="142"/>
      <c r="E54" s="142"/>
      <c r="F54" s="148"/>
    </row>
    <row r="55" spans="1:15" ht="15" customHeight="1">
      <c r="A55" s="139"/>
      <c r="C55" s="139"/>
      <c r="D55" s="139"/>
      <c r="E55" s="139"/>
      <c r="F55" s="139"/>
      <c r="G55" s="139"/>
      <c r="H55" s="139"/>
      <c r="I55" s="139"/>
    </row>
    <row r="56" spans="1:15" ht="15" customHeight="1">
      <c r="A56" s="139"/>
      <c r="C56" s="139"/>
      <c r="D56" s="139"/>
      <c r="E56" s="139"/>
      <c r="F56" s="139"/>
      <c r="G56" s="139"/>
      <c r="H56" s="139"/>
      <c r="I56" s="139"/>
    </row>
    <row r="57" spans="1:15" ht="15" customHeight="1">
      <c r="A57" s="250" t="s">
        <v>639</v>
      </c>
      <c r="B57" s="250"/>
      <c r="C57" s="250"/>
      <c r="D57" s="250"/>
      <c r="E57" s="250"/>
      <c r="F57" s="250"/>
      <c r="G57" s="250"/>
      <c r="H57" s="250"/>
      <c r="I57" s="250"/>
      <c r="L57" s="139"/>
      <c r="M57" s="139"/>
    </row>
    <row r="58" spans="1:15" ht="15" customHeight="1">
      <c r="A58" s="147"/>
      <c r="B58" s="147"/>
      <c r="C58" s="147"/>
      <c r="D58" s="147"/>
      <c r="E58" s="147"/>
      <c r="F58" s="147"/>
      <c r="H58" s="139"/>
      <c r="I58" s="139"/>
      <c r="L58" s="139"/>
      <c r="M58" s="139"/>
    </row>
    <row r="59" spans="1:15" ht="15" customHeight="1">
      <c r="A59" s="147"/>
      <c r="B59" s="147"/>
      <c r="C59" s="147"/>
      <c r="D59" s="147"/>
      <c r="E59" s="147"/>
      <c r="F59" s="147"/>
      <c r="H59" s="139"/>
      <c r="I59" s="139"/>
      <c r="L59" s="139"/>
      <c r="M59" s="139"/>
    </row>
    <row r="60" spans="1:15" ht="15" customHeight="1">
      <c r="A60" s="147">
        <v>8</v>
      </c>
      <c r="B60" s="213" t="s">
        <v>641</v>
      </c>
      <c r="C60" s="139"/>
      <c r="D60" s="139"/>
      <c r="E60" s="139"/>
      <c r="F60" s="148"/>
      <c r="H60" s="139"/>
      <c r="I60" s="139"/>
      <c r="L60" s="139"/>
      <c r="M60" s="139"/>
    </row>
    <row r="61" spans="1:15" ht="15" customHeight="1">
      <c r="A61" s="147"/>
      <c r="B61" s="214" t="s">
        <v>941</v>
      </c>
      <c r="C61" s="215">
        <v>8</v>
      </c>
      <c r="D61" s="129"/>
      <c r="E61" s="129"/>
      <c r="F61" s="148"/>
      <c r="H61" s="139"/>
      <c r="I61" s="139"/>
      <c r="L61" s="139"/>
      <c r="M61" s="139"/>
    </row>
    <row r="62" spans="1:15" ht="15" customHeight="1">
      <c r="A62" s="147"/>
      <c r="B62" s="149" t="s">
        <v>579</v>
      </c>
      <c r="C62" s="130" t="s">
        <v>580</v>
      </c>
      <c r="D62" s="130"/>
      <c r="E62" s="130"/>
      <c r="F62" s="148"/>
      <c r="H62" s="139"/>
      <c r="I62" s="139"/>
    </row>
    <row r="63" spans="1:15" ht="15" customHeight="1">
      <c r="A63" s="147"/>
      <c r="B63" s="150" t="s">
        <v>583</v>
      </c>
      <c r="C63" s="151">
        <v>8</v>
      </c>
      <c r="D63" s="151"/>
      <c r="E63" s="151"/>
      <c r="F63" s="148"/>
      <c r="H63" s="139"/>
      <c r="I63" s="139"/>
    </row>
    <row r="64" spans="1:15" ht="15" customHeight="1">
      <c r="A64" s="147"/>
      <c r="B64" s="155" t="s">
        <v>640</v>
      </c>
      <c r="C64" s="175" t="s">
        <v>642</v>
      </c>
      <c r="D64" s="157"/>
      <c r="E64" s="158"/>
      <c r="F64" s="148"/>
      <c r="H64" s="139"/>
      <c r="I64" s="139"/>
    </row>
    <row r="65" spans="1:15" ht="15" customHeight="1">
      <c r="A65" s="147"/>
      <c r="C65" s="139"/>
      <c r="D65" s="135"/>
      <c r="E65" s="135"/>
      <c r="F65" s="139"/>
      <c r="G65" s="139"/>
      <c r="H65" s="139"/>
      <c r="I65" s="139"/>
      <c r="L65" s="139"/>
      <c r="M65" s="139"/>
      <c r="N65" s="139"/>
      <c r="O65" s="139"/>
    </row>
    <row r="66" spans="1:15" ht="15" customHeight="1">
      <c r="A66" s="147"/>
      <c r="C66" s="139"/>
      <c r="D66" s="135"/>
      <c r="E66" s="135"/>
      <c r="F66" s="139"/>
      <c r="G66" s="139"/>
      <c r="H66" s="139"/>
      <c r="I66" s="139"/>
      <c r="L66" s="139"/>
      <c r="M66" s="139"/>
      <c r="N66" s="139"/>
      <c r="O66" s="139"/>
    </row>
    <row r="67" spans="1:15" ht="15" customHeight="1">
      <c r="A67" s="147"/>
      <c r="B67" s="159" t="s">
        <v>591</v>
      </c>
      <c r="C67" s="130"/>
      <c r="D67" s="130"/>
      <c r="E67" s="130"/>
      <c r="F67" s="139"/>
      <c r="G67" s="139"/>
      <c r="H67" s="139"/>
      <c r="I67" s="139"/>
      <c r="L67" s="139"/>
      <c r="M67" s="139"/>
      <c r="N67" s="139"/>
      <c r="O67" s="139"/>
    </row>
    <row r="68" spans="1:15" ht="15" customHeight="1">
      <c r="A68" s="147"/>
      <c r="B68" s="150" t="s">
        <v>611</v>
      </c>
      <c r="C68" s="160">
        <v>26</v>
      </c>
      <c r="D68" s="139"/>
      <c r="E68" s="135"/>
      <c r="F68" s="148"/>
      <c r="H68" s="139"/>
      <c r="I68" s="139"/>
      <c r="L68" s="139"/>
      <c r="M68" s="139"/>
      <c r="N68" s="139"/>
      <c r="O68" s="139"/>
    </row>
    <row r="69" spans="1:15" ht="15" customHeight="1">
      <c r="A69" s="147"/>
      <c r="B69" s="150" t="s">
        <v>610</v>
      </c>
      <c r="C69" s="160">
        <v>21</v>
      </c>
      <c r="D69" s="139"/>
      <c r="E69" s="139"/>
      <c r="F69" s="148"/>
      <c r="H69" s="139"/>
      <c r="I69" s="139"/>
      <c r="L69" s="139"/>
      <c r="M69" s="139"/>
      <c r="N69" s="139"/>
      <c r="O69" s="139"/>
    </row>
    <row r="70" spans="1:15" ht="15" customHeight="1">
      <c r="A70" s="147"/>
      <c r="B70" s="161" t="s">
        <v>1</v>
      </c>
      <c r="C70" s="136" t="s">
        <v>597</v>
      </c>
      <c r="D70" s="139"/>
      <c r="E70" s="139"/>
      <c r="F70" s="162"/>
      <c r="H70" s="139"/>
      <c r="I70" s="139"/>
      <c r="L70" s="139"/>
      <c r="M70" s="139"/>
      <c r="N70" s="139"/>
      <c r="O70" s="139"/>
    </row>
    <row r="71" spans="1:15" ht="15" customHeight="1">
      <c r="A71" s="147"/>
      <c r="B71" s="161" t="s">
        <v>601</v>
      </c>
      <c r="C71" s="160" t="s">
        <v>584</v>
      </c>
      <c r="D71" s="139"/>
      <c r="E71" s="139"/>
      <c r="F71" s="148"/>
      <c r="H71" s="139"/>
      <c r="I71" s="139"/>
      <c r="L71" s="139"/>
      <c r="M71" s="139"/>
      <c r="N71" s="139"/>
      <c r="O71" s="139"/>
    </row>
    <row r="72" spans="1:15" ht="15" customHeight="1">
      <c r="A72" s="147"/>
      <c r="B72" s="161" t="s">
        <v>600</v>
      </c>
      <c r="C72" s="160" t="s">
        <v>603</v>
      </c>
      <c r="D72" s="11"/>
      <c r="E72" s="139"/>
      <c r="F72" s="148"/>
      <c r="G72" s="139"/>
    </row>
    <row r="73" spans="1:15" ht="15" customHeight="1">
      <c r="A73" s="139"/>
      <c r="B73" s="150" t="s">
        <v>606</v>
      </c>
      <c r="C73" s="135" t="s">
        <v>609</v>
      </c>
      <c r="D73" s="11"/>
      <c r="E73" s="151"/>
      <c r="F73" s="148"/>
    </row>
    <row r="74" spans="1:15" ht="15" customHeight="1">
      <c r="A74" s="139"/>
      <c r="B74" s="161" t="s">
        <v>588</v>
      </c>
      <c r="C74" s="135" t="s">
        <v>587</v>
      </c>
      <c r="D74" s="11"/>
      <c r="E74" s="151"/>
      <c r="F74" s="148"/>
    </row>
    <row r="75" spans="1:15" ht="15" customHeight="1">
      <c r="A75" s="139"/>
      <c r="B75" s="161" t="s">
        <v>589</v>
      </c>
      <c r="C75" s="135" t="s">
        <v>586</v>
      </c>
      <c r="D75" s="11"/>
      <c r="E75" s="151"/>
      <c r="F75" s="148"/>
    </row>
    <row r="76" spans="1:15" ht="15" customHeight="1">
      <c r="A76" s="147"/>
      <c r="B76" s="248" t="s">
        <v>602</v>
      </c>
      <c r="C76" s="140" t="s">
        <v>599</v>
      </c>
      <c r="D76" s="141"/>
      <c r="E76" s="141"/>
      <c r="F76" s="148"/>
      <c r="H76" s="139"/>
      <c r="I76" s="139"/>
      <c r="L76" s="139"/>
      <c r="M76" s="139"/>
      <c r="N76" s="139"/>
      <c r="O76" s="139"/>
    </row>
    <row r="77" spans="1:15" ht="15" customHeight="1">
      <c r="A77" s="147"/>
      <c r="B77" s="248"/>
      <c r="C77" s="170" t="s">
        <v>702</v>
      </c>
      <c r="D77" s="141"/>
      <c r="E77" s="141"/>
      <c r="F77" s="148"/>
      <c r="H77" s="139"/>
      <c r="I77" s="139"/>
      <c r="L77" s="139"/>
      <c r="M77" s="139"/>
      <c r="N77" s="139"/>
      <c r="O77" s="139"/>
    </row>
    <row r="78" spans="1:15" ht="15" customHeight="1">
      <c r="A78" s="147"/>
      <c r="B78" s="248"/>
      <c r="C78" s="170" t="s">
        <v>703</v>
      </c>
      <c r="D78" s="141"/>
      <c r="E78" s="141"/>
      <c r="F78" s="148"/>
      <c r="H78" s="139"/>
      <c r="I78" s="139"/>
      <c r="J78" s="11"/>
      <c r="K78" s="11"/>
      <c r="L78" s="139"/>
      <c r="M78" s="139"/>
      <c r="N78" s="139"/>
      <c r="O78" s="139"/>
    </row>
    <row r="79" spans="1:15" ht="15" customHeight="1">
      <c r="A79" s="147"/>
      <c r="B79" s="248"/>
      <c r="C79" s="170" t="s">
        <v>708</v>
      </c>
      <c r="D79" s="141"/>
      <c r="E79" s="141"/>
      <c r="F79" s="148"/>
      <c r="H79" s="139"/>
      <c r="I79" s="139"/>
      <c r="L79" s="139"/>
      <c r="M79" s="139"/>
      <c r="N79" s="139"/>
      <c r="O79" s="139"/>
    </row>
    <row r="80" spans="1:15" ht="15" customHeight="1">
      <c r="A80" s="147"/>
      <c r="B80" s="249"/>
      <c r="C80" s="171" t="s">
        <v>709</v>
      </c>
      <c r="D80" s="142"/>
      <c r="E80" s="142"/>
      <c r="F80" s="148"/>
      <c r="H80" s="139"/>
      <c r="I80" s="139"/>
      <c r="L80" s="139"/>
      <c r="M80" s="139"/>
      <c r="N80" s="139"/>
      <c r="O80" s="139"/>
    </row>
    <row r="81" spans="1:15" ht="15" customHeight="1">
      <c r="A81" s="147"/>
      <c r="C81" s="139"/>
      <c r="D81" s="139"/>
      <c r="E81" s="139"/>
      <c r="F81" s="148"/>
      <c r="J81" s="144"/>
      <c r="K81" s="144"/>
    </row>
    <row r="82" spans="1:15" ht="15" customHeight="1">
      <c r="A82" s="147"/>
      <c r="B82" s="163"/>
      <c r="C82" s="148"/>
      <c r="D82" s="148"/>
      <c r="E82" s="148"/>
      <c r="F82" s="148"/>
      <c r="J82" s="144"/>
      <c r="K82" s="144"/>
    </row>
    <row r="83" spans="1:15" ht="15" customHeight="1">
      <c r="A83" s="250" t="s">
        <v>614</v>
      </c>
      <c r="B83" s="250"/>
      <c r="C83" s="250"/>
      <c r="D83" s="250"/>
      <c r="E83" s="250"/>
      <c r="F83" s="250"/>
      <c r="G83" s="250"/>
      <c r="H83" s="250"/>
      <c r="I83" s="250"/>
      <c r="L83" s="139"/>
      <c r="M83" s="139"/>
    </row>
    <row r="84" spans="1:15" ht="15" customHeight="1">
      <c r="A84" s="147"/>
      <c r="B84" s="147"/>
      <c r="C84" s="147"/>
      <c r="D84" s="147"/>
      <c r="E84" s="147"/>
      <c r="F84" s="147"/>
      <c r="H84" s="139"/>
      <c r="I84" s="139"/>
      <c r="L84" s="139"/>
      <c r="M84" s="139"/>
    </row>
    <row r="85" spans="1:15" ht="15" customHeight="1">
      <c r="A85" s="147"/>
      <c r="B85" s="147"/>
      <c r="C85" s="147"/>
      <c r="D85" s="147"/>
      <c r="E85" s="147"/>
      <c r="F85" s="147"/>
      <c r="H85" s="139"/>
      <c r="I85" s="139"/>
      <c r="L85" s="139"/>
      <c r="M85" s="139"/>
    </row>
    <row r="86" spans="1:15" ht="15" customHeight="1">
      <c r="A86" s="143">
        <v>9</v>
      </c>
      <c r="B86" s="213" t="s">
        <v>938</v>
      </c>
      <c r="C86" s="139"/>
      <c r="D86" s="139"/>
      <c r="E86" s="139"/>
      <c r="F86" s="148"/>
      <c r="H86" s="139"/>
      <c r="I86" s="139"/>
      <c r="L86" s="139"/>
      <c r="M86" s="139"/>
    </row>
    <row r="87" spans="1:15" ht="15" customHeight="1">
      <c r="A87" s="147"/>
      <c r="B87" s="214" t="s">
        <v>941</v>
      </c>
      <c r="C87" s="215">
        <v>9</v>
      </c>
      <c r="D87" s="215">
        <f>C87</f>
        <v>9</v>
      </c>
      <c r="E87" s="215">
        <f t="shared" ref="E87:I87" si="1">D87</f>
        <v>9</v>
      </c>
      <c r="F87" s="215">
        <f t="shared" si="1"/>
        <v>9</v>
      </c>
      <c r="G87" s="215">
        <f t="shared" si="1"/>
        <v>9</v>
      </c>
      <c r="H87" s="215">
        <f t="shared" si="1"/>
        <v>9</v>
      </c>
      <c r="I87" s="215">
        <f t="shared" si="1"/>
        <v>9</v>
      </c>
      <c r="L87" s="139"/>
      <c r="M87" s="139"/>
    </row>
    <row r="88" spans="1:15" ht="15" customHeight="1">
      <c r="A88" s="147"/>
      <c r="B88" s="149" t="s">
        <v>579</v>
      </c>
      <c r="C88" s="130" t="s">
        <v>630</v>
      </c>
      <c r="D88" s="130" t="s">
        <v>631</v>
      </c>
      <c r="E88" s="130" t="s">
        <v>632</v>
      </c>
      <c r="F88" s="130" t="s">
        <v>37</v>
      </c>
      <c r="G88" s="130" t="s">
        <v>618</v>
      </c>
      <c r="H88" s="130" t="s">
        <v>617</v>
      </c>
      <c r="I88" s="193" t="s">
        <v>873</v>
      </c>
    </row>
    <row r="89" spans="1:15" ht="15" customHeight="1">
      <c r="A89" s="147"/>
      <c r="B89" s="150" t="s">
        <v>583</v>
      </c>
      <c r="C89" s="151">
        <v>1</v>
      </c>
      <c r="D89" s="151">
        <v>1</v>
      </c>
      <c r="E89" s="151">
        <v>1</v>
      </c>
      <c r="F89" s="151">
        <v>1</v>
      </c>
      <c r="G89" s="151">
        <v>1</v>
      </c>
      <c r="H89" s="151">
        <v>1</v>
      </c>
      <c r="I89" s="151">
        <v>3</v>
      </c>
    </row>
    <row r="90" spans="1:15" ht="15" customHeight="1">
      <c r="A90" s="147"/>
      <c r="B90" s="155" t="s">
        <v>602</v>
      </c>
      <c r="C90" s="173" t="s">
        <v>633</v>
      </c>
      <c r="D90" s="173" t="s">
        <v>635</v>
      </c>
      <c r="E90" s="173" t="s">
        <v>634</v>
      </c>
      <c r="F90" s="158" t="s">
        <v>0</v>
      </c>
      <c r="G90" s="158" t="s">
        <v>616</v>
      </c>
      <c r="H90" s="173" t="s">
        <v>615</v>
      </c>
      <c r="I90" s="228" t="s">
        <v>940</v>
      </c>
    </row>
    <row r="91" spans="1:15" ht="15" customHeight="1">
      <c r="A91" s="147"/>
      <c r="C91" s="139"/>
      <c r="D91" s="135"/>
      <c r="E91" s="135"/>
      <c r="F91" s="139"/>
      <c r="G91" s="139"/>
      <c r="H91" s="139"/>
      <c r="I91" s="139"/>
      <c r="L91" s="139"/>
      <c r="M91" s="139"/>
      <c r="N91" s="139"/>
      <c r="O91" s="139"/>
    </row>
    <row r="92" spans="1:15" ht="15" customHeight="1">
      <c r="A92" s="147"/>
      <c r="C92" s="139"/>
      <c r="D92" s="135"/>
      <c r="E92" s="135"/>
      <c r="F92" s="139"/>
      <c r="G92" s="139"/>
      <c r="H92" s="139"/>
      <c r="I92" s="213" t="s">
        <v>939</v>
      </c>
      <c r="L92" s="139"/>
      <c r="M92" s="139"/>
      <c r="N92" s="139"/>
      <c r="O92" s="139"/>
    </row>
    <row r="93" spans="1:15" ht="15" customHeight="1">
      <c r="A93" s="147"/>
      <c r="B93" s="159" t="s">
        <v>591</v>
      </c>
      <c r="C93" s="130"/>
      <c r="D93" s="130"/>
      <c r="E93" s="130"/>
      <c r="F93" s="139"/>
      <c r="G93" s="139"/>
      <c r="H93" s="139"/>
      <c r="I93" s="139"/>
      <c r="L93" s="139"/>
      <c r="M93" s="139"/>
      <c r="N93" s="139"/>
      <c r="O93" s="139"/>
    </row>
    <row r="94" spans="1:15" ht="15" customHeight="1">
      <c r="A94" s="147"/>
      <c r="B94" s="150" t="s">
        <v>611</v>
      </c>
      <c r="C94" s="160">
        <v>26</v>
      </c>
      <c r="D94" s="139"/>
      <c r="E94" s="135"/>
      <c r="F94" s="148"/>
      <c r="H94" s="139"/>
      <c r="I94" s="139"/>
      <c r="L94" s="139"/>
      <c r="M94" s="139"/>
      <c r="N94" s="139"/>
      <c r="O94" s="139"/>
    </row>
    <row r="95" spans="1:15" ht="15" customHeight="1">
      <c r="A95" s="147"/>
      <c r="B95" s="150" t="s">
        <v>610</v>
      </c>
      <c r="C95" s="160">
        <v>21</v>
      </c>
      <c r="D95" s="139"/>
      <c r="E95" s="139"/>
      <c r="F95" s="148"/>
      <c r="H95" s="139"/>
      <c r="I95" s="139"/>
      <c r="L95" s="139"/>
      <c r="M95" s="139"/>
      <c r="N95" s="139"/>
      <c r="O95" s="139"/>
    </row>
    <row r="96" spans="1:15" ht="15" customHeight="1">
      <c r="A96" s="147"/>
      <c r="B96" s="161" t="s">
        <v>1</v>
      </c>
      <c r="C96" s="136" t="s">
        <v>597</v>
      </c>
      <c r="D96" s="139"/>
      <c r="E96" s="139"/>
      <c r="F96" s="162"/>
      <c r="H96" s="139"/>
      <c r="I96" s="139"/>
      <c r="L96" s="139"/>
      <c r="M96" s="139"/>
      <c r="N96" s="139"/>
      <c r="O96" s="139"/>
    </row>
    <row r="97" spans="1:15" ht="15" customHeight="1">
      <c r="A97" s="147"/>
      <c r="B97" s="161" t="s">
        <v>601</v>
      </c>
      <c r="C97" s="160" t="s">
        <v>584</v>
      </c>
      <c r="D97" s="139"/>
      <c r="E97" s="139"/>
      <c r="F97" s="148"/>
      <c r="H97" s="139"/>
      <c r="I97" s="139"/>
      <c r="L97" s="139"/>
      <c r="M97" s="139"/>
      <c r="N97" s="139"/>
      <c r="O97" s="139"/>
    </row>
    <row r="98" spans="1:15" ht="15" customHeight="1">
      <c r="A98" s="147"/>
      <c r="B98" s="161" t="s">
        <v>600</v>
      </c>
      <c r="C98" s="160" t="s">
        <v>603</v>
      </c>
      <c r="D98" s="11"/>
      <c r="E98" s="139"/>
      <c r="F98" s="148"/>
      <c r="G98" s="139"/>
    </row>
    <row r="99" spans="1:15" ht="15" customHeight="1">
      <c r="A99" s="139"/>
      <c r="B99" s="150" t="s">
        <v>606</v>
      </c>
      <c r="C99" s="135" t="s">
        <v>609</v>
      </c>
      <c r="D99" s="11"/>
      <c r="E99" s="151"/>
      <c r="F99" s="148"/>
    </row>
    <row r="100" spans="1:15" ht="15" customHeight="1">
      <c r="A100" s="139"/>
      <c r="B100" s="161" t="s">
        <v>588</v>
      </c>
      <c r="C100" s="135" t="s">
        <v>587</v>
      </c>
      <c r="D100" s="11" t="s">
        <v>937</v>
      </c>
      <c r="E100" s="151"/>
      <c r="F100" s="148"/>
    </row>
    <row r="101" spans="1:15" ht="15" customHeight="1">
      <c r="A101" s="139"/>
      <c r="B101" s="166" t="s">
        <v>589</v>
      </c>
      <c r="C101" s="172" t="s">
        <v>586</v>
      </c>
      <c r="D101" s="13"/>
      <c r="E101" s="157"/>
      <c r="F101" s="148"/>
    </row>
    <row r="102" spans="1:15" ht="15" customHeight="1">
      <c r="A102" s="147"/>
      <c r="C102" s="139"/>
      <c r="D102" s="139"/>
      <c r="E102" s="139"/>
      <c r="F102" s="148"/>
      <c r="J102" s="144"/>
      <c r="K102" s="144"/>
    </row>
    <row r="103" spans="1:15" ht="15" customHeight="1">
      <c r="A103" s="147"/>
      <c r="B103" s="163"/>
      <c r="C103" s="148"/>
      <c r="D103" s="148"/>
      <c r="E103" s="148"/>
      <c r="F103" s="148"/>
      <c r="J103" s="144"/>
      <c r="K103" s="144"/>
    </row>
    <row r="104" spans="1:15" ht="15" customHeight="1">
      <c r="A104" s="250" t="s">
        <v>594</v>
      </c>
      <c r="B104" s="250"/>
      <c r="C104" s="250"/>
      <c r="D104" s="250"/>
      <c r="E104" s="250"/>
      <c r="F104" s="250"/>
      <c r="G104" s="250"/>
      <c r="H104" s="250"/>
      <c r="I104" s="250"/>
    </row>
    <row r="105" spans="1:15" ht="15" customHeight="1">
      <c r="A105" s="147"/>
      <c r="B105" s="147"/>
      <c r="C105" s="147"/>
      <c r="D105" s="147"/>
      <c r="E105" s="147"/>
      <c r="F105" s="147"/>
    </row>
    <row r="106" spans="1:15" ht="15" customHeight="1">
      <c r="A106" s="147"/>
      <c r="B106" s="147"/>
      <c r="C106" s="147"/>
      <c r="D106" s="147"/>
      <c r="E106" s="147"/>
      <c r="F106" s="147"/>
      <c r="G106" s="139"/>
    </row>
    <row r="107" spans="1:15" ht="15" customHeight="1">
      <c r="A107" s="143">
        <f>2*8</f>
        <v>16</v>
      </c>
      <c r="B107" s="217" t="s">
        <v>595</v>
      </c>
      <c r="C107" s="11"/>
      <c r="D107" s="11"/>
      <c r="E107" s="139"/>
      <c r="F107" s="148"/>
      <c r="G107" s="139"/>
    </row>
    <row r="108" spans="1:15" ht="15" customHeight="1">
      <c r="A108" s="147"/>
      <c r="B108" s="214" t="s">
        <v>941</v>
      </c>
      <c r="C108" s="215">
        <v>10</v>
      </c>
      <c r="D108" s="215">
        <f>C108+1</f>
        <v>11</v>
      </c>
      <c r="E108" s="129"/>
      <c r="F108" s="148"/>
      <c r="G108" s="139"/>
    </row>
    <row r="109" spans="1:15" ht="15" customHeight="1">
      <c r="A109" s="147"/>
      <c r="B109" s="149" t="s">
        <v>579</v>
      </c>
      <c r="C109" s="130" t="s">
        <v>592</v>
      </c>
      <c r="D109" s="130" t="s">
        <v>593</v>
      </c>
      <c r="E109" s="130"/>
      <c r="F109" s="148"/>
      <c r="G109" s="139"/>
    </row>
    <row r="110" spans="1:15" ht="15" customHeight="1">
      <c r="A110" s="147"/>
      <c r="B110" s="150" t="s">
        <v>583</v>
      </c>
      <c r="C110" s="151">
        <v>8</v>
      </c>
      <c r="D110" s="151">
        <v>8</v>
      </c>
      <c r="E110" s="164"/>
      <c r="F110" s="148"/>
      <c r="G110" s="139"/>
    </row>
    <row r="111" spans="1:15" ht="15" customHeight="1">
      <c r="A111" s="147"/>
      <c r="B111" s="150" t="s">
        <v>611</v>
      </c>
      <c r="C111" s="154">
        <v>24</v>
      </c>
      <c r="D111" s="154">
        <v>27</v>
      </c>
      <c r="E111" s="164"/>
      <c r="F111" s="148"/>
      <c r="G111" s="139"/>
    </row>
    <row r="112" spans="1:15" ht="15" customHeight="1">
      <c r="A112" s="147"/>
      <c r="B112" s="150" t="s">
        <v>610</v>
      </c>
      <c r="C112" s="154">
        <v>21</v>
      </c>
      <c r="D112" s="154">
        <v>19</v>
      </c>
      <c r="E112" s="164"/>
      <c r="F112" s="148"/>
      <c r="G112" s="139"/>
    </row>
    <row r="113" spans="1:7" ht="15" customHeight="1">
      <c r="A113" s="147"/>
      <c r="B113" s="161" t="s">
        <v>588</v>
      </c>
      <c r="C113" s="151" t="s">
        <v>587</v>
      </c>
      <c r="D113" s="151" t="s">
        <v>587</v>
      </c>
      <c r="E113" s="165"/>
      <c r="F113" s="139"/>
      <c r="G113" s="139"/>
    </row>
    <row r="114" spans="1:7" ht="15" customHeight="1">
      <c r="A114" s="147"/>
      <c r="B114" s="166" t="s">
        <v>589</v>
      </c>
      <c r="C114" s="157" t="s">
        <v>586</v>
      </c>
      <c r="D114" s="157" t="s">
        <v>587</v>
      </c>
      <c r="E114" s="167"/>
      <c r="F114" s="139"/>
      <c r="G114" s="139"/>
    </row>
    <row r="115" spans="1:7" ht="15" customHeight="1">
      <c r="A115" s="147"/>
      <c r="B115" s="11"/>
      <c r="C115" s="11"/>
      <c r="D115" s="135"/>
      <c r="E115" s="135"/>
      <c r="F115" s="139"/>
      <c r="G115" s="139"/>
    </row>
    <row r="116" spans="1:7" ht="15" customHeight="1">
      <c r="A116" s="147"/>
      <c r="B116" s="11"/>
      <c r="C116" s="11"/>
      <c r="D116" s="135"/>
      <c r="E116" s="135"/>
      <c r="F116" s="139"/>
      <c r="G116" s="139"/>
    </row>
    <row r="117" spans="1:7" ht="15" customHeight="1">
      <c r="A117" s="147"/>
      <c r="B117" s="159" t="s">
        <v>591</v>
      </c>
      <c r="C117" s="130"/>
      <c r="D117" s="130"/>
      <c r="E117" s="130"/>
      <c r="F117" s="139"/>
    </row>
    <row r="118" spans="1:7" ht="15" customHeight="1">
      <c r="A118" s="147"/>
      <c r="B118" s="161" t="s">
        <v>1</v>
      </c>
      <c r="C118" s="138" t="s">
        <v>597</v>
      </c>
      <c r="D118" s="11"/>
      <c r="E118" s="139"/>
      <c r="F118" s="162"/>
      <c r="G118" s="139"/>
    </row>
    <row r="119" spans="1:7" ht="15" customHeight="1">
      <c r="A119" s="147"/>
      <c r="B119" s="161" t="s">
        <v>601</v>
      </c>
      <c r="C119" s="160" t="s">
        <v>584</v>
      </c>
      <c r="D119" s="11"/>
      <c r="E119" s="139"/>
      <c r="F119" s="148"/>
      <c r="G119" s="139"/>
    </row>
    <row r="120" spans="1:7" ht="15" customHeight="1">
      <c r="A120" s="147"/>
      <c r="B120" s="161" t="s">
        <v>600</v>
      </c>
      <c r="C120" s="160" t="s">
        <v>603</v>
      </c>
      <c r="D120" s="11"/>
      <c r="E120" s="139"/>
      <c r="F120" s="148"/>
      <c r="G120" s="139"/>
    </row>
    <row r="121" spans="1:7" ht="15" customHeight="1">
      <c r="A121" s="139"/>
      <c r="B121" s="150" t="s">
        <v>606</v>
      </c>
      <c r="C121" s="135" t="s">
        <v>609</v>
      </c>
      <c r="D121" s="11"/>
      <c r="E121" s="151"/>
      <c r="F121" s="148"/>
    </row>
    <row r="122" spans="1:7" ht="15" customHeight="1">
      <c r="A122" s="147"/>
      <c r="B122" s="248" t="s">
        <v>602</v>
      </c>
      <c r="C122" s="144" t="s">
        <v>599</v>
      </c>
      <c r="D122" s="168"/>
      <c r="E122" s="141"/>
      <c r="F122" s="148"/>
      <c r="G122" s="139"/>
    </row>
    <row r="123" spans="1:7" ht="15" customHeight="1">
      <c r="A123" s="147"/>
      <c r="B123" s="248"/>
      <c r="C123" s="170" t="s">
        <v>702</v>
      </c>
      <c r="D123" s="168"/>
      <c r="E123" s="141"/>
      <c r="F123" s="148"/>
      <c r="G123" s="139"/>
    </row>
    <row r="124" spans="1:7" ht="15" customHeight="1">
      <c r="A124" s="147"/>
      <c r="B124" s="248"/>
      <c r="C124" s="170" t="s">
        <v>703</v>
      </c>
      <c r="D124" s="168"/>
      <c r="E124" s="141"/>
      <c r="F124" s="148"/>
      <c r="G124" s="139"/>
    </row>
    <row r="125" spans="1:7" ht="15" customHeight="1">
      <c r="A125" s="147"/>
      <c r="B125" s="248"/>
      <c r="C125" s="170" t="s">
        <v>708</v>
      </c>
      <c r="D125" s="168"/>
      <c r="E125" s="141"/>
      <c r="F125" s="148"/>
      <c r="G125" s="139"/>
    </row>
    <row r="126" spans="1:7" ht="15" customHeight="1">
      <c r="A126" s="147"/>
      <c r="B126" s="249"/>
      <c r="C126" s="171" t="s">
        <v>709</v>
      </c>
      <c r="D126" s="13"/>
      <c r="E126" s="142"/>
      <c r="F126" s="148"/>
      <c r="G126" s="139"/>
    </row>
    <row r="127" spans="1:7" ht="15" customHeight="1">
      <c r="A127" s="147"/>
      <c r="B127" s="161"/>
      <c r="D127" s="139"/>
      <c r="E127" s="139"/>
      <c r="F127" s="148"/>
      <c r="G127" s="139"/>
    </row>
    <row r="128" spans="1:7" ht="15" customHeight="1">
      <c r="A128" s="147"/>
      <c r="B128" s="161"/>
      <c r="D128" s="139"/>
      <c r="E128" s="139"/>
      <c r="F128" s="148"/>
      <c r="G128" s="139"/>
    </row>
    <row r="129" spans="1:15" ht="15" customHeight="1">
      <c r="A129" s="250" t="s">
        <v>605</v>
      </c>
      <c r="B129" s="250"/>
      <c r="C129" s="250"/>
      <c r="D129" s="250"/>
      <c r="E129" s="250"/>
      <c r="F129" s="250"/>
      <c r="G129" s="250"/>
      <c r="H129" s="250"/>
      <c r="I129" s="250"/>
    </row>
    <row r="130" spans="1:15" ht="15" customHeight="1">
      <c r="A130" s="139"/>
      <c r="C130" s="139"/>
      <c r="D130" s="139"/>
      <c r="E130" s="139"/>
      <c r="F130" s="139"/>
      <c r="G130" s="139"/>
      <c r="H130" s="139"/>
      <c r="I130" s="139"/>
    </row>
    <row r="131" spans="1:15" ht="15" customHeight="1">
      <c r="A131" s="139"/>
      <c r="C131" s="139"/>
      <c r="D131" s="139"/>
      <c r="E131" s="139"/>
      <c r="F131" s="139"/>
      <c r="G131" s="139"/>
      <c r="H131" s="139"/>
      <c r="I131" s="139"/>
    </row>
    <row r="132" spans="1:15" ht="15" customHeight="1">
      <c r="A132" s="143">
        <f>8*2</f>
        <v>16</v>
      </c>
      <c r="B132" s="217" t="s">
        <v>595</v>
      </c>
      <c r="C132" s="11"/>
      <c r="D132" s="11"/>
      <c r="E132" s="139"/>
      <c r="F132" s="148"/>
      <c r="G132" s="139"/>
    </row>
    <row r="133" spans="1:15" ht="15" customHeight="1">
      <c r="A133" s="139"/>
      <c r="B133" s="214" t="s">
        <v>941</v>
      </c>
      <c r="C133" s="215">
        <v>12</v>
      </c>
      <c r="D133" s="215">
        <f>C133+1</f>
        <v>13</v>
      </c>
      <c r="E133" s="129"/>
      <c r="F133" s="139"/>
      <c r="G133" s="139"/>
    </row>
    <row r="134" spans="1:15" ht="15" customHeight="1">
      <c r="A134" s="139"/>
      <c r="B134" s="149" t="s">
        <v>579</v>
      </c>
      <c r="C134" s="130" t="s">
        <v>958</v>
      </c>
      <c r="D134" s="130" t="s">
        <v>959</v>
      </c>
      <c r="E134" s="130"/>
      <c r="F134" s="162"/>
      <c r="G134" s="139"/>
    </row>
    <row r="135" spans="1:15" ht="15" customHeight="1">
      <c r="A135" s="139"/>
      <c r="B135" s="150" t="s">
        <v>583</v>
      </c>
      <c r="C135" s="151">
        <v>8</v>
      </c>
      <c r="D135" s="151">
        <v>8</v>
      </c>
      <c r="E135" s="151"/>
      <c r="F135" s="148"/>
    </row>
    <row r="136" spans="1:15" ht="15" customHeight="1">
      <c r="A136" s="139"/>
      <c r="B136" s="150" t="s">
        <v>606</v>
      </c>
      <c r="C136" s="154" t="s">
        <v>607</v>
      </c>
      <c r="D136" s="154" t="s">
        <v>608</v>
      </c>
      <c r="E136" s="151"/>
      <c r="F136" s="148"/>
      <c r="L136" s="139"/>
      <c r="M136" s="139"/>
      <c r="N136" s="139"/>
      <c r="O136" s="139"/>
    </row>
    <row r="137" spans="1:15" ht="15" customHeight="1">
      <c r="A137" s="139"/>
      <c r="B137" s="166" t="s">
        <v>600</v>
      </c>
      <c r="C137" s="158" t="s">
        <v>957</v>
      </c>
      <c r="D137" s="158" t="s">
        <v>604</v>
      </c>
      <c r="E137" s="142"/>
      <c r="F137" s="148"/>
      <c r="L137" s="139"/>
      <c r="M137" s="139"/>
      <c r="N137" s="139"/>
      <c r="O137" s="139"/>
    </row>
    <row r="138" spans="1:15" ht="15" customHeight="1">
      <c r="A138" s="139"/>
      <c r="B138" s="11"/>
      <c r="C138" s="11"/>
      <c r="D138" s="135"/>
      <c r="E138" s="135"/>
      <c r="F138" s="139"/>
      <c r="G138" s="139"/>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59" t="s">
        <v>591</v>
      </c>
      <c r="C140" s="130"/>
      <c r="D140" s="130"/>
      <c r="E140" s="130"/>
      <c r="F140" s="139"/>
      <c r="G140" s="139"/>
    </row>
    <row r="141" spans="1:15" ht="15" customHeight="1">
      <c r="A141" s="139"/>
      <c r="B141" s="150" t="s">
        <v>611</v>
      </c>
      <c r="C141" s="160">
        <v>26</v>
      </c>
      <c r="D141" s="11"/>
      <c r="E141" s="139"/>
      <c r="F141" s="148"/>
    </row>
    <row r="142" spans="1:15" ht="15" customHeight="1">
      <c r="A142" s="139"/>
      <c r="B142" s="150" t="s">
        <v>610</v>
      </c>
      <c r="C142" s="160">
        <v>21</v>
      </c>
      <c r="D142" s="11"/>
      <c r="E142" s="139"/>
      <c r="F142" s="148"/>
    </row>
    <row r="143" spans="1:15" ht="15" customHeight="1">
      <c r="A143" s="139"/>
      <c r="B143" s="161" t="s">
        <v>1</v>
      </c>
      <c r="C143" s="160" t="s">
        <v>597</v>
      </c>
      <c r="D143" s="11"/>
      <c r="E143" s="139"/>
      <c r="F143" s="162"/>
      <c r="G143" s="139"/>
    </row>
    <row r="144" spans="1:15" ht="15" customHeight="1">
      <c r="A144" s="139"/>
      <c r="B144" s="161" t="s">
        <v>601</v>
      </c>
      <c r="C144" s="160" t="s">
        <v>584</v>
      </c>
      <c r="D144" s="11"/>
      <c r="E144" s="139"/>
      <c r="F144" s="148"/>
    </row>
    <row r="145" spans="1:9" ht="15" customHeight="1">
      <c r="A145" s="139"/>
      <c r="B145" s="161" t="s">
        <v>588</v>
      </c>
      <c r="C145" s="135" t="s">
        <v>587</v>
      </c>
      <c r="D145" s="11"/>
      <c r="E145" s="151"/>
      <c r="F145" s="148"/>
    </row>
    <row r="146" spans="1:9" ht="15" customHeight="1">
      <c r="A146" s="139"/>
      <c r="B146" s="161" t="s">
        <v>589</v>
      </c>
      <c r="C146" s="135" t="s">
        <v>586</v>
      </c>
      <c r="D146" s="11"/>
      <c r="E146" s="151"/>
      <c r="F146" s="148"/>
    </row>
    <row r="147" spans="1:9" ht="15" customHeight="1">
      <c r="A147" s="139"/>
      <c r="B147" s="248" t="s">
        <v>602</v>
      </c>
      <c r="C147" s="144" t="s">
        <v>599</v>
      </c>
      <c r="D147" s="168"/>
      <c r="E147" s="141"/>
      <c r="F147" s="148"/>
    </row>
    <row r="148" spans="1:9" ht="15" customHeight="1">
      <c r="A148" s="139"/>
      <c r="B148" s="248"/>
      <c r="C148" s="170" t="s">
        <v>702</v>
      </c>
      <c r="D148" s="168"/>
      <c r="E148" s="141"/>
      <c r="F148" s="148"/>
    </row>
    <row r="149" spans="1:9" ht="15" customHeight="1">
      <c r="A149" s="139"/>
      <c r="B149" s="248"/>
      <c r="C149" s="170" t="s">
        <v>703</v>
      </c>
      <c r="D149" s="168"/>
      <c r="E149" s="141"/>
      <c r="F149" s="148"/>
      <c r="G149" s="139"/>
      <c r="H149" s="139"/>
      <c r="I149" s="139"/>
    </row>
    <row r="150" spans="1:9" ht="15" customHeight="1">
      <c r="A150" s="139"/>
      <c r="B150" s="248"/>
      <c r="C150" s="170" t="s">
        <v>708</v>
      </c>
      <c r="D150" s="168"/>
      <c r="E150" s="141"/>
      <c r="F150" s="148"/>
      <c r="G150" s="139"/>
      <c r="H150" s="139"/>
      <c r="I150" s="139"/>
    </row>
    <row r="151" spans="1:9" ht="15" customHeight="1">
      <c r="A151" s="139"/>
      <c r="B151" s="249"/>
      <c r="C151" s="171" t="s">
        <v>709</v>
      </c>
      <c r="D151" s="13"/>
      <c r="E151" s="142"/>
      <c r="F151" s="148"/>
      <c r="G151" s="139"/>
      <c r="H151" s="139"/>
      <c r="I151" s="139"/>
    </row>
    <row r="152" spans="1:9" ht="15" customHeight="1">
      <c r="A152" s="139"/>
      <c r="C152" s="139"/>
      <c r="D152" s="139"/>
      <c r="E152" s="139"/>
      <c r="F152" s="139"/>
      <c r="G152" s="139"/>
      <c r="H152" s="139"/>
      <c r="I152" s="139"/>
    </row>
    <row r="153" spans="1:9" ht="15" customHeight="1">
      <c r="A153" s="139"/>
      <c r="C153" s="139"/>
      <c r="D153" s="139"/>
      <c r="E153" s="139"/>
      <c r="F153" s="139"/>
      <c r="G153" s="139"/>
      <c r="H153" s="139"/>
      <c r="I153" s="139"/>
    </row>
    <row r="154" spans="1:9" ht="15" customHeight="1">
      <c r="A154" s="250" t="s">
        <v>636</v>
      </c>
      <c r="B154" s="250"/>
      <c r="C154" s="250"/>
      <c r="D154" s="250"/>
      <c r="E154" s="250"/>
      <c r="F154" s="250"/>
      <c r="G154" s="250"/>
      <c r="H154" s="250"/>
      <c r="I154" s="250"/>
    </row>
    <row r="155" spans="1:9" ht="15" customHeight="1">
      <c r="A155" s="139"/>
      <c r="C155" s="139"/>
      <c r="D155" s="139"/>
      <c r="E155" s="139"/>
      <c r="F155" s="139"/>
      <c r="G155" s="139"/>
      <c r="H155" s="139"/>
      <c r="I155" s="139"/>
    </row>
    <row r="156" spans="1:9" ht="15" customHeight="1">
      <c r="A156" s="139"/>
      <c r="C156" s="141"/>
      <c r="D156" s="139"/>
      <c r="E156" s="139"/>
      <c r="F156" s="139"/>
      <c r="G156" s="139"/>
      <c r="H156" s="139"/>
      <c r="I156" s="139"/>
    </row>
    <row r="157" spans="1:9" ht="15" customHeight="1">
      <c r="A157" s="143">
        <f>3*2*8</f>
        <v>48</v>
      </c>
      <c r="B157" s="217" t="s">
        <v>942</v>
      </c>
      <c r="C157" s="164"/>
      <c r="D157" s="11"/>
      <c r="E157" s="139"/>
      <c r="F157" s="148"/>
      <c r="G157" s="139"/>
    </row>
    <row r="158" spans="1:9" ht="15" customHeight="1">
      <c r="A158" s="139"/>
      <c r="B158" s="214" t="s">
        <v>941</v>
      </c>
      <c r="C158" s="215" t="s">
        <v>108</v>
      </c>
      <c r="D158" s="215" t="s">
        <v>110</v>
      </c>
      <c r="E158" s="215" t="s">
        <v>112</v>
      </c>
      <c r="F158" s="139"/>
      <c r="G158" s="139"/>
    </row>
    <row r="159" spans="1:9" ht="15" customHeight="1">
      <c r="A159" s="139"/>
      <c r="B159" s="149" t="s">
        <v>579</v>
      </c>
      <c r="C159" s="130" t="s">
        <v>638</v>
      </c>
      <c r="D159" s="226" t="s">
        <v>638</v>
      </c>
      <c r="E159" s="226" t="s">
        <v>638</v>
      </c>
      <c r="F159" s="162"/>
      <c r="G159" s="139"/>
    </row>
    <row r="160" spans="1:9" ht="15" customHeight="1">
      <c r="A160" s="139"/>
      <c r="B160" s="150" t="s">
        <v>583</v>
      </c>
      <c r="C160" s="151">
        <v>8</v>
      </c>
      <c r="D160" s="151">
        <v>8</v>
      </c>
      <c r="E160" s="151">
        <v>8</v>
      </c>
      <c r="F160" s="148"/>
    </row>
    <row r="161" spans="1:15" ht="15" customHeight="1">
      <c r="A161" s="139"/>
      <c r="B161" s="161" t="s">
        <v>588</v>
      </c>
      <c r="C161" s="151" t="s">
        <v>587</v>
      </c>
      <c r="D161" s="151" t="s">
        <v>587</v>
      </c>
      <c r="E161" s="151" t="s">
        <v>587</v>
      </c>
      <c r="F161" s="148"/>
      <c r="L161" s="139"/>
      <c r="M161" s="139"/>
      <c r="N161" s="139"/>
      <c r="O161" s="139"/>
    </row>
    <row r="162" spans="1:15" ht="15" customHeight="1">
      <c r="A162" s="139"/>
      <c r="B162" s="161" t="s">
        <v>589</v>
      </c>
      <c r="C162" s="151" t="s">
        <v>586</v>
      </c>
      <c r="D162" s="151" t="s">
        <v>586</v>
      </c>
      <c r="E162" s="151" t="s">
        <v>587</v>
      </c>
      <c r="F162" s="148"/>
      <c r="L162" s="139"/>
      <c r="M162" s="139"/>
      <c r="N162" s="139"/>
      <c r="O162" s="139"/>
    </row>
    <row r="163" spans="1:15" ht="15" customHeight="1">
      <c r="A163" s="139"/>
      <c r="B163" s="227" t="s">
        <v>611</v>
      </c>
      <c r="C163" s="165">
        <v>26</v>
      </c>
      <c r="D163" s="151">
        <v>24</v>
      </c>
      <c r="E163" s="151">
        <v>27</v>
      </c>
      <c r="F163" s="148"/>
      <c r="L163" s="139"/>
      <c r="M163" s="139"/>
      <c r="N163" s="139"/>
      <c r="O163" s="139"/>
    </row>
    <row r="164" spans="1:15" ht="15" customHeight="1">
      <c r="A164" s="139"/>
      <c r="B164" s="227" t="s">
        <v>610</v>
      </c>
      <c r="C164" s="165">
        <v>21</v>
      </c>
      <c r="D164" s="151">
        <v>21</v>
      </c>
      <c r="E164" s="151">
        <v>19</v>
      </c>
      <c r="F164" s="148"/>
      <c r="L164" s="139"/>
      <c r="M164" s="139"/>
      <c r="N164" s="139"/>
      <c r="O164" s="139"/>
    </row>
    <row r="165" spans="1:15" ht="15" customHeight="1">
      <c r="A165" s="139"/>
      <c r="B165" s="149" t="s">
        <v>637</v>
      </c>
      <c r="C165" s="158" t="s">
        <v>943</v>
      </c>
      <c r="D165" s="158" t="s">
        <v>943</v>
      </c>
      <c r="E165" s="158" t="s">
        <v>943</v>
      </c>
      <c r="F165" s="139"/>
      <c r="G165" s="139"/>
      <c r="L165" s="139"/>
      <c r="M165" s="139"/>
      <c r="N165" s="139"/>
      <c r="O165" s="139"/>
    </row>
    <row r="166" spans="1:15" ht="15" customHeight="1">
      <c r="A166" s="139"/>
      <c r="B166" s="11"/>
      <c r="C166" s="11"/>
      <c r="D166" s="135"/>
      <c r="E166" s="135"/>
      <c r="F166" s="139"/>
      <c r="G166" s="139"/>
      <c r="L166" s="139"/>
      <c r="M166" s="139"/>
      <c r="N166" s="139"/>
      <c r="O166" s="139"/>
    </row>
    <row r="167" spans="1:15" ht="15" customHeight="1">
      <c r="A167" s="139"/>
      <c r="B167" s="159" t="s">
        <v>591</v>
      </c>
      <c r="C167" s="130"/>
      <c r="D167" s="130"/>
      <c r="E167" s="130"/>
      <c r="F167" s="139"/>
      <c r="G167" s="139"/>
    </row>
    <row r="168" spans="1:15" ht="15" customHeight="1">
      <c r="A168" s="139"/>
      <c r="B168" s="161" t="s">
        <v>1</v>
      </c>
      <c r="C168" s="160" t="s">
        <v>597</v>
      </c>
      <c r="D168" s="11"/>
      <c r="E168" s="139"/>
      <c r="F168" s="162"/>
      <c r="G168" s="139"/>
    </row>
    <row r="169" spans="1:15" ht="15" customHeight="1">
      <c r="A169" s="139"/>
      <c r="B169" s="161" t="s">
        <v>601</v>
      </c>
      <c r="C169" s="160" t="s">
        <v>584</v>
      </c>
      <c r="D169" s="11"/>
      <c r="E169" s="139"/>
      <c r="F169" s="148"/>
    </row>
    <row r="170" spans="1:15" ht="15" customHeight="1">
      <c r="A170" s="139"/>
      <c r="B170" s="150" t="s">
        <v>606</v>
      </c>
      <c r="C170" s="135" t="s">
        <v>609</v>
      </c>
      <c r="D170" s="151"/>
      <c r="E170" s="151"/>
      <c r="F170" s="148"/>
      <c r="L170" s="139"/>
      <c r="M170" s="139"/>
      <c r="N170" s="139"/>
      <c r="O170" s="139"/>
    </row>
    <row r="171" spans="1:15" ht="15" customHeight="1">
      <c r="A171" s="139"/>
      <c r="B171" s="161" t="s">
        <v>600</v>
      </c>
      <c r="C171" s="160" t="s">
        <v>603</v>
      </c>
      <c r="D171" s="11"/>
      <c r="E171" s="139"/>
      <c r="F171" s="148"/>
      <c r="L171" s="139"/>
      <c r="M171" s="139"/>
      <c r="N171" s="139"/>
      <c r="O171" s="139"/>
    </row>
    <row r="172" spans="1:15" ht="15" customHeight="1">
      <c r="A172" s="139"/>
      <c r="B172" s="248" t="s">
        <v>602</v>
      </c>
      <c r="C172" s="144" t="s">
        <v>599</v>
      </c>
      <c r="D172" s="168"/>
      <c r="E172" s="141"/>
      <c r="F172" s="148"/>
    </row>
    <row r="173" spans="1:15" ht="15" customHeight="1">
      <c r="A173" s="139"/>
      <c r="B173" s="248"/>
      <c r="C173" s="170" t="s">
        <v>702</v>
      </c>
      <c r="D173" s="168"/>
      <c r="E173" s="141"/>
      <c r="F173" s="148"/>
    </row>
    <row r="174" spans="1:15" ht="15" customHeight="1">
      <c r="A174" s="139"/>
      <c r="B174" s="248"/>
      <c r="C174" s="170" t="s">
        <v>703</v>
      </c>
      <c r="D174" s="168"/>
      <c r="E174" s="141"/>
      <c r="F174" s="148"/>
      <c r="G174" s="139"/>
      <c r="H174" s="139"/>
      <c r="I174" s="139"/>
    </row>
    <row r="175" spans="1:15" ht="15" customHeight="1">
      <c r="A175" s="139"/>
      <c r="B175" s="248"/>
      <c r="C175" s="170" t="s">
        <v>708</v>
      </c>
      <c r="D175" s="168"/>
      <c r="E175" s="141"/>
      <c r="F175" s="148"/>
      <c r="G175" s="139"/>
      <c r="H175" s="139"/>
      <c r="I175" s="139"/>
    </row>
    <row r="176" spans="1:15" ht="15" customHeight="1">
      <c r="A176" s="139"/>
      <c r="B176" s="249"/>
      <c r="C176" s="171" t="s">
        <v>709</v>
      </c>
      <c r="D176" s="13"/>
      <c r="E176" s="142"/>
      <c r="F176" s="148"/>
      <c r="G176" s="139"/>
      <c r="H176" s="139"/>
      <c r="I176" s="139"/>
    </row>
    <row r="177" spans="1:17" ht="15" customHeight="1">
      <c r="A177" s="139"/>
      <c r="C177" s="139"/>
      <c r="D177" s="139"/>
      <c r="E177" s="139"/>
      <c r="F177" s="139"/>
      <c r="G177" s="139"/>
      <c r="H177" s="139"/>
      <c r="I177" s="139"/>
    </row>
    <row r="178" spans="1:17" ht="15" customHeight="1">
      <c r="A178" s="139"/>
      <c r="C178" s="139"/>
      <c r="D178" s="139"/>
      <c r="E178" s="139"/>
      <c r="F178" s="139"/>
      <c r="G178" s="139"/>
      <c r="H178" s="139"/>
      <c r="I178" s="139"/>
    </row>
    <row r="179" spans="1:17" ht="15" customHeight="1">
      <c r="A179" s="250" t="s">
        <v>612</v>
      </c>
      <c r="B179" s="250"/>
      <c r="C179" s="250"/>
      <c r="D179" s="250"/>
      <c r="E179" s="250"/>
      <c r="F179" s="250"/>
      <c r="G179" s="250"/>
      <c r="H179" s="250"/>
      <c r="I179" s="250"/>
    </row>
    <row r="180" spans="1:17" ht="15" customHeight="1">
      <c r="A180" s="176" t="s">
        <v>643</v>
      </c>
      <c r="C180" s="139"/>
      <c r="D180" s="139"/>
      <c r="E180" s="139"/>
      <c r="F180" s="139"/>
      <c r="G180" s="139"/>
      <c r="H180" s="139"/>
      <c r="I180" s="139"/>
    </row>
    <row r="181" spans="1:17" ht="15" customHeight="1">
      <c r="A181" s="139"/>
      <c r="C181" s="139"/>
      <c r="D181" s="139"/>
      <c r="E181" s="139"/>
      <c r="F181" s="139"/>
      <c r="G181" s="139"/>
      <c r="H181" s="139"/>
      <c r="I181" s="139"/>
      <c r="J181" s="146"/>
      <c r="K181" s="145"/>
      <c r="Q181" s="41"/>
    </row>
    <row r="182" spans="1:17" ht="15" customHeight="1">
      <c r="A182" s="143">
        <f>5*8</f>
        <v>40</v>
      </c>
      <c r="B182" s="217" t="s">
        <v>629</v>
      </c>
      <c r="C182" s="11"/>
      <c r="D182" s="11"/>
      <c r="E182" s="139"/>
      <c r="F182" s="148"/>
      <c r="G182" s="139"/>
      <c r="J182" s="146"/>
      <c r="K182" s="145"/>
    </row>
    <row r="183" spans="1:17" ht="15" customHeight="1">
      <c r="A183" s="139"/>
      <c r="B183" s="214" t="s">
        <v>578</v>
      </c>
      <c r="C183" s="215">
        <v>25</v>
      </c>
      <c r="D183" s="215">
        <f t="shared" ref="D183:G183" si="2">C183+1</f>
        <v>26</v>
      </c>
      <c r="E183" s="215">
        <f t="shared" si="2"/>
        <v>27</v>
      </c>
      <c r="F183" s="215">
        <f t="shared" si="2"/>
        <v>28</v>
      </c>
      <c r="G183" s="215">
        <f t="shared" si="2"/>
        <v>29</v>
      </c>
      <c r="M183" s="139"/>
    </row>
    <row r="184" spans="1:17" ht="15" customHeight="1">
      <c r="A184" s="139"/>
      <c r="B184" s="149" t="s">
        <v>579</v>
      </c>
      <c r="C184" s="130" t="s">
        <v>626</v>
      </c>
      <c r="D184" s="130" t="s">
        <v>620</v>
      </c>
      <c r="E184" s="130" t="s">
        <v>627</v>
      </c>
      <c r="F184" s="130" t="s">
        <v>619</v>
      </c>
      <c r="G184" s="130" t="s">
        <v>628</v>
      </c>
      <c r="M184" s="139"/>
    </row>
    <row r="185" spans="1:17" ht="15" customHeight="1">
      <c r="A185" s="139"/>
      <c r="B185" s="150" t="s">
        <v>583</v>
      </c>
      <c r="C185" s="151">
        <v>8</v>
      </c>
      <c r="D185" s="151">
        <v>8</v>
      </c>
      <c r="E185" s="151">
        <v>8</v>
      </c>
      <c r="F185" s="151">
        <v>8</v>
      </c>
      <c r="G185" s="151">
        <v>8</v>
      </c>
      <c r="M185" s="139"/>
    </row>
    <row r="186" spans="1:17" ht="15" customHeight="1">
      <c r="A186" s="139"/>
      <c r="B186" s="166" t="s">
        <v>601</v>
      </c>
      <c r="C186" s="174" t="s">
        <v>621</v>
      </c>
      <c r="D186" s="156" t="s">
        <v>622</v>
      </c>
      <c r="E186" s="174" t="s">
        <v>623</v>
      </c>
      <c r="F186" s="174" t="s">
        <v>624</v>
      </c>
      <c r="G186" s="174" t="s">
        <v>625</v>
      </c>
      <c r="M186" s="139"/>
    </row>
    <row r="187" spans="1:17" ht="15" customHeight="1">
      <c r="A187" s="139"/>
      <c r="B187" s="11"/>
      <c r="C187" s="11"/>
      <c r="D187" s="135"/>
      <c r="E187" s="135"/>
      <c r="F187" s="139"/>
      <c r="G187" s="139"/>
      <c r="M187" s="139"/>
    </row>
    <row r="188" spans="1:17" ht="15" customHeight="1">
      <c r="A188" s="139"/>
      <c r="B188" s="11"/>
      <c r="C188" s="11"/>
      <c r="D188" s="135"/>
      <c r="E188" s="135"/>
      <c r="F188" s="139"/>
      <c r="G188" s="139"/>
      <c r="M188" s="139"/>
    </row>
    <row r="189" spans="1:17" ht="15" customHeight="1">
      <c r="A189" s="139"/>
      <c r="B189" s="159" t="s">
        <v>591</v>
      </c>
      <c r="C189" s="130"/>
      <c r="D189" s="130"/>
      <c r="E189" s="130"/>
      <c r="F189" s="139"/>
      <c r="G189" s="139"/>
      <c r="M189" s="139"/>
    </row>
    <row r="190" spans="1:17" ht="15" customHeight="1">
      <c r="A190" s="139"/>
      <c r="B190" s="150" t="s">
        <v>611</v>
      </c>
      <c r="C190" s="160">
        <v>26</v>
      </c>
      <c r="D190" s="11"/>
      <c r="E190" s="139"/>
      <c r="F190" s="148"/>
      <c r="M190" s="139"/>
    </row>
    <row r="191" spans="1:17" ht="15" customHeight="1">
      <c r="A191" s="139"/>
      <c r="B191" s="150" t="s">
        <v>610</v>
      </c>
      <c r="C191" s="160">
        <v>19</v>
      </c>
      <c r="D191" s="11"/>
      <c r="E191" s="139"/>
      <c r="F191" s="148"/>
      <c r="J191" s="146"/>
      <c r="K191" s="145"/>
      <c r="L191" s="139"/>
      <c r="M191" s="139"/>
    </row>
    <row r="192" spans="1:17" ht="15" customHeight="1">
      <c r="A192" s="139"/>
      <c r="B192" s="161" t="s">
        <v>1</v>
      </c>
      <c r="C192" s="160" t="s">
        <v>585</v>
      </c>
      <c r="D192" s="11"/>
      <c r="E192" s="139"/>
      <c r="F192" s="162"/>
      <c r="G192" s="139"/>
      <c r="M192" s="139"/>
    </row>
    <row r="193" spans="1:15" ht="15" customHeight="1">
      <c r="A193" s="139"/>
      <c r="B193" s="150" t="s">
        <v>606</v>
      </c>
      <c r="C193" s="135" t="s">
        <v>609</v>
      </c>
      <c r="D193" s="151"/>
      <c r="E193" s="151"/>
      <c r="F193" s="148"/>
      <c r="L193" s="139"/>
      <c r="M193" s="139"/>
      <c r="N193" s="139"/>
      <c r="O193" s="139"/>
    </row>
    <row r="194" spans="1:15" ht="15" customHeight="1">
      <c r="A194" s="139"/>
      <c r="B194" s="161" t="s">
        <v>600</v>
      </c>
      <c r="C194" s="160" t="s">
        <v>603</v>
      </c>
      <c r="D194" s="11"/>
      <c r="E194" s="139"/>
      <c r="F194" s="148"/>
      <c r="L194" s="139"/>
      <c r="M194" s="139"/>
      <c r="N194" s="139"/>
      <c r="O194" s="139"/>
    </row>
    <row r="195" spans="1:15" ht="15" customHeight="1">
      <c r="A195" s="139"/>
      <c r="B195" s="161" t="s">
        <v>588</v>
      </c>
      <c r="C195" s="135" t="s">
        <v>587</v>
      </c>
      <c r="D195" s="11"/>
      <c r="E195" s="151"/>
      <c r="F195" s="148"/>
      <c r="J195" s="146"/>
      <c r="K195" s="145"/>
      <c r="L195" s="139"/>
      <c r="M195" s="139"/>
    </row>
    <row r="196" spans="1:15" ht="15" customHeight="1">
      <c r="A196" s="139"/>
      <c r="B196" s="161" t="s">
        <v>589</v>
      </c>
      <c r="C196" s="135" t="s">
        <v>586</v>
      </c>
      <c r="D196" s="11"/>
      <c r="E196" s="151"/>
      <c r="F196" s="148"/>
      <c r="J196" s="146"/>
      <c r="L196" s="139"/>
      <c r="M196" s="139"/>
    </row>
    <row r="197" spans="1:15" ht="15" customHeight="1">
      <c r="A197" s="139"/>
      <c r="B197" s="248" t="s">
        <v>602</v>
      </c>
      <c r="C197" s="144" t="s">
        <v>599</v>
      </c>
      <c r="D197" s="168"/>
      <c r="E197" s="141"/>
      <c r="F197" s="148"/>
      <c r="J197" s="146"/>
      <c r="L197" s="139"/>
      <c r="M197" s="139"/>
    </row>
    <row r="198" spans="1:15" ht="15" customHeight="1">
      <c r="A198" s="139"/>
      <c r="B198" s="248"/>
      <c r="C198" s="170" t="s">
        <v>702</v>
      </c>
      <c r="D198" s="168"/>
      <c r="E198" s="141"/>
      <c r="F198" s="148"/>
      <c r="J198" s="146"/>
      <c r="L198" s="139"/>
      <c r="M198" s="139"/>
    </row>
    <row r="199" spans="1:15" ht="15" customHeight="1">
      <c r="A199" s="139"/>
      <c r="B199" s="248"/>
      <c r="C199" s="170" t="s">
        <v>703</v>
      </c>
      <c r="D199" s="168"/>
      <c r="E199" s="141"/>
      <c r="F199" s="148"/>
      <c r="G199" s="139"/>
      <c r="H199" s="139"/>
      <c r="I199" s="139"/>
    </row>
    <row r="200" spans="1:15" ht="15" customHeight="1">
      <c r="A200" s="139"/>
      <c r="B200" s="248"/>
      <c r="C200" s="170" t="s">
        <v>708</v>
      </c>
      <c r="D200" s="168"/>
      <c r="E200" s="141"/>
      <c r="F200" s="148"/>
      <c r="G200" s="139"/>
      <c r="H200" s="139"/>
      <c r="I200" s="139"/>
    </row>
    <row r="201" spans="1:15" ht="15" customHeight="1">
      <c r="A201" s="139"/>
      <c r="B201" s="249"/>
      <c r="C201" s="171" t="s">
        <v>709</v>
      </c>
      <c r="D201" s="13"/>
      <c r="E201" s="142"/>
      <c r="F201" s="148"/>
      <c r="G201" s="139"/>
      <c r="H201" s="139"/>
      <c r="I201" s="139"/>
    </row>
    <row r="202" spans="1:15" ht="15" customHeight="1">
      <c r="A202" s="139"/>
      <c r="C202" s="139"/>
      <c r="D202" s="139"/>
      <c r="E202" s="139"/>
      <c r="F202" s="139"/>
      <c r="G202" s="139"/>
      <c r="H202" s="139"/>
      <c r="I202" s="139"/>
    </row>
    <row r="203" spans="1:15" ht="15" customHeight="1">
      <c r="A203" s="139"/>
      <c r="C203" s="139"/>
      <c r="D203" s="139"/>
      <c r="E203" s="139"/>
      <c r="F203" s="139"/>
      <c r="G203" s="139"/>
      <c r="H203" s="139"/>
      <c r="I203" s="139"/>
    </row>
    <row r="205" spans="1:15" ht="15" customHeight="1">
      <c r="C205" s="139"/>
      <c r="D205" s="139"/>
      <c r="E205" s="139"/>
      <c r="F205" s="139"/>
    </row>
    <row r="206" spans="1:15" ht="15" customHeight="1">
      <c r="C206" s="139"/>
      <c r="D206" s="139"/>
      <c r="E206" s="139"/>
      <c r="F206" s="139"/>
    </row>
    <row r="207" spans="1:15" ht="15" customHeight="1">
      <c r="C207" s="139"/>
      <c r="D207" s="139"/>
      <c r="E207" s="139"/>
      <c r="F207" s="139"/>
    </row>
  </sheetData>
  <mergeCells count="15">
    <mergeCell ref="A3:I3"/>
    <mergeCell ref="A57:I57"/>
    <mergeCell ref="A83:I83"/>
    <mergeCell ref="B48:B54"/>
    <mergeCell ref="A30:I30"/>
    <mergeCell ref="A154:I154"/>
    <mergeCell ref="A179:I179"/>
    <mergeCell ref="B76:B80"/>
    <mergeCell ref="B21:B27"/>
    <mergeCell ref="B122:B126"/>
    <mergeCell ref="B197:B201"/>
    <mergeCell ref="B172:B176"/>
    <mergeCell ref="B147:B151"/>
    <mergeCell ref="A104:I104"/>
    <mergeCell ref="A129:I129"/>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728</v>
      </c>
      <c r="C2" s="2"/>
    </row>
    <row r="4" spans="2:3">
      <c r="B4" s="8" t="s">
        <v>729</v>
      </c>
      <c r="C4" s="8"/>
    </row>
    <row r="5" spans="2:3">
      <c r="B5" t="s">
        <v>730</v>
      </c>
      <c r="C5" s="4" t="s">
        <v>733</v>
      </c>
    </row>
    <row r="7" spans="2:3">
      <c r="B7" s="8" t="s">
        <v>731</v>
      </c>
      <c r="C7" s="8"/>
    </row>
    <row r="8" spans="2:3">
      <c r="B8" t="s">
        <v>732</v>
      </c>
      <c r="C8" s="4" t="s">
        <v>734</v>
      </c>
    </row>
    <row r="9" spans="2:3">
      <c r="B9" t="s">
        <v>735</v>
      </c>
      <c r="C9" t="s">
        <v>736</v>
      </c>
    </row>
    <row r="11" spans="2:3">
      <c r="B11" s="8" t="s">
        <v>737</v>
      </c>
      <c r="C11" s="8"/>
    </row>
    <row r="12" spans="2:3">
      <c r="B12" t="s">
        <v>738</v>
      </c>
      <c r="C12" s="4" t="s">
        <v>739</v>
      </c>
    </row>
    <row r="14" spans="2:3">
      <c r="B14" s="8" t="s">
        <v>740</v>
      </c>
      <c r="C14" s="8"/>
    </row>
    <row r="15" spans="2:3">
      <c r="B15" t="s">
        <v>742</v>
      </c>
      <c r="C15" t="s">
        <v>743</v>
      </c>
    </row>
    <row r="16" spans="2:3">
      <c r="B16" t="s">
        <v>741</v>
      </c>
      <c r="C16" t="s">
        <v>743</v>
      </c>
    </row>
    <row r="17" spans="2:3">
      <c r="B17" t="s">
        <v>744</v>
      </c>
      <c r="C17" t="s">
        <v>584</v>
      </c>
    </row>
    <row r="18" spans="2:3">
      <c r="B18" t="s">
        <v>745</v>
      </c>
      <c r="C18" t="s">
        <v>584</v>
      </c>
    </row>
    <row r="19" spans="2:3">
      <c r="B19" t="s">
        <v>746</v>
      </c>
      <c r="C19" t="s">
        <v>584</v>
      </c>
    </row>
    <row r="20" spans="2:3">
      <c r="B20" t="s">
        <v>747</v>
      </c>
      <c r="C20" t="s">
        <v>584</v>
      </c>
    </row>
    <row r="22" spans="2:3">
      <c r="B22" s="8" t="s">
        <v>749</v>
      </c>
      <c r="C22" s="8"/>
    </row>
    <row r="23" spans="2:3">
      <c r="B23" t="s">
        <v>748</v>
      </c>
      <c r="C23" t="s">
        <v>584</v>
      </c>
    </row>
    <row r="24" spans="2:3">
      <c r="B24" t="s">
        <v>751</v>
      </c>
      <c r="C24" t="s">
        <v>584</v>
      </c>
    </row>
    <row r="25" spans="2:3">
      <c r="B25" t="s">
        <v>752</v>
      </c>
      <c r="C25" t="s">
        <v>584</v>
      </c>
    </row>
    <row r="26" spans="2:3">
      <c r="B26" t="s">
        <v>754</v>
      </c>
      <c r="C26" t="s">
        <v>584</v>
      </c>
    </row>
    <row r="27" spans="2:3">
      <c r="B27" t="s">
        <v>753</v>
      </c>
      <c r="C27" t="s">
        <v>584</v>
      </c>
    </row>
    <row r="28" spans="2:3">
      <c r="B28" t="s">
        <v>755</v>
      </c>
      <c r="C28" t="s">
        <v>584</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756</v>
      </c>
      <c r="C2" s="2"/>
      <c r="D2" s="177"/>
      <c r="E2" s="2"/>
    </row>
    <row r="3" spans="2:5">
      <c r="B3" s="178" t="s">
        <v>757</v>
      </c>
      <c r="C3" s="179" t="s">
        <v>758</v>
      </c>
      <c r="D3" s="179" t="s">
        <v>759</v>
      </c>
    </row>
    <row r="4" spans="2:5">
      <c r="B4" t="s">
        <v>760</v>
      </c>
      <c r="C4" s="62" t="s">
        <v>152</v>
      </c>
      <c r="D4" s="62" t="s">
        <v>761</v>
      </c>
    </row>
    <row r="5" spans="2:5">
      <c r="B5" t="s">
        <v>762</v>
      </c>
      <c r="C5" s="62" t="s">
        <v>152</v>
      </c>
      <c r="D5" s="62" t="s">
        <v>763</v>
      </c>
    </row>
    <row r="6" spans="2:5">
      <c r="B6" t="s">
        <v>764</v>
      </c>
      <c r="C6" s="62" t="s">
        <v>152</v>
      </c>
      <c r="D6" s="62" t="s">
        <v>765</v>
      </c>
    </row>
    <row r="7" spans="2:5">
      <c r="B7" t="s">
        <v>766</v>
      </c>
      <c r="C7" s="62" t="s">
        <v>152</v>
      </c>
      <c r="D7" s="62" t="s">
        <v>767</v>
      </c>
    </row>
    <row r="8" spans="2:5">
      <c r="B8" t="s">
        <v>768</v>
      </c>
      <c r="C8" t="s">
        <v>152</v>
      </c>
      <c r="D8" s="62" t="s">
        <v>769</v>
      </c>
    </row>
    <row r="9" spans="2:5">
      <c r="B9" t="s">
        <v>770</v>
      </c>
      <c r="C9" t="s">
        <v>227</v>
      </c>
      <c r="D9" s="62" t="s">
        <v>771</v>
      </c>
    </row>
    <row r="10" spans="2:5">
      <c r="B10" t="s">
        <v>772</v>
      </c>
      <c r="C10" s="62" t="s">
        <v>773</v>
      </c>
      <c r="D10" s="62" t="s">
        <v>774</v>
      </c>
    </row>
    <row r="11" spans="2:5">
      <c r="B11" t="s">
        <v>775</v>
      </c>
      <c r="C11" s="62" t="s">
        <v>773</v>
      </c>
      <c r="D11" s="62" t="s">
        <v>776</v>
      </c>
    </row>
    <row r="12" spans="2:5">
      <c r="B12" t="s">
        <v>777</v>
      </c>
      <c r="C12" s="62" t="s">
        <v>773</v>
      </c>
      <c r="D12" s="62" t="s">
        <v>778</v>
      </c>
    </row>
    <row r="13" spans="2:5">
      <c r="B13" t="s">
        <v>779</v>
      </c>
      <c r="C13" s="62" t="s">
        <v>152</v>
      </c>
      <c r="D13" s="62" t="s">
        <v>780</v>
      </c>
    </row>
    <row r="14" spans="2:5">
      <c r="D14" s="179"/>
    </row>
    <row r="15" spans="2:5">
      <c r="B15" s="45" t="s">
        <v>781</v>
      </c>
      <c r="C15" s="2"/>
      <c r="D15" s="177"/>
      <c r="E15" s="2"/>
    </row>
    <row r="16" spans="2:5">
      <c r="B16" s="178" t="s">
        <v>757</v>
      </c>
      <c r="C16" s="180" t="s">
        <v>782</v>
      </c>
      <c r="D16" s="179" t="s">
        <v>758</v>
      </c>
      <c r="E16" s="178" t="s">
        <v>759</v>
      </c>
    </row>
    <row r="17" spans="2:5">
      <c r="B17" t="s">
        <v>760</v>
      </c>
      <c r="C17">
        <v>2.35</v>
      </c>
      <c r="D17" s="179" t="s">
        <v>152</v>
      </c>
      <c r="E17" s="178"/>
    </row>
    <row r="18" spans="2:5">
      <c r="B18" t="s">
        <v>762</v>
      </c>
      <c r="C18">
        <v>1.5</v>
      </c>
      <c r="D18" s="179" t="s">
        <v>152</v>
      </c>
      <c r="E18" s="178"/>
    </row>
    <row r="19" spans="2:5">
      <c r="B19" t="s">
        <v>768</v>
      </c>
      <c r="C19">
        <v>0.05</v>
      </c>
      <c r="D19" s="179" t="s">
        <v>152</v>
      </c>
      <c r="E19" s="179"/>
    </row>
    <row r="20" spans="2:5">
      <c r="B20" t="s">
        <v>783</v>
      </c>
      <c r="C20">
        <f>C18*C17</f>
        <v>3.5250000000000004</v>
      </c>
      <c r="D20" s="179" t="s">
        <v>227</v>
      </c>
      <c r="E20" s="179"/>
    </row>
    <row r="21" spans="2:5">
      <c r="B21" t="s">
        <v>764</v>
      </c>
      <c r="C21">
        <v>2.2999999999999998</v>
      </c>
      <c r="D21" s="179" t="s">
        <v>152</v>
      </c>
      <c r="E21" s="179"/>
    </row>
    <row r="22" spans="2:5">
      <c r="B22" t="s">
        <v>766</v>
      </c>
      <c r="C22">
        <v>1.45</v>
      </c>
      <c r="D22" s="179" t="s">
        <v>152</v>
      </c>
      <c r="E22" s="179"/>
    </row>
    <row r="23" spans="2:5">
      <c r="B23" s="54" t="s">
        <v>770</v>
      </c>
      <c r="C23" s="54">
        <f>C22*C21</f>
        <v>3.3349999999999995</v>
      </c>
      <c r="D23" s="181" t="s">
        <v>227</v>
      </c>
      <c r="E23" s="179"/>
    </row>
    <row r="24" spans="2:5">
      <c r="B24" s="54" t="s">
        <v>779</v>
      </c>
      <c r="C24" s="54">
        <f>C18*2+C17*2</f>
        <v>7.7</v>
      </c>
      <c r="D24" s="181" t="s">
        <v>152</v>
      </c>
    </row>
    <row r="25" spans="2:5">
      <c r="D25" s="179"/>
    </row>
    <row r="26" spans="2:5">
      <c r="D26" s="179"/>
    </row>
    <row r="27" spans="2:5">
      <c r="B27" s="45" t="s">
        <v>784</v>
      </c>
      <c r="C27" s="2"/>
      <c r="D27" s="177"/>
      <c r="E27" s="2"/>
    </row>
    <row r="28" spans="2:5">
      <c r="B28" s="178" t="s">
        <v>757</v>
      </c>
      <c r="C28" s="180" t="s">
        <v>782</v>
      </c>
      <c r="D28" s="179" t="s">
        <v>758</v>
      </c>
      <c r="E28" s="178" t="s">
        <v>759</v>
      </c>
    </row>
    <row r="29" spans="2:5">
      <c r="B29" s="54" t="s">
        <v>770</v>
      </c>
      <c r="C29" s="182">
        <f>C23/C20</f>
        <v>0.94609929078014166</v>
      </c>
      <c r="D29" s="181" t="s">
        <v>227</v>
      </c>
      <c r="E29" s="179" t="s">
        <v>785</v>
      </c>
    </row>
    <row r="30" spans="2:5">
      <c r="B30" s="54" t="s">
        <v>779</v>
      </c>
      <c r="C30" s="182">
        <f>C24/C20</f>
        <v>2.1843971631205674</v>
      </c>
      <c r="D30" s="181" t="s">
        <v>227</v>
      </c>
      <c r="E30" s="179" t="s">
        <v>786</v>
      </c>
    </row>
    <row r="31" spans="2:5">
      <c r="C31" s="72"/>
      <c r="D31" s="179"/>
      <c r="E31" s="179"/>
    </row>
    <row r="32" spans="2:5">
      <c r="D32" s="179"/>
    </row>
    <row r="33" spans="2:5">
      <c r="B33" s="45" t="s">
        <v>787</v>
      </c>
      <c r="C33" s="2"/>
      <c r="D33" s="177"/>
      <c r="E33" s="2"/>
    </row>
    <row r="34" spans="2:5">
      <c r="B34" s="178" t="s">
        <v>757</v>
      </c>
      <c r="C34" s="180" t="s">
        <v>782</v>
      </c>
      <c r="D34" s="179" t="s">
        <v>758</v>
      </c>
      <c r="E34" s="178" t="s">
        <v>759</v>
      </c>
    </row>
    <row r="35" spans="2:5">
      <c r="B35" t="s">
        <v>772</v>
      </c>
      <c r="C35" s="72">
        <f>1115/1000000*2700*1.1</f>
        <v>3.3115500000000009</v>
      </c>
      <c r="D35" s="179" t="s">
        <v>773</v>
      </c>
    </row>
    <row r="36" spans="2:5">
      <c r="B36" t="s">
        <v>777</v>
      </c>
      <c r="C36" s="183">
        <f>150/1000000</f>
        <v>1.4999999999999999E-4</v>
      </c>
      <c r="D36" s="179" t="s">
        <v>788</v>
      </c>
    </row>
    <row r="37" spans="2:5">
      <c r="B37" t="s">
        <v>777</v>
      </c>
      <c r="C37" s="72">
        <f>150/1000000*600</f>
        <v>0.09</v>
      </c>
      <c r="D37" s="179" t="s">
        <v>773</v>
      </c>
    </row>
    <row r="38" spans="2:5">
      <c r="C38" s="3"/>
      <c r="D38" s="179"/>
    </row>
    <row r="39" spans="2:5">
      <c r="D39" s="179"/>
    </row>
    <row r="40" spans="2:5">
      <c r="B40" s="45" t="s">
        <v>789</v>
      </c>
      <c r="C40" s="2"/>
      <c r="D40" s="177"/>
      <c r="E40" s="2"/>
    </row>
    <row r="41" spans="2:5">
      <c r="B41" s="178" t="s">
        <v>757</v>
      </c>
      <c r="C41" s="180" t="s">
        <v>782</v>
      </c>
      <c r="D41" s="179" t="s">
        <v>758</v>
      </c>
      <c r="E41" s="178" t="s">
        <v>759</v>
      </c>
    </row>
    <row r="42" spans="2:5">
      <c r="B42" t="s">
        <v>772</v>
      </c>
      <c r="C42" s="72">
        <f>1115/1000000*2700*1.1</f>
        <v>3.3115500000000009</v>
      </c>
      <c r="D42" s="179" t="s">
        <v>773</v>
      </c>
    </row>
    <row r="43" spans="2:5">
      <c r="B43" t="s">
        <v>775</v>
      </c>
      <c r="C43" s="72">
        <f>365/1000000*150</f>
        <v>5.475E-2</v>
      </c>
      <c r="D43" s="179" t="s">
        <v>773</v>
      </c>
    </row>
    <row r="44" spans="2:5">
      <c r="D44" s="179"/>
    </row>
    <row r="45" spans="2:5">
      <c r="C45" s="3"/>
      <c r="D45" s="179"/>
    </row>
    <row r="46" spans="2:5">
      <c r="B46" s="45" t="s">
        <v>790</v>
      </c>
      <c r="C46" s="2"/>
      <c r="D46" s="177"/>
      <c r="E46" s="2"/>
    </row>
    <row r="47" spans="2:5">
      <c r="B47" s="178" t="s">
        <v>757</v>
      </c>
      <c r="C47" s="180" t="s">
        <v>782</v>
      </c>
      <c r="D47" s="179" t="s">
        <v>758</v>
      </c>
      <c r="E47" s="178" t="s">
        <v>759</v>
      </c>
    </row>
    <row r="48" spans="2:5">
      <c r="B48" t="s">
        <v>772</v>
      </c>
      <c r="C48" s="72">
        <f>1170/1000000*2700*1.1</f>
        <v>3.4749000000000008</v>
      </c>
      <c r="D48" s="179" t="s">
        <v>773</v>
      </c>
    </row>
    <row r="49" spans="2:5">
      <c r="B49" t="s">
        <v>777</v>
      </c>
      <c r="C49" s="183">
        <f>150/1000000</f>
        <v>1.4999999999999999E-4</v>
      </c>
      <c r="D49" s="179" t="s">
        <v>788</v>
      </c>
    </row>
    <row r="50" spans="2:5">
      <c r="B50" t="s">
        <v>777</v>
      </c>
      <c r="C50" s="72">
        <f>150/1000000*600</f>
        <v>0.09</v>
      </c>
      <c r="D50" s="179" t="s">
        <v>773</v>
      </c>
    </row>
    <row r="51" spans="2:5">
      <c r="C51" s="3"/>
      <c r="D51" s="179"/>
    </row>
    <row r="52" spans="2:5">
      <c r="D52" s="179"/>
    </row>
    <row r="53" spans="2:5">
      <c r="B53" s="45" t="s">
        <v>791</v>
      </c>
      <c r="C53" s="2"/>
      <c r="D53" s="177"/>
      <c r="E53" s="2"/>
    </row>
    <row r="54" spans="2:5">
      <c r="B54" s="178" t="s">
        <v>757</v>
      </c>
      <c r="C54" s="180" t="s">
        <v>782</v>
      </c>
      <c r="D54" s="179" t="s">
        <v>758</v>
      </c>
      <c r="E54" s="178" t="s">
        <v>759</v>
      </c>
    </row>
    <row r="55" spans="2:5">
      <c r="B55" t="s">
        <v>772</v>
      </c>
      <c r="C55" s="72">
        <f>1170/1000000*2700*1.1</f>
        <v>3.4749000000000008</v>
      </c>
      <c r="D55" s="179" t="s">
        <v>773</v>
      </c>
    </row>
    <row r="56" spans="2:5">
      <c r="B56" t="s">
        <v>775</v>
      </c>
      <c r="C56" s="72">
        <f>450/1000000*150</f>
        <v>6.7500000000000004E-2</v>
      </c>
      <c r="D56" s="179" t="s">
        <v>773</v>
      </c>
    </row>
    <row r="57" spans="2:5">
      <c r="D57" s="179"/>
    </row>
    <row r="58" spans="2:5">
      <c r="D58" s="179"/>
    </row>
    <row r="59" spans="2:5">
      <c r="B59" s="45" t="s">
        <v>792</v>
      </c>
      <c r="C59" s="2"/>
      <c r="D59" s="177"/>
      <c r="E59" s="2"/>
    </row>
    <row r="60" spans="2:5">
      <c r="B60" s="178" t="s">
        <v>757</v>
      </c>
      <c r="C60" s="180" t="s">
        <v>782</v>
      </c>
      <c r="D60" s="179" t="s">
        <v>758</v>
      </c>
      <c r="E60" s="178" t="s">
        <v>759</v>
      </c>
    </row>
    <row r="61" spans="2:5">
      <c r="B61" t="s">
        <v>772</v>
      </c>
      <c r="C61" s="72">
        <f>1275/1000000*2700*1.1</f>
        <v>3.7867500000000005</v>
      </c>
      <c r="D61" s="179" t="s">
        <v>773</v>
      </c>
    </row>
    <row r="62" spans="2:5">
      <c r="B62" t="s">
        <v>775</v>
      </c>
      <c r="C62" s="72">
        <f>520/1000000*150</f>
        <v>7.8E-2</v>
      </c>
      <c r="D62" s="179" t="s">
        <v>773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793</v>
      </c>
      <c r="C2" s="75"/>
      <c r="D2" s="2"/>
      <c r="E2" s="2"/>
      <c r="F2" s="2"/>
    </row>
    <row r="3" spans="2:6">
      <c r="B3" s="178" t="s">
        <v>794</v>
      </c>
      <c r="C3" s="180" t="s">
        <v>758</v>
      </c>
      <c r="D3" t="s">
        <v>782</v>
      </c>
      <c r="E3" t="s">
        <v>795</v>
      </c>
      <c r="F3" s="178" t="s">
        <v>759</v>
      </c>
    </row>
    <row r="4" spans="2:6">
      <c r="B4" t="s">
        <v>796</v>
      </c>
      <c r="C4" s="3" t="s">
        <v>797</v>
      </c>
      <c r="D4">
        <v>2.5</v>
      </c>
      <c r="F4" t="s">
        <v>798</v>
      </c>
    </row>
    <row r="5" spans="2:6">
      <c r="B5" t="s">
        <v>799</v>
      </c>
      <c r="C5" s="3" t="s">
        <v>800</v>
      </c>
      <c r="D5">
        <v>1</v>
      </c>
      <c r="F5" t="s">
        <v>801</v>
      </c>
    </row>
    <row r="6" spans="2:6">
      <c r="B6" t="s">
        <v>802</v>
      </c>
      <c r="C6" s="3" t="s">
        <v>800</v>
      </c>
      <c r="D6">
        <f>2*5</f>
        <v>10</v>
      </c>
      <c r="F6" t="s">
        <v>803</v>
      </c>
    </row>
    <row r="7" spans="2:6">
      <c r="B7" t="s">
        <v>804</v>
      </c>
      <c r="C7" s="3" t="s">
        <v>800</v>
      </c>
      <c r="D7">
        <f>2*5</f>
        <v>10</v>
      </c>
      <c r="F7" t="s">
        <v>805</v>
      </c>
    </row>
    <row r="8" spans="2:6">
      <c r="B8" t="s">
        <v>806</v>
      </c>
      <c r="C8" s="3" t="s">
        <v>758</v>
      </c>
      <c r="D8" s="3">
        <v>2</v>
      </c>
      <c r="F8" t="s">
        <v>807</v>
      </c>
    </row>
    <row r="9" spans="2:6">
      <c r="B9" t="s">
        <v>808</v>
      </c>
      <c r="C9" s="3" t="s">
        <v>809</v>
      </c>
      <c r="E9" s="178" t="s">
        <v>810</v>
      </c>
      <c r="F9" t="s">
        <v>811</v>
      </c>
    </row>
    <row r="10" spans="2:6">
      <c r="B10" t="s">
        <v>812</v>
      </c>
      <c r="C10" s="3" t="s">
        <v>809</v>
      </c>
      <c r="E10" s="178" t="s">
        <v>810</v>
      </c>
      <c r="F10" t="s">
        <v>811</v>
      </c>
    </row>
    <row r="11" spans="2:6">
      <c r="B11" t="s">
        <v>813</v>
      </c>
      <c r="C11" s="3" t="s">
        <v>809</v>
      </c>
      <c r="E11" s="178" t="s">
        <v>810</v>
      </c>
      <c r="F11" t="s">
        <v>811</v>
      </c>
    </row>
    <row r="12" spans="2:6">
      <c r="B12" t="s">
        <v>814</v>
      </c>
      <c r="C12" s="3" t="s">
        <v>758</v>
      </c>
      <c r="D12">
        <v>-1</v>
      </c>
      <c r="F12" t="s">
        <v>815</v>
      </c>
    </row>
    <row r="13" spans="2:6">
      <c r="B13" t="s">
        <v>816</v>
      </c>
      <c r="C13" s="3" t="s">
        <v>817</v>
      </c>
      <c r="D13" s="3">
        <v>125</v>
      </c>
      <c r="F13" t="s">
        <v>818</v>
      </c>
    </row>
    <row r="14" spans="2:6">
      <c r="B14" t="s">
        <v>819</v>
      </c>
      <c r="C14" s="3" t="s">
        <v>800</v>
      </c>
      <c r="D14" s="3">
        <v>8</v>
      </c>
      <c r="F14" t="s">
        <v>820</v>
      </c>
    </row>
    <row r="15" spans="2:6">
      <c r="B15" t="s">
        <v>821</v>
      </c>
      <c r="C15" s="3" t="s">
        <v>800</v>
      </c>
      <c r="D15" s="3">
        <v>6</v>
      </c>
      <c r="F15" t="s">
        <v>822</v>
      </c>
    </row>
    <row r="16" spans="2:6">
      <c r="B16" t="s">
        <v>823</v>
      </c>
      <c r="C16" s="3" t="s">
        <v>800</v>
      </c>
      <c r="D16" s="3">
        <v>8</v>
      </c>
      <c r="F16" t="s">
        <v>824</v>
      </c>
    </row>
    <row r="17" spans="2:5">
      <c r="B17" s="184"/>
      <c r="C17" s="184"/>
      <c r="D17" s="185"/>
      <c r="E17" s="186"/>
    </row>
    <row r="18" spans="2:5">
      <c r="B18" s="184"/>
      <c r="C18" s="184"/>
      <c r="D18" s="185"/>
      <c r="E18" s="186"/>
    </row>
    <row r="19" spans="2:5">
      <c r="B19" s="184"/>
      <c r="C19" s="184"/>
      <c r="D19" s="185"/>
      <c r="E19" s="185"/>
    </row>
    <row r="20" spans="2:5">
      <c r="B20" s="184"/>
      <c r="C20" s="184"/>
      <c r="D20" s="185"/>
      <c r="E20" s="185"/>
    </row>
    <row r="21" spans="2:5">
      <c r="B21" s="184"/>
      <c r="C21" s="184"/>
      <c r="D21" s="185"/>
      <c r="E21" s="185"/>
    </row>
    <row r="22" spans="2:5">
      <c r="B22" s="184"/>
      <c r="C22" s="184"/>
      <c r="D22" s="185"/>
      <c r="E22" s="185"/>
    </row>
    <row r="23" spans="2:5">
      <c r="B23" s="184"/>
      <c r="C23" s="184"/>
      <c r="D23" s="185"/>
      <c r="E23" s="185"/>
    </row>
    <row r="24" spans="2:5">
      <c r="B24" s="184"/>
      <c r="C24" s="184"/>
      <c r="D24" s="185"/>
      <c r="E24" s="184"/>
    </row>
    <row r="25" spans="2:5">
      <c r="B25" s="184"/>
      <c r="C25" s="184"/>
      <c r="D25" s="185"/>
      <c r="E25" s="184"/>
    </row>
    <row r="26" spans="2:5">
      <c r="B26" s="184"/>
      <c r="C26" s="184"/>
      <c r="D26" s="185"/>
      <c r="E26" s="184"/>
    </row>
    <row r="27" spans="2:5">
      <c r="B27" s="187"/>
      <c r="C27" s="184"/>
      <c r="D27" s="185"/>
      <c r="E27" s="184"/>
    </row>
    <row r="28" spans="2:5">
      <c r="B28" s="186"/>
      <c r="C28" s="188"/>
      <c r="D28" s="185"/>
      <c r="E28" s="186"/>
    </row>
    <row r="29" spans="2:5">
      <c r="B29" s="184"/>
      <c r="C29" s="189"/>
      <c r="D29" s="185"/>
      <c r="E29" s="185"/>
    </row>
    <row r="30" spans="2:5">
      <c r="B30" s="184"/>
      <c r="C30" s="189"/>
      <c r="D30" s="185"/>
      <c r="E30" s="185"/>
    </row>
    <row r="31" spans="2:5">
      <c r="B31" s="184"/>
      <c r="C31" s="189"/>
      <c r="D31" s="185"/>
      <c r="E31" s="185"/>
    </row>
    <row r="32" spans="2:5">
      <c r="B32" s="184"/>
      <c r="C32" s="184"/>
      <c r="D32" s="185"/>
      <c r="E32" s="184"/>
    </row>
    <row r="33" spans="2:5">
      <c r="B33" s="187"/>
      <c r="C33" s="184"/>
      <c r="D33" s="185"/>
      <c r="E33" s="184"/>
    </row>
    <row r="34" spans="2:5">
      <c r="B34" s="186"/>
      <c r="C34" s="188"/>
      <c r="D34" s="185"/>
      <c r="E34" s="186"/>
    </row>
    <row r="35" spans="2:5">
      <c r="B35" s="184"/>
      <c r="C35" s="189"/>
      <c r="D35" s="185"/>
      <c r="E35" s="184"/>
    </row>
    <row r="36" spans="2:5">
      <c r="B36" s="184"/>
      <c r="C36" s="190"/>
      <c r="D36" s="185"/>
      <c r="E36" s="184"/>
    </row>
    <row r="37" spans="2:5">
      <c r="B37" s="184"/>
      <c r="C37" s="189"/>
      <c r="D37" s="185"/>
      <c r="E37" s="184"/>
    </row>
    <row r="38" spans="2:5">
      <c r="B38" s="184"/>
      <c r="C38" s="191"/>
      <c r="D38" s="185"/>
      <c r="E38" s="184"/>
    </row>
    <row r="39" spans="2:5">
      <c r="B39" s="184"/>
      <c r="C39" s="184"/>
      <c r="D39" s="185"/>
      <c r="E39" s="184"/>
    </row>
    <row r="40" spans="2:5">
      <c r="B40" s="187"/>
      <c r="C40" s="184"/>
      <c r="D40" s="185"/>
      <c r="E40" s="184"/>
    </row>
    <row r="41" spans="2:5">
      <c r="B41" s="186"/>
      <c r="C41" s="188"/>
      <c r="D41" s="185"/>
      <c r="E41" s="186"/>
    </row>
    <row r="42" spans="2:5">
      <c r="B42" s="184"/>
      <c r="C42" s="189"/>
      <c r="D42" s="185"/>
      <c r="E42" s="184"/>
    </row>
    <row r="43" spans="2:5">
      <c r="B43" s="184"/>
      <c r="C43" s="189"/>
      <c r="D43" s="185"/>
      <c r="E43" s="184"/>
    </row>
    <row r="44" spans="2:5">
      <c r="B44" s="184"/>
      <c r="C44" s="184"/>
      <c r="D44" s="185"/>
      <c r="E44" s="184"/>
    </row>
    <row r="45" spans="2:5">
      <c r="B45" s="184"/>
      <c r="C45" s="191"/>
      <c r="D45" s="185"/>
      <c r="E45" s="184"/>
    </row>
    <row r="46" spans="2:5">
      <c r="B46" s="187"/>
      <c r="C46" s="184"/>
      <c r="D46" s="185"/>
      <c r="E46" s="184"/>
    </row>
    <row r="47" spans="2:5">
      <c r="B47" s="186"/>
      <c r="C47" s="188"/>
      <c r="D47" s="185"/>
      <c r="E47" s="186"/>
    </row>
    <row r="48" spans="2:5">
      <c r="B48" s="184"/>
      <c r="C48" s="189"/>
      <c r="D48" s="185"/>
      <c r="E48" s="184"/>
    </row>
    <row r="49" spans="2:5">
      <c r="B49" s="184"/>
      <c r="C49" s="190"/>
      <c r="D49" s="185"/>
      <c r="E49" s="184"/>
    </row>
    <row r="50" spans="2:5">
      <c r="B50" s="184"/>
      <c r="C50" s="189"/>
      <c r="D50" s="185"/>
      <c r="E50" s="184"/>
    </row>
    <row r="51" spans="2:5">
      <c r="B51" s="184"/>
      <c r="C51" s="191"/>
      <c r="D51" s="185"/>
      <c r="E51" s="184"/>
    </row>
    <row r="52" spans="2:5">
      <c r="B52" s="184"/>
      <c r="C52" s="184"/>
      <c r="D52" s="185"/>
      <c r="E52" s="184"/>
    </row>
    <row r="53" spans="2:5">
      <c r="B53" s="187"/>
      <c r="C53" s="184"/>
      <c r="D53" s="185"/>
      <c r="E53" s="184"/>
    </row>
    <row r="54" spans="2:5">
      <c r="B54" s="186"/>
      <c r="C54" s="188"/>
      <c r="D54" s="185"/>
      <c r="E54" s="186"/>
    </row>
    <row r="55" spans="2:5">
      <c r="B55" s="184"/>
      <c r="C55" s="189"/>
      <c r="D55" s="185"/>
      <c r="E55" s="184"/>
    </row>
    <row r="56" spans="2:5">
      <c r="B56" s="184"/>
      <c r="C56" s="189"/>
      <c r="D56" s="185"/>
      <c r="E56" s="184"/>
    </row>
    <row r="57" spans="2:5">
      <c r="B57" s="184"/>
      <c r="C57" s="184"/>
      <c r="D57" s="185"/>
      <c r="E57" s="184"/>
    </row>
    <row r="58" spans="2:5">
      <c r="B58" s="184"/>
      <c r="C58" s="184"/>
      <c r="D58" s="185"/>
      <c r="E58" s="184"/>
    </row>
    <row r="59" spans="2:5">
      <c r="B59" s="187"/>
      <c r="C59" s="184"/>
      <c r="D59" s="185"/>
      <c r="E59" s="184"/>
    </row>
    <row r="60" spans="2:5">
      <c r="B60" s="186"/>
      <c r="C60" s="188"/>
      <c r="D60" s="185"/>
      <c r="E60" s="186"/>
    </row>
    <row r="61" spans="2:5">
      <c r="B61" s="184"/>
      <c r="C61" s="189"/>
      <c r="D61" s="185"/>
      <c r="E61" s="184"/>
    </row>
    <row r="62" spans="2:5">
      <c r="B62" s="184"/>
      <c r="C62" s="189"/>
      <c r="D62" s="185"/>
      <c r="E62" s="184"/>
    </row>
    <row r="63" spans="2:5">
      <c r="B63" s="184"/>
      <c r="C63" s="184"/>
      <c r="D63" s="184"/>
      <c r="E63" s="184"/>
    </row>
    <row r="64" spans="2:5">
      <c r="B64" s="184"/>
      <c r="C64" s="184"/>
      <c r="D64" s="184"/>
      <c r="E64" s="18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9" t="s">
        <v>952</v>
      </c>
      <c r="I1" s="230">
        <v>77</v>
      </c>
      <c r="J1" s="229"/>
      <c r="K1" s="230">
        <v>66</v>
      </c>
      <c r="L1" t="s">
        <v>949</v>
      </c>
    </row>
    <row r="2" spans="1:12">
      <c r="H2" s="229" t="s">
        <v>953</v>
      </c>
      <c r="I2" s="230">
        <v>20</v>
      </c>
      <c r="J2" s="229"/>
      <c r="K2" s="230">
        <v>35</v>
      </c>
    </row>
    <row r="3" spans="1:12">
      <c r="H3" s="229"/>
      <c r="I3" s="230"/>
      <c r="J3" s="229"/>
      <c r="K3" s="230"/>
    </row>
    <row r="4" spans="1:12">
      <c r="A4" s="218" t="s">
        <v>879</v>
      </c>
      <c r="F4" t="s">
        <v>955</v>
      </c>
      <c r="H4" s="229" t="s">
        <v>948</v>
      </c>
      <c r="I4" s="230" t="s">
        <v>951</v>
      </c>
      <c r="J4" s="229" t="s">
        <v>950</v>
      </c>
      <c r="K4" s="230" t="s">
        <v>951</v>
      </c>
    </row>
    <row r="5" spans="1:12">
      <c r="A5" s="29" t="s">
        <v>903</v>
      </c>
      <c r="B5" s="67" t="s">
        <v>912</v>
      </c>
      <c r="H5" s="229">
        <v>149.1</v>
      </c>
      <c r="I5" s="231">
        <f t="shared" ref="I5:I10" si="0">H5/3.6</f>
        <v>41.416666666666664</v>
      </c>
      <c r="J5" s="229">
        <v>95.7</v>
      </c>
      <c r="K5" s="231">
        <f>J5/3.6</f>
        <v>26.583333333333332</v>
      </c>
    </row>
    <row r="6" spans="1:12">
      <c r="A6" s="29" t="s">
        <v>903</v>
      </c>
      <c r="B6" s="221" t="s">
        <v>899</v>
      </c>
      <c r="C6" s="219"/>
      <c r="H6" s="232">
        <v>206</v>
      </c>
      <c r="I6" s="233">
        <f t="shared" si="0"/>
        <v>57.222222222222221</v>
      </c>
      <c r="J6" s="232">
        <v>110</v>
      </c>
      <c r="K6" s="233">
        <f>J6/3.6</f>
        <v>30.555555555555554</v>
      </c>
    </row>
    <row r="7" spans="1:12">
      <c r="B7" s="222" t="s">
        <v>901</v>
      </c>
      <c r="C7" s="219"/>
      <c r="H7" s="234">
        <v>250</v>
      </c>
      <c r="I7" s="236">
        <f t="shared" si="0"/>
        <v>69.444444444444443</v>
      </c>
      <c r="J7" s="234"/>
      <c r="K7" s="235"/>
    </row>
    <row r="8" spans="1:12">
      <c r="A8" s="29" t="s">
        <v>905</v>
      </c>
      <c r="B8" s="221" t="s">
        <v>886</v>
      </c>
      <c r="C8" s="219"/>
      <c r="H8" s="232">
        <v>282</v>
      </c>
      <c r="I8" s="233">
        <f t="shared" si="0"/>
        <v>78.333333333333329</v>
      </c>
      <c r="J8" s="232">
        <v>180</v>
      </c>
      <c r="K8" s="233">
        <f t="shared" ref="K8" si="1">J8/3.6</f>
        <v>50</v>
      </c>
      <c r="L8" s="67" t="s">
        <v>954</v>
      </c>
    </row>
    <row r="9" spans="1:12">
      <c r="B9" s="222" t="s">
        <v>888</v>
      </c>
      <c r="C9" s="219"/>
      <c r="H9" s="229">
        <v>153</v>
      </c>
      <c r="I9" s="231">
        <f t="shared" si="0"/>
        <v>42.5</v>
      </c>
      <c r="J9" s="229">
        <v>180</v>
      </c>
      <c r="K9" s="231">
        <f>J9/3.6</f>
        <v>50</v>
      </c>
    </row>
    <row r="10" spans="1:12">
      <c r="B10" s="178" t="s">
        <v>891</v>
      </c>
      <c r="H10" s="229">
        <v>280</v>
      </c>
      <c r="I10" s="231">
        <f t="shared" si="0"/>
        <v>77.777777777777771</v>
      </c>
      <c r="J10" s="229">
        <v>347</v>
      </c>
      <c r="K10" s="231">
        <f>J10/3.6</f>
        <v>96.388888888888886</v>
      </c>
    </row>
    <row r="11" spans="1:12">
      <c r="A11" s="29" t="s">
        <v>908</v>
      </c>
      <c r="B11" s="178" t="s">
        <v>887</v>
      </c>
      <c r="H11" s="229"/>
      <c r="I11" s="230"/>
      <c r="J11" s="229"/>
      <c r="K11" s="230"/>
    </row>
    <row r="12" spans="1:12">
      <c r="B12" s="178" t="s">
        <v>889</v>
      </c>
      <c r="H12" s="229"/>
      <c r="I12" s="230"/>
      <c r="J12" s="229"/>
      <c r="K12" s="230"/>
    </row>
    <row r="13" spans="1:12">
      <c r="B13" s="178" t="s">
        <v>890</v>
      </c>
      <c r="H13" s="229"/>
      <c r="I13" s="230"/>
      <c r="J13" s="229"/>
      <c r="K13" s="230"/>
    </row>
    <row r="14" spans="1:12">
      <c r="B14" s="178" t="s">
        <v>892</v>
      </c>
      <c r="H14" s="229"/>
      <c r="I14" s="230"/>
      <c r="J14" s="229"/>
      <c r="K14" s="230"/>
    </row>
    <row r="15" spans="1:12">
      <c r="B15" s="178" t="s">
        <v>895</v>
      </c>
      <c r="H15" s="229"/>
      <c r="I15" s="230"/>
      <c r="J15" s="229"/>
      <c r="K15" s="230"/>
    </row>
    <row r="16" spans="1:12">
      <c r="B16" s="178" t="s">
        <v>896</v>
      </c>
      <c r="H16" s="229"/>
      <c r="I16" s="230"/>
      <c r="J16" s="229"/>
      <c r="K16" s="230"/>
    </row>
    <row r="17" spans="1:11">
      <c r="A17" s="29" t="s">
        <v>907</v>
      </c>
      <c r="B17" s="222" t="s">
        <v>893</v>
      </c>
      <c r="H17" s="232">
        <v>162</v>
      </c>
      <c r="I17" s="233">
        <f>H17/3.6</f>
        <v>45</v>
      </c>
      <c r="J17" s="232"/>
      <c r="K17" s="233">
        <f>J17/3.6</f>
        <v>0</v>
      </c>
    </row>
    <row r="18" spans="1:11">
      <c r="A18" s="29" t="s">
        <v>534</v>
      </c>
      <c r="B18" s="222" t="s">
        <v>894</v>
      </c>
      <c r="H18" s="229">
        <v>134</v>
      </c>
      <c r="I18" s="231">
        <f>H18/3.6</f>
        <v>37.222222222222221</v>
      </c>
      <c r="J18" s="229"/>
      <c r="K18" s="231">
        <f>J18/3.6</f>
        <v>0</v>
      </c>
    </row>
    <row r="19" spans="1:11">
      <c r="A19" s="29" t="s">
        <v>911</v>
      </c>
      <c r="B19" s="222" t="s">
        <v>900</v>
      </c>
      <c r="H19" s="229"/>
      <c r="I19" s="230"/>
      <c r="J19" s="229"/>
      <c r="K19" s="230"/>
    </row>
    <row r="20" spans="1:11">
      <c r="B20" s="178" t="s">
        <v>902</v>
      </c>
      <c r="H20" s="229"/>
      <c r="I20" s="230"/>
      <c r="J20" s="229"/>
      <c r="K20" s="230"/>
    </row>
    <row r="21" spans="1:11">
      <c r="A21" s="29" t="s">
        <v>904</v>
      </c>
      <c r="B21" s="178" t="s">
        <v>897</v>
      </c>
      <c r="H21" s="229"/>
      <c r="I21" s="230"/>
      <c r="J21" s="229"/>
      <c r="K21" s="230"/>
    </row>
    <row r="22" spans="1:11">
      <c r="A22" s="29" t="s">
        <v>910</v>
      </c>
      <c r="B22" s="178" t="s">
        <v>898</v>
      </c>
      <c r="H22" s="229"/>
      <c r="I22" s="230"/>
      <c r="J22" s="229"/>
      <c r="K22" s="230"/>
    </row>
    <row r="23" spans="1:11">
      <c r="A23" s="29" t="s">
        <v>909</v>
      </c>
      <c r="B23" s="178" t="s">
        <v>884</v>
      </c>
      <c r="H23" s="229"/>
      <c r="I23" s="230"/>
      <c r="J23" s="229"/>
      <c r="K23" s="230"/>
    </row>
    <row r="24" spans="1:11">
      <c r="B24" s="178" t="s">
        <v>885</v>
      </c>
      <c r="H24" s="229"/>
      <c r="I24" s="230"/>
      <c r="J24" s="229"/>
      <c r="K24" s="230"/>
    </row>
    <row r="25" spans="1:11">
      <c r="A25" s="29" t="s">
        <v>906</v>
      </c>
      <c r="B25" s="178" t="s">
        <v>880</v>
      </c>
      <c r="H25" s="229"/>
      <c r="I25" s="230"/>
      <c r="J25" s="229"/>
      <c r="K25" s="230"/>
    </row>
    <row r="26" spans="1:11">
      <c r="B26" s="178" t="s">
        <v>881</v>
      </c>
      <c r="H26" s="229"/>
      <c r="I26" s="230"/>
      <c r="J26" s="229"/>
      <c r="K26" s="230"/>
    </row>
    <row r="27" spans="1:11">
      <c r="B27" s="178" t="s">
        <v>882</v>
      </c>
      <c r="H27" s="229"/>
      <c r="I27" s="230"/>
      <c r="J27" s="229"/>
      <c r="K27" s="230"/>
    </row>
    <row r="28" spans="1:11">
      <c r="B28" s="178" t="s">
        <v>883</v>
      </c>
      <c r="H28" s="229"/>
      <c r="I28" s="230"/>
      <c r="J28" s="229"/>
      <c r="K28" s="2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39" t="s">
        <v>64</v>
      </c>
      <c r="C4" s="239"/>
    </row>
    <row r="5" spans="1:3">
      <c r="B5" s="11" t="s">
        <v>67</v>
      </c>
      <c r="C5" s="11" t="s">
        <v>65</v>
      </c>
    </row>
    <row r="8" spans="1:3">
      <c r="B8" s="239" t="s">
        <v>62</v>
      </c>
      <c r="C8" s="239"/>
    </row>
    <row r="9" spans="1:3">
      <c r="B9" s="11" t="s">
        <v>68</v>
      </c>
      <c r="C9" s="11" t="s">
        <v>63</v>
      </c>
    </row>
    <row r="10" spans="1:3">
      <c r="B10" s="11" t="s">
        <v>69</v>
      </c>
      <c r="C10" s="11" t="s">
        <v>66</v>
      </c>
    </row>
    <row r="14" spans="1:3" s="13" customFormat="1">
      <c r="B14" s="12" t="s">
        <v>17</v>
      </c>
    </row>
    <row r="16" spans="1:3">
      <c r="A16" s="17"/>
      <c r="B16" s="240" t="s">
        <v>73</v>
      </c>
      <c r="C16" s="240"/>
    </row>
    <row r="18" spans="2:3">
      <c r="B18" s="11" t="s">
        <v>88</v>
      </c>
    </row>
    <row r="20" spans="2:3" ht="138" customHeight="1">
      <c r="B20" s="241" t="s">
        <v>89</v>
      </c>
      <c r="C20" s="241"/>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0" t="s">
        <v>71</v>
      </c>
      <c r="C33" s="240"/>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86" activePane="bottomLeft" state="frozen"/>
      <selection activeCell="A2" sqref="A2"/>
      <selection pane="bottomLeft" activeCell="A92" sqref="A92"/>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445</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446</v>
      </c>
      <c r="C11" s="43" t="s">
        <v>8</v>
      </c>
      <c r="D11" s="43" t="s">
        <v>447</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412</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413</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448</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448</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topLeftCell="A32"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39" t="s">
        <v>162</v>
      </c>
      <c r="C3" s="239"/>
      <c r="D3" s="27"/>
      <c r="E3" s="27"/>
      <c r="F3" s="27"/>
    </row>
    <row r="4" spans="2:6" s="11" customFormat="1" ht="30">
      <c r="C4" s="11" t="s">
        <v>163</v>
      </c>
      <c r="D4" s="15" t="s">
        <v>164</v>
      </c>
      <c r="E4" s="15" t="s">
        <v>166</v>
      </c>
      <c r="F4" s="15" t="s">
        <v>165</v>
      </c>
    </row>
    <row r="5" spans="2:6" s="11" customFormat="1"/>
    <row r="6" spans="2:6" s="11" customFormat="1">
      <c r="B6" s="239" t="s">
        <v>132</v>
      </c>
      <c r="C6" s="239"/>
      <c r="D6" s="27"/>
      <c r="E6" s="27"/>
      <c r="F6" s="27"/>
    </row>
    <row r="7" spans="2:6" s="11" customFormat="1">
      <c r="B7" s="11" t="s">
        <v>129</v>
      </c>
      <c r="C7" s="11" t="s">
        <v>128</v>
      </c>
      <c r="D7" s="11" t="s">
        <v>130</v>
      </c>
      <c r="E7" s="11" t="s">
        <v>131</v>
      </c>
      <c r="F7" s="11" t="s">
        <v>130</v>
      </c>
    </row>
    <row r="8" spans="2:6" s="11" customFormat="1"/>
    <row r="9" spans="2:6" s="11" customFormat="1">
      <c r="B9" s="239" t="s">
        <v>133</v>
      </c>
      <c r="C9" s="239"/>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520</v>
      </c>
      <c r="C17" s="21" t="s">
        <v>419</v>
      </c>
      <c r="D17" s="112" t="s">
        <v>425</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426</v>
      </c>
      <c r="D27">
        <v>0.1</v>
      </c>
      <c r="E27" s="5" t="s">
        <v>2</v>
      </c>
    </row>
    <row r="28" spans="2:5">
      <c r="B28" s="24" t="s">
        <v>521</v>
      </c>
      <c r="C28" s="21" t="s">
        <v>419</v>
      </c>
      <c r="D28" s="112" t="s">
        <v>425</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426</v>
      </c>
      <c r="D38">
        <v>0.1</v>
      </c>
      <c r="E38" s="5" t="s">
        <v>2</v>
      </c>
    </row>
    <row r="39" spans="2:5">
      <c r="B39" s="24" t="s">
        <v>514</v>
      </c>
      <c r="C39" s="21" t="s">
        <v>419</v>
      </c>
      <c r="D39" s="112" t="s">
        <v>518</v>
      </c>
      <c r="E39" s="22" t="s">
        <v>2</v>
      </c>
    </row>
    <row r="40" spans="2:5">
      <c r="B40" s="59"/>
      <c r="C40" s="60" t="s">
        <v>507</v>
      </c>
      <c r="D40" s="60">
        <v>0.1</v>
      </c>
      <c r="E40" s="61" t="s">
        <v>152</v>
      </c>
    </row>
    <row r="41" spans="2:5">
      <c r="C41" t="s">
        <v>508</v>
      </c>
      <c r="D41">
        <v>2.4E-2</v>
      </c>
      <c r="E41" s="5" t="s">
        <v>152</v>
      </c>
    </row>
    <row r="42" spans="2:5">
      <c r="C42" t="s">
        <v>509</v>
      </c>
      <c r="D42">
        <v>0.12</v>
      </c>
      <c r="E42" s="5" t="s">
        <v>152</v>
      </c>
    </row>
    <row r="43" spans="2:5">
      <c r="C43" t="s">
        <v>510</v>
      </c>
      <c r="D43">
        <v>5.5</v>
      </c>
      <c r="E43" s="5" t="s">
        <v>450</v>
      </c>
    </row>
    <row r="44" spans="2:5">
      <c r="C44" t="s">
        <v>511</v>
      </c>
      <c r="D44">
        <v>1</v>
      </c>
      <c r="E44" s="5" t="s">
        <v>2</v>
      </c>
    </row>
    <row r="45" spans="2:5">
      <c r="C45" t="s">
        <v>512</v>
      </c>
      <c r="D45">
        <v>0.7</v>
      </c>
      <c r="E45" s="5" t="s">
        <v>2</v>
      </c>
    </row>
    <row r="46" spans="2:5">
      <c r="C46" t="s">
        <v>513</v>
      </c>
      <c r="D46">
        <v>0.7</v>
      </c>
      <c r="E46" s="5" t="s">
        <v>2</v>
      </c>
    </row>
    <row r="47" spans="2:5">
      <c r="C47" t="s">
        <v>192</v>
      </c>
      <c r="D47">
        <v>0.9</v>
      </c>
      <c r="E47" s="5" t="s">
        <v>2</v>
      </c>
    </row>
    <row r="48" spans="2:5">
      <c r="B48" s="24" t="s">
        <v>516</v>
      </c>
      <c r="C48" s="21" t="s">
        <v>419</v>
      </c>
      <c r="D48" s="112" t="s">
        <v>519</v>
      </c>
      <c r="E48" s="22" t="s">
        <v>2</v>
      </c>
    </row>
    <row r="49" spans="2:5">
      <c r="B49" s="59"/>
      <c r="C49" t="s">
        <v>507</v>
      </c>
      <c r="D49">
        <v>0.1</v>
      </c>
      <c r="E49" s="5" t="s">
        <v>152</v>
      </c>
    </row>
    <row r="50" spans="2:5">
      <c r="C50" t="s">
        <v>508</v>
      </c>
      <c r="D50">
        <v>2.4E-2</v>
      </c>
      <c r="E50" s="5" t="s">
        <v>152</v>
      </c>
    </row>
    <row r="51" spans="2:5">
      <c r="C51" t="s">
        <v>509</v>
      </c>
      <c r="D51">
        <v>0.12</v>
      </c>
      <c r="E51" s="5" t="s">
        <v>152</v>
      </c>
    </row>
    <row r="52" spans="2:5">
      <c r="C52" t="s">
        <v>510</v>
      </c>
      <c r="D52">
        <v>1.2</v>
      </c>
      <c r="E52" s="5" t="s">
        <v>450</v>
      </c>
    </row>
    <row r="53" spans="2:5">
      <c r="C53" t="s">
        <v>511</v>
      </c>
      <c r="D53">
        <v>1</v>
      </c>
      <c r="E53" s="5" t="s">
        <v>2</v>
      </c>
    </row>
    <row r="54" spans="2:5">
      <c r="C54" t="s">
        <v>512</v>
      </c>
      <c r="D54">
        <v>0.7</v>
      </c>
      <c r="E54" s="5" t="s">
        <v>2</v>
      </c>
    </row>
    <row r="55" spans="2:5">
      <c r="C55" t="s">
        <v>513</v>
      </c>
      <c r="D55">
        <v>0.7</v>
      </c>
      <c r="E55" s="5" t="s">
        <v>2</v>
      </c>
    </row>
    <row r="56" spans="2:5">
      <c r="C56" t="s">
        <v>192</v>
      </c>
      <c r="D56">
        <v>0.9</v>
      </c>
      <c r="E56" s="5" t="s">
        <v>2</v>
      </c>
    </row>
    <row r="57" spans="2:5">
      <c r="B57" s="24" t="s">
        <v>515</v>
      </c>
      <c r="C57" s="21" t="s">
        <v>507</v>
      </c>
      <c r="D57" s="21">
        <v>0.1</v>
      </c>
      <c r="E57" s="22" t="s">
        <v>152</v>
      </c>
    </row>
    <row r="58" spans="2:5">
      <c r="C58" t="s">
        <v>508</v>
      </c>
      <c r="D58">
        <v>2.4E-2</v>
      </c>
      <c r="E58" s="5" t="s">
        <v>152</v>
      </c>
    </row>
    <row r="59" spans="2:5">
      <c r="C59" t="s">
        <v>509</v>
      </c>
      <c r="D59">
        <v>0.12</v>
      </c>
      <c r="E59" s="5" t="s">
        <v>152</v>
      </c>
    </row>
    <row r="60" spans="2:5">
      <c r="C60" t="s">
        <v>510</v>
      </c>
      <c r="D60" s="72">
        <f>1/(1/D43+0.46)</f>
        <v>1.5580736543909348</v>
      </c>
      <c r="E60" s="5" t="s">
        <v>450</v>
      </c>
    </row>
    <row r="61" spans="2:5">
      <c r="C61" t="s">
        <v>511</v>
      </c>
      <c r="D61">
        <v>1</v>
      </c>
      <c r="E61" s="5" t="s">
        <v>2</v>
      </c>
    </row>
    <row r="62" spans="2:5">
      <c r="C62" t="s">
        <v>512</v>
      </c>
      <c r="D62">
        <v>0.7</v>
      </c>
      <c r="E62" s="5" t="s">
        <v>2</v>
      </c>
    </row>
    <row r="63" spans="2:5">
      <c r="C63" t="s">
        <v>513</v>
      </c>
      <c r="D63">
        <v>0.7</v>
      </c>
      <c r="E63" s="5" t="s">
        <v>2</v>
      </c>
    </row>
    <row r="64" spans="2:5">
      <c r="C64" t="s">
        <v>192</v>
      </c>
      <c r="D64">
        <v>0.9</v>
      </c>
      <c r="E64" s="5" t="s">
        <v>2</v>
      </c>
    </row>
    <row r="65" spans="2:5">
      <c r="B65" s="24" t="s">
        <v>517</v>
      </c>
      <c r="C65" s="21" t="s">
        <v>507</v>
      </c>
      <c r="D65" s="21">
        <v>0.1</v>
      </c>
      <c r="E65" s="22" t="s">
        <v>152</v>
      </c>
    </row>
    <row r="66" spans="2:5">
      <c r="C66" t="s">
        <v>508</v>
      </c>
      <c r="D66">
        <v>2.4E-2</v>
      </c>
      <c r="E66" s="5" t="s">
        <v>152</v>
      </c>
    </row>
    <row r="67" spans="2:5">
      <c r="C67" t="s">
        <v>509</v>
      </c>
      <c r="D67">
        <v>0.12</v>
      </c>
      <c r="E67" s="5" t="s">
        <v>152</v>
      </c>
    </row>
    <row r="68" spans="2:5">
      <c r="C68" t="s">
        <v>510</v>
      </c>
      <c r="D68" s="72">
        <f>1/(1/D52+0.46)</f>
        <v>0.77319587628865971</v>
      </c>
      <c r="E68" s="5" t="s">
        <v>450</v>
      </c>
    </row>
    <row r="69" spans="2:5">
      <c r="C69" t="s">
        <v>511</v>
      </c>
      <c r="D69">
        <v>1</v>
      </c>
      <c r="E69" s="5" t="s">
        <v>2</v>
      </c>
    </row>
    <row r="70" spans="2:5">
      <c r="C70" t="s">
        <v>512</v>
      </c>
      <c r="D70">
        <v>0.7</v>
      </c>
      <c r="E70" s="5" t="s">
        <v>2</v>
      </c>
    </row>
    <row r="71" spans="2:5">
      <c r="C71" t="s">
        <v>513</v>
      </c>
      <c r="D71">
        <v>0.7</v>
      </c>
      <c r="E71" s="5" t="s">
        <v>2</v>
      </c>
    </row>
    <row r="72" spans="2:5">
      <c r="C72" t="s">
        <v>192</v>
      </c>
      <c r="D72">
        <v>0.9</v>
      </c>
      <c r="E72" s="5" t="s">
        <v>2</v>
      </c>
    </row>
    <row r="73" spans="2:5">
      <c r="B73" s="24" t="s">
        <v>418</v>
      </c>
      <c r="C73" s="21" t="s">
        <v>419</v>
      </c>
      <c r="D73" s="21" t="s">
        <v>420</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426</v>
      </c>
      <c r="D83">
        <v>0.1</v>
      </c>
      <c r="E83" s="5" t="s">
        <v>2</v>
      </c>
    </row>
    <row r="84" spans="2:5">
      <c r="C84" s="58" t="s">
        <v>421</v>
      </c>
      <c r="D84">
        <v>0.68</v>
      </c>
      <c r="E84" s="5" t="s">
        <v>2</v>
      </c>
    </row>
    <row r="85" spans="2:5">
      <c r="C85" s="58" t="s">
        <v>422</v>
      </c>
      <c r="D85">
        <v>0.28199999999999997</v>
      </c>
      <c r="E85" s="5" t="s">
        <v>2</v>
      </c>
    </row>
    <row r="86" spans="2:5">
      <c r="C86" s="58" t="s">
        <v>423</v>
      </c>
      <c r="D86">
        <v>0.14899999999999999</v>
      </c>
      <c r="E86" s="5" t="s">
        <v>2</v>
      </c>
    </row>
    <row r="87" spans="2:5">
      <c r="C87" s="58" t="s">
        <v>424</v>
      </c>
      <c r="D87">
        <v>0.111</v>
      </c>
      <c r="E87" s="5" t="s">
        <v>2</v>
      </c>
    </row>
    <row r="88" spans="2:5">
      <c r="B88" s="24" t="s">
        <v>158</v>
      </c>
      <c r="C88" s="21" t="s">
        <v>145</v>
      </c>
      <c r="D88" s="21">
        <v>0.20499999999999999</v>
      </c>
      <c r="E88" s="22" t="s">
        <v>152</v>
      </c>
    </row>
    <row r="89" spans="2:5">
      <c r="B89" s="241" t="s">
        <v>159</v>
      </c>
      <c r="C89" t="s">
        <v>146</v>
      </c>
      <c r="D89">
        <v>8.1000000000000003E-2</v>
      </c>
      <c r="E89" s="5" t="s">
        <v>153</v>
      </c>
    </row>
    <row r="90" spans="2:5">
      <c r="B90" s="241"/>
      <c r="C90" t="s">
        <v>147</v>
      </c>
      <c r="D90">
        <v>536</v>
      </c>
      <c r="E90" s="5" t="s">
        <v>154</v>
      </c>
    </row>
    <row r="91" spans="2:5">
      <c r="B91" s="241"/>
      <c r="C91" t="s">
        <v>148</v>
      </c>
      <c r="D91">
        <v>1085</v>
      </c>
      <c r="E91" s="5" t="s">
        <v>155</v>
      </c>
    </row>
    <row r="92" spans="2:5">
      <c r="B92" s="241"/>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E8" sqref="E8"/>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494</v>
      </c>
      <c r="C1" s="40"/>
      <c r="D1" s="40"/>
      <c r="H1" s="34"/>
      <c r="I1" s="34"/>
      <c r="J1" s="34"/>
      <c r="K1" s="34"/>
      <c r="L1" s="34"/>
      <c r="M1" s="34"/>
      <c r="N1" s="116"/>
      <c r="P1" s="25"/>
      <c r="Q1" s="119" t="s">
        <v>476</v>
      </c>
      <c r="X1" s="25"/>
    </row>
    <row r="2" spans="1:32" s="11" customFormat="1">
      <c r="A2" s="133"/>
      <c r="C2" s="41"/>
      <c r="D2" s="41"/>
      <c r="H2" s="33"/>
      <c r="I2" s="33"/>
      <c r="J2" s="33"/>
      <c r="K2" s="33"/>
      <c r="L2" s="33"/>
      <c r="M2" s="33"/>
      <c r="N2" s="116"/>
      <c r="P2" s="26"/>
      <c r="X2" s="26"/>
    </row>
    <row r="3" spans="1:32">
      <c r="R3" s="3"/>
      <c r="S3" s="3"/>
      <c r="T3" s="3"/>
      <c r="U3" s="74" t="s">
        <v>449</v>
      </c>
      <c r="V3" s="74" t="s">
        <v>454</v>
      </c>
      <c r="W3" s="74" t="s">
        <v>481</v>
      </c>
      <c r="AA3" s="29" t="s">
        <v>476</v>
      </c>
    </row>
    <row r="4" spans="1:32">
      <c r="B4" s="244" t="s">
        <v>498</v>
      </c>
      <c r="C4" s="244" t="s">
        <v>850</v>
      </c>
      <c r="D4" s="244"/>
      <c r="E4" s="103" t="s">
        <v>449</v>
      </c>
      <c r="F4" s="103" t="s">
        <v>454</v>
      </c>
      <c r="G4" s="103" t="s">
        <v>481</v>
      </c>
      <c r="H4" s="242" t="s">
        <v>499</v>
      </c>
      <c r="I4" s="242" t="s">
        <v>500</v>
      </c>
      <c r="J4"/>
      <c r="K4"/>
      <c r="L4"/>
      <c r="M4"/>
      <c r="N4" s="118"/>
      <c r="Q4" s="2"/>
      <c r="R4" s="75">
        <v>1</v>
      </c>
      <c r="S4" s="75">
        <v>2</v>
      </c>
      <c r="T4" s="75">
        <v>3</v>
      </c>
      <c r="U4" s="75" t="s">
        <v>450</v>
      </c>
      <c r="V4" s="75" t="s">
        <v>2</v>
      </c>
      <c r="W4" s="75" t="s">
        <v>2</v>
      </c>
    </row>
    <row r="5" spans="1:32">
      <c r="A5" s="134" t="s">
        <v>554</v>
      </c>
      <c r="B5" s="245"/>
      <c r="C5" s="177" t="s">
        <v>419</v>
      </c>
      <c r="D5" s="177" t="s">
        <v>851</v>
      </c>
      <c r="E5" s="101" t="s">
        <v>450</v>
      </c>
      <c r="F5" s="101" t="s">
        <v>2</v>
      </c>
      <c r="G5" s="101" t="s">
        <v>2</v>
      </c>
      <c r="H5" s="243"/>
      <c r="I5" s="243"/>
      <c r="J5"/>
      <c r="K5"/>
      <c r="L5"/>
      <c r="M5"/>
      <c r="N5" s="118"/>
      <c r="P5" s="78" t="s">
        <v>493</v>
      </c>
      <c r="Q5" s="80" t="s">
        <v>471</v>
      </c>
      <c r="R5" s="81" t="s">
        <v>462</v>
      </c>
      <c r="S5" s="81" t="s">
        <v>467</v>
      </c>
      <c r="T5" s="81" t="s">
        <v>2</v>
      </c>
      <c r="U5" s="93">
        <v>2.706</v>
      </c>
      <c r="V5" s="93">
        <v>0.46400000000000002</v>
      </c>
      <c r="W5" s="93">
        <v>0.36399999999999999</v>
      </c>
      <c r="Z5" s="2"/>
      <c r="AA5" s="2"/>
      <c r="AB5" s="65" t="s">
        <v>451</v>
      </c>
      <c r="AC5" s="65"/>
      <c r="AD5" s="65" t="s">
        <v>452</v>
      </c>
      <c r="AE5" s="65"/>
      <c r="AF5" s="65" t="s">
        <v>453</v>
      </c>
    </row>
    <row r="6" spans="1:32">
      <c r="B6" s="113" t="s">
        <v>504</v>
      </c>
      <c r="C6" s="194"/>
      <c r="D6" s="197"/>
      <c r="E6" s="107"/>
      <c r="F6" s="107"/>
      <c r="G6" s="107"/>
      <c r="H6" s="108"/>
      <c r="I6" s="108"/>
      <c r="J6"/>
      <c r="K6"/>
      <c r="L6"/>
      <c r="M6"/>
      <c r="N6" s="118"/>
      <c r="U6" s="72"/>
      <c r="V6" s="72"/>
      <c r="W6" s="72"/>
      <c r="Z6" s="45"/>
      <c r="AA6" s="64">
        <v>55.2</v>
      </c>
      <c r="AB6" s="45"/>
      <c r="AC6" s="45"/>
      <c r="AD6" s="45"/>
      <c r="AE6" s="45"/>
      <c r="AF6" s="45"/>
    </row>
    <row r="7" spans="1:32">
      <c r="A7" s="134" t="s">
        <v>557</v>
      </c>
      <c r="B7" s="62" t="s">
        <v>474</v>
      </c>
      <c r="C7" s="62" t="s">
        <v>467</v>
      </c>
      <c r="E7" s="121">
        <v>5.57</v>
      </c>
      <c r="F7" s="121">
        <v>0.80800000000000005</v>
      </c>
      <c r="G7" s="121">
        <v>0.879</v>
      </c>
      <c r="H7" s="3" t="s">
        <v>2</v>
      </c>
      <c r="I7" s="3" t="s">
        <v>2</v>
      </c>
      <c r="J7"/>
      <c r="K7"/>
      <c r="L7"/>
      <c r="M7"/>
      <c r="N7" s="118"/>
      <c r="P7" s="78">
        <v>1</v>
      </c>
      <c r="Q7" s="80" t="s">
        <v>472</v>
      </c>
      <c r="R7" s="81" t="s">
        <v>473</v>
      </c>
      <c r="S7" s="81" t="s">
        <v>467</v>
      </c>
      <c r="T7" s="82" t="s">
        <v>2</v>
      </c>
      <c r="U7" s="93">
        <v>2.706</v>
      </c>
      <c r="V7" s="93">
        <v>0.69199999999999995</v>
      </c>
      <c r="W7" s="93">
        <v>0.76800000000000002</v>
      </c>
      <c r="Z7">
        <v>4509</v>
      </c>
      <c r="AA7" t="s">
        <v>467</v>
      </c>
      <c r="AB7" s="72">
        <v>0.753</v>
      </c>
      <c r="AD7" s="72">
        <v>6.9000000000000006E-2</v>
      </c>
      <c r="AF7" s="72">
        <v>0.879</v>
      </c>
    </row>
    <row r="8" spans="1:32">
      <c r="A8" s="134" t="s">
        <v>558</v>
      </c>
      <c r="B8" s="124" t="s">
        <v>475</v>
      </c>
      <c r="C8" s="124" t="s">
        <v>469</v>
      </c>
      <c r="D8" s="124"/>
      <c r="E8" s="125">
        <v>3.0990000000000002</v>
      </c>
      <c r="F8" s="125">
        <v>0.44500000000000001</v>
      </c>
      <c r="G8" s="125">
        <v>0.745</v>
      </c>
      <c r="H8" s="75" t="s">
        <v>2</v>
      </c>
      <c r="I8" s="75" t="s">
        <v>2</v>
      </c>
      <c r="J8"/>
      <c r="K8"/>
      <c r="L8"/>
      <c r="M8"/>
      <c r="N8" s="118"/>
      <c r="U8" s="72"/>
      <c r="V8" s="72"/>
      <c r="W8" s="72"/>
      <c r="Z8">
        <v>4430</v>
      </c>
      <c r="AA8" t="s">
        <v>468</v>
      </c>
      <c r="AB8" s="72">
        <v>0.49199999999999999</v>
      </c>
      <c r="AD8" s="72">
        <v>0.18</v>
      </c>
      <c r="AF8" s="72">
        <v>0.84</v>
      </c>
    </row>
    <row r="9" spans="1:32">
      <c r="J9"/>
      <c r="K9"/>
      <c r="L9"/>
      <c r="M9"/>
      <c r="N9" s="118"/>
      <c r="P9" s="78">
        <v>1</v>
      </c>
      <c r="Q9" s="83" t="s">
        <v>474</v>
      </c>
      <c r="R9" s="84" t="s">
        <v>467</v>
      </c>
      <c r="S9" s="85" t="s">
        <v>2</v>
      </c>
      <c r="T9" s="85" t="s">
        <v>2</v>
      </c>
      <c r="U9" s="94">
        <v>5.57</v>
      </c>
      <c r="V9" s="94">
        <v>0.80800000000000005</v>
      </c>
      <c r="W9" s="94">
        <v>0.879</v>
      </c>
      <c r="Z9">
        <v>4253</v>
      </c>
      <c r="AA9" t="s">
        <v>469</v>
      </c>
      <c r="AB9" s="72">
        <v>0.39100000000000001</v>
      </c>
      <c r="AD9" s="72">
        <v>0.27400000000000002</v>
      </c>
      <c r="AF9" s="72">
        <v>0.745</v>
      </c>
    </row>
    <row r="10" spans="1:32">
      <c r="B10" s="113" t="s">
        <v>503</v>
      </c>
      <c r="C10" s="194"/>
      <c r="D10" s="197"/>
      <c r="E10" s="122"/>
      <c r="F10" s="122"/>
      <c r="G10" s="122"/>
      <c r="H10" s="108"/>
      <c r="I10" s="108"/>
      <c r="J10"/>
      <c r="K10"/>
      <c r="L10"/>
      <c r="M10"/>
      <c r="N10" s="118"/>
      <c r="P10" s="78">
        <v>2</v>
      </c>
      <c r="Q10" s="86" t="s">
        <v>475</v>
      </c>
      <c r="R10" s="87" t="s">
        <v>469</v>
      </c>
      <c r="S10" s="88" t="s">
        <v>2</v>
      </c>
      <c r="T10" s="88" t="s">
        <v>2</v>
      </c>
      <c r="U10" s="95">
        <v>3.0990000000000002</v>
      </c>
      <c r="V10" s="95">
        <v>0.44500000000000001</v>
      </c>
      <c r="W10" s="95">
        <v>0.745</v>
      </c>
      <c r="AB10" s="72"/>
      <c r="AD10" s="72"/>
      <c r="AF10" s="72"/>
    </row>
    <row r="11" spans="1:32">
      <c r="A11" s="134" t="s">
        <v>556</v>
      </c>
      <c r="B11" s="62" t="s">
        <v>471</v>
      </c>
      <c r="C11" s="62" t="s">
        <v>852</v>
      </c>
      <c r="E11" s="121">
        <v>2.706</v>
      </c>
      <c r="F11" s="121">
        <v>0.46400000000000002</v>
      </c>
      <c r="G11" s="121">
        <v>0.36399999999999999</v>
      </c>
      <c r="H11" s="3" t="s">
        <v>2</v>
      </c>
      <c r="I11" s="3" t="s">
        <v>2</v>
      </c>
      <c r="J11"/>
      <c r="K11"/>
      <c r="L11"/>
      <c r="M11"/>
      <c r="N11" s="118"/>
      <c r="U11" s="72"/>
      <c r="V11" s="72"/>
      <c r="W11" s="72"/>
      <c r="Z11" s="66"/>
      <c r="AA11" s="66" t="s">
        <v>461</v>
      </c>
      <c r="AB11" s="73"/>
      <c r="AC11" s="66"/>
      <c r="AD11" s="73"/>
      <c r="AE11" s="66"/>
      <c r="AF11" s="73"/>
    </row>
    <row r="12" spans="1:32">
      <c r="A12" s="134" t="s">
        <v>559</v>
      </c>
      <c r="B12" s="124" t="s">
        <v>472</v>
      </c>
      <c r="C12" s="124" t="s">
        <v>853</v>
      </c>
      <c r="D12" s="124"/>
      <c r="E12" s="125">
        <v>2.706</v>
      </c>
      <c r="F12" s="125">
        <v>0.69199999999999995</v>
      </c>
      <c r="G12" s="125">
        <v>0.76800000000000002</v>
      </c>
      <c r="H12" s="75" t="s">
        <v>2</v>
      </c>
      <c r="I12" s="75" t="s">
        <v>2</v>
      </c>
      <c r="J12"/>
      <c r="K12"/>
      <c r="L12"/>
      <c r="M12"/>
      <c r="N12" s="118"/>
      <c r="P12" s="5">
        <v>1</v>
      </c>
      <c r="Q12" s="24" t="s">
        <v>477</v>
      </c>
      <c r="R12" s="21" t="s">
        <v>457</v>
      </c>
      <c r="S12" s="21" t="s">
        <v>467</v>
      </c>
      <c r="T12" s="77" t="s">
        <v>2</v>
      </c>
      <c r="U12" s="96">
        <v>2.5099999999999998</v>
      </c>
      <c r="V12" s="96">
        <v>0.78500000000000003</v>
      </c>
      <c r="W12" s="96">
        <v>0.80600000000000005</v>
      </c>
      <c r="Z12" s="68">
        <v>891</v>
      </c>
      <c r="AA12" t="s">
        <v>456</v>
      </c>
      <c r="AB12" s="72">
        <v>0.76100000000000001</v>
      </c>
      <c r="AD12" s="72">
        <v>6.7000000000000004E-2</v>
      </c>
      <c r="AE12" s="72"/>
      <c r="AF12" s="72">
        <v>0.86899999999999999</v>
      </c>
    </row>
    <row r="13" spans="1:32">
      <c r="J13"/>
      <c r="K13"/>
      <c r="L13"/>
      <c r="M13"/>
      <c r="N13" s="118"/>
      <c r="P13" s="90">
        <v>2</v>
      </c>
      <c r="Q13" s="91" t="s">
        <v>478</v>
      </c>
      <c r="R13" s="92" t="s">
        <v>457</v>
      </c>
      <c r="S13" s="92" t="s">
        <v>468</v>
      </c>
      <c r="T13" s="92" t="s">
        <v>2</v>
      </c>
      <c r="U13" s="97">
        <v>1.4350000000000001</v>
      </c>
      <c r="V13" s="97">
        <v>0.59199999999999997</v>
      </c>
      <c r="W13" s="97">
        <v>0.76800000000000002</v>
      </c>
      <c r="X13" s="90" t="s">
        <v>489</v>
      </c>
      <c r="Z13" s="67">
        <v>4336</v>
      </c>
      <c r="AA13" t="s">
        <v>457</v>
      </c>
      <c r="AB13" s="72">
        <v>0.89200000000000002</v>
      </c>
      <c r="AD13" s="72">
        <v>7.8E-2</v>
      </c>
      <c r="AE13" s="72"/>
      <c r="AF13" s="72">
        <v>0.91100000000000003</v>
      </c>
    </row>
    <row r="14" spans="1:32">
      <c r="B14" s="206" t="s">
        <v>502</v>
      </c>
      <c r="C14" s="207"/>
      <c r="D14" s="208"/>
      <c r="E14" s="209"/>
      <c r="F14" s="209"/>
      <c r="G14" s="209"/>
      <c r="H14" s="210"/>
      <c r="I14" s="210"/>
      <c r="J14"/>
      <c r="K14"/>
      <c r="L14"/>
      <c r="M14"/>
      <c r="N14" s="118"/>
      <c r="P14" s="5">
        <v>3</v>
      </c>
      <c r="Q14" s="59" t="s">
        <v>478</v>
      </c>
      <c r="R14" s="60" t="s">
        <v>457</v>
      </c>
      <c r="S14" s="60" t="s">
        <v>469</v>
      </c>
      <c r="T14" s="58" t="s">
        <v>2</v>
      </c>
      <c r="U14" s="71">
        <v>1.419</v>
      </c>
      <c r="V14" s="71">
        <v>0.48099999999999998</v>
      </c>
      <c r="W14" s="71">
        <v>0.68700000000000006</v>
      </c>
      <c r="Z14" s="67">
        <v>4370</v>
      </c>
      <c r="AA14" t="s">
        <v>575</v>
      </c>
      <c r="AB14" s="72">
        <v>0.57199999999999995</v>
      </c>
      <c r="AD14" s="72">
        <v>0.28399999999999997</v>
      </c>
      <c r="AE14" s="72"/>
      <c r="AF14" s="72">
        <v>0.86</v>
      </c>
    </row>
    <row r="15" spans="1:32">
      <c r="A15" s="134" t="s">
        <v>560</v>
      </c>
      <c r="B15" s="21" t="s">
        <v>864</v>
      </c>
      <c r="C15" s="195" t="s">
        <v>845</v>
      </c>
      <c r="D15" s="195" t="s">
        <v>849</v>
      </c>
      <c r="E15" s="109">
        <v>1.1000000000000001</v>
      </c>
      <c r="F15" s="109">
        <v>0.62</v>
      </c>
      <c r="G15" s="109">
        <v>0.82</v>
      </c>
      <c r="H15" s="199" t="s">
        <v>489</v>
      </c>
      <c r="I15" s="104" t="s">
        <v>2</v>
      </c>
      <c r="J15"/>
      <c r="K15"/>
      <c r="L15"/>
      <c r="M15"/>
      <c r="N15" s="118"/>
      <c r="P15" s="90">
        <v>4</v>
      </c>
      <c r="Q15" s="91" t="s">
        <v>479</v>
      </c>
      <c r="R15" s="92" t="s">
        <v>576</v>
      </c>
      <c r="S15" s="92" t="s">
        <v>467</v>
      </c>
      <c r="T15" s="92" t="s">
        <v>2</v>
      </c>
      <c r="U15" s="97">
        <v>1.45</v>
      </c>
      <c r="V15" s="97">
        <v>0.53900000000000003</v>
      </c>
      <c r="W15" s="97">
        <v>0.76</v>
      </c>
      <c r="X15" s="90" t="s">
        <v>488</v>
      </c>
      <c r="Y15" s="79"/>
      <c r="Z15" s="67">
        <v>4446</v>
      </c>
      <c r="AA15" t="s">
        <v>458</v>
      </c>
      <c r="AB15" s="72">
        <v>0.187</v>
      </c>
      <c r="AD15" s="72">
        <v>0.61899999999999999</v>
      </c>
      <c r="AE15" s="72"/>
      <c r="AF15" s="72">
        <v>0.38600000000000001</v>
      </c>
    </row>
    <row r="16" spans="1:32">
      <c r="A16" s="134" t="s">
        <v>561</v>
      </c>
      <c r="B16" s="60" t="s">
        <v>863</v>
      </c>
      <c r="C16" s="196" t="s">
        <v>846</v>
      </c>
      <c r="D16" s="196" t="s">
        <v>849</v>
      </c>
      <c r="E16" s="110">
        <v>1</v>
      </c>
      <c r="F16" s="110">
        <v>0.41</v>
      </c>
      <c r="G16" s="110">
        <v>0.57999999999999996</v>
      </c>
      <c r="H16" s="200" t="s">
        <v>492</v>
      </c>
      <c r="I16" s="105" t="s">
        <v>2</v>
      </c>
      <c r="J16"/>
      <c r="K16"/>
      <c r="L16"/>
      <c r="M16"/>
      <c r="N16" s="118"/>
      <c r="P16" s="5">
        <v>5</v>
      </c>
      <c r="Q16" s="59" t="s">
        <v>480</v>
      </c>
      <c r="R16" s="60" t="s">
        <v>576</v>
      </c>
      <c r="S16" s="60" t="s">
        <v>468</v>
      </c>
      <c r="T16" s="58" t="s">
        <v>2</v>
      </c>
      <c r="U16" s="71">
        <v>1.4039999999999999</v>
      </c>
      <c r="V16" s="71">
        <v>0.48199999999999998</v>
      </c>
      <c r="W16" s="71">
        <v>0.72499999999999998</v>
      </c>
      <c r="Z16" s="68">
        <v>4211</v>
      </c>
      <c r="AA16" t="s">
        <v>459</v>
      </c>
      <c r="AB16" s="72">
        <v>0.498</v>
      </c>
      <c r="AD16" s="72">
        <v>0.104</v>
      </c>
      <c r="AE16" s="72"/>
      <c r="AF16" s="72">
        <v>0.66900000000000004</v>
      </c>
    </row>
    <row r="17" spans="1:32">
      <c r="A17" s="134" t="s">
        <v>562</v>
      </c>
      <c r="B17" s="60" t="s">
        <v>863</v>
      </c>
      <c r="C17" s="196" t="s">
        <v>847</v>
      </c>
      <c r="D17" s="196" t="s">
        <v>849</v>
      </c>
      <c r="E17" s="110">
        <v>1.1000000000000001</v>
      </c>
      <c r="F17" s="110">
        <v>0.41</v>
      </c>
      <c r="G17" s="110">
        <v>0.74</v>
      </c>
      <c r="H17" s="200" t="s">
        <v>488</v>
      </c>
      <c r="I17" s="105" t="s">
        <v>2</v>
      </c>
      <c r="J17"/>
      <c r="K17"/>
      <c r="L17"/>
      <c r="M17"/>
      <c r="N17" s="118"/>
      <c r="P17" s="5">
        <v>6</v>
      </c>
      <c r="Q17" s="59" t="s">
        <v>480</v>
      </c>
      <c r="R17" s="60" t="s">
        <v>576</v>
      </c>
      <c r="S17" s="60" t="s">
        <v>469</v>
      </c>
      <c r="T17" s="58" t="s">
        <v>2</v>
      </c>
      <c r="U17" s="71">
        <v>1.3979999999999999</v>
      </c>
      <c r="V17" s="71">
        <v>0.40799999999999997</v>
      </c>
      <c r="W17" s="71">
        <v>0.64700000000000002</v>
      </c>
      <c r="Z17" s="68">
        <v>4239</v>
      </c>
      <c r="AA17" t="s">
        <v>460</v>
      </c>
      <c r="AB17" s="72">
        <v>0.47299999999999998</v>
      </c>
      <c r="AD17" s="72">
        <v>0.27700000000000002</v>
      </c>
      <c r="AE17" s="72"/>
      <c r="AF17" s="72">
        <v>0.374</v>
      </c>
    </row>
    <row r="18" spans="1:32">
      <c r="A18" s="134" t="s">
        <v>563</v>
      </c>
      <c r="B18" s="60" t="s">
        <v>862</v>
      </c>
      <c r="C18" s="196" t="s">
        <v>843</v>
      </c>
      <c r="D18" s="196" t="s">
        <v>849</v>
      </c>
      <c r="E18" s="110">
        <v>1</v>
      </c>
      <c r="F18" s="110">
        <v>0.21</v>
      </c>
      <c r="G18" s="110">
        <v>0.4</v>
      </c>
      <c r="H18" s="200" t="s">
        <v>491</v>
      </c>
      <c r="I18" s="105" t="s">
        <v>2</v>
      </c>
      <c r="J18"/>
      <c r="K18"/>
      <c r="L18"/>
      <c r="M18"/>
      <c r="N18" s="118"/>
      <c r="P18" s="5">
        <v>7</v>
      </c>
      <c r="Q18" s="59" t="s">
        <v>479</v>
      </c>
      <c r="R18" s="60" t="s">
        <v>458</v>
      </c>
      <c r="S18" s="60" t="s">
        <v>467</v>
      </c>
      <c r="T18" s="58" t="s">
        <v>2</v>
      </c>
      <c r="U18" s="69">
        <v>1.4239999999999999</v>
      </c>
      <c r="V18" s="69">
        <v>0.20300000000000001</v>
      </c>
      <c r="W18" s="71">
        <v>0.34799999999999998</v>
      </c>
      <c r="Z18" s="68">
        <v>4478</v>
      </c>
      <c r="AA18" t="s">
        <v>455</v>
      </c>
      <c r="AB18" s="72">
        <v>0.35299999999999998</v>
      </c>
      <c r="AD18" s="72">
        <v>0.49399999999999999</v>
      </c>
      <c r="AE18" s="72"/>
      <c r="AF18" s="72">
        <v>0.78700000000000003</v>
      </c>
    </row>
    <row r="19" spans="1:32">
      <c r="A19" s="134" t="s">
        <v>564</v>
      </c>
      <c r="B19" s="60" t="s">
        <v>863</v>
      </c>
      <c r="C19" s="196" t="s">
        <v>848</v>
      </c>
      <c r="D19" s="196" t="s">
        <v>849</v>
      </c>
      <c r="E19" s="110">
        <v>1</v>
      </c>
      <c r="F19" s="110">
        <v>0.28999999999999998</v>
      </c>
      <c r="G19" s="110">
        <v>0.62</v>
      </c>
      <c r="H19" s="200" t="s">
        <v>490</v>
      </c>
      <c r="I19" s="105" t="s">
        <v>2</v>
      </c>
      <c r="J19"/>
      <c r="K19"/>
      <c r="L19"/>
      <c r="M19"/>
      <c r="N19" s="118"/>
      <c r="P19" s="5">
        <v>8</v>
      </c>
      <c r="Q19" s="59" t="s">
        <v>480</v>
      </c>
      <c r="R19" s="60" t="s">
        <v>458</v>
      </c>
      <c r="S19" s="60" t="s">
        <v>468</v>
      </c>
      <c r="T19" s="58" t="s">
        <v>2</v>
      </c>
      <c r="U19" s="69">
        <v>1.397</v>
      </c>
      <c r="V19" s="69">
        <v>0.19800000000000001</v>
      </c>
      <c r="W19" s="71">
        <v>0.33</v>
      </c>
      <c r="Z19" s="67">
        <v>4469</v>
      </c>
      <c r="AA19" t="s">
        <v>463</v>
      </c>
      <c r="AB19" s="72">
        <v>0.24299999999999999</v>
      </c>
      <c r="AD19" s="72">
        <v>0.48899999999999999</v>
      </c>
      <c r="AE19" s="72"/>
      <c r="AF19" s="72">
        <v>0.55700000000000005</v>
      </c>
    </row>
    <row r="20" spans="1:32">
      <c r="A20" s="134" t="s">
        <v>565</v>
      </c>
      <c r="B20" s="2" t="s">
        <v>863</v>
      </c>
      <c r="C20" s="124" t="s">
        <v>844</v>
      </c>
      <c r="D20" s="124" t="s">
        <v>849</v>
      </c>
      <c r="E20" s="111">
        <v>1</v>
      </c>
      <c r="F20" s="111">
        <v>0.38</v>
      </c>
      <c r="G20" s="111">
        <v>0.72</v>
      </c>
      <c r="H20" s="201" t="s">
        <v>487</v>
      </c>
      <c r="I20" s="106" t="s">
        <v>2</v>
      </c>
      <c r="J20"/>
      <c r="K20"/>
      <c r="L20"/>
      <c r="M20"/>
      <c r="N20" s="118"/>
      <c r="P20" s="90">
        <v>9</v>
      </c>
      <c r="Q20" s="91" t="s">
        <v>480</v>
      </c>
      <c r="R20" s="92" t="s">
        <v>458</v>
      </c>
      <c r="S20" s="92" t="s">
        <v>469</v>
      </c>
      <c r="T20" s="92" t="s">
        <v>2</v>
      </c>
      <c r="U20" s="97">
        <v>1.393</v>
      </c>
      <c r="V20" s="97">
        <v>0.183</v>
      </c>
      <c r="W20" s="97">
        <v>0.30199999999999999</v>
      </c>
      <c r="X20" s="90" t="s">
        <v>491</v>
      </c>
    </row>
    <row r="21" spans="1:32">
      <c r="J21"/>
      <c r="K21"/>
      <c r="L21"/>
      <c r="M21"/>
      <c r="N21" s="118"/>
      <c r="P21" s="90">
        <v>10</v>
      </c>
      <c r="Q21" s="91" t="s">
        <v>479</v>
      </c>
      <c r="R21" s="92" t="s">
        <v>463</v>
      </c>
      <c r="S21" s="92" t="s">
        <v>467</v>
      </c>
      <c r="T21" s="92" t="s">
        <v>2</v>
      </c>
      <c r="U21" s="97">
        <v>1.405</v>
      </c>
      <c r="V21" s="97">
        <v>0.248</v>
      </c>
      <c r="W21" s="97">
        <v>0.49299999999999999</v>
      </c>
      <c r="X21" s="90" t="s">
        <v>490</v>
      </c>
      <c r="Y21" s="79"/>
      <c r="Z21" s="66"/>
      <c r="AA21" s="66" t="s">
        <v>470</v>
      </c>
      <c r="AB21" s="73"/>
      <c r="AC21" s="66"/>
      <c r="AD21" s="73"/>
      <c r="AE21" s="66"/>
      <c r="AF21" s="73"/>
    </row>
    <row r="22" spans="1:32">
      <c r="B22" s="206" t="s">
        <v>495</v>
      </c>
      <c r="C22" s="207"/>
      <c r="D22" s="208"/>
      <c r="E22" s="209"/>
      <c r="F22" s="209"/>
      <c r="G22" s="209"/>
      <c r="H22" s="210"/>
      <c r="I22" s="210"/>
      <c r="J22"/>
      <c r="K22"/>
      <c r="L22"/>
      <c r="M22"/>
      <c r="N22" s="118"/>
      <c r="P22" s="5">
        <v>11</v>
      </c>
      <c r="Q22" s="59" t="s">
        <v>480</v>
      </c>
      <c r="R22" s="60" t="s">
        <v>463</v>
      </c>
      <c r="S22" s="60" t="s">
        <v>468</v>
      </c>
      <c r="T22" s="58" t="s">
        <v>2</v>
      </c>
      <c r="U22" s="69">
        <v>1.39</v>
      </c>
      <c r="V22" s="69">
        <v>0.24399999999999999</v>
      </c>
      <c r="W22" s="71">
        <v>0.47</v>
      </c>
      <c r="Z22">
        <v>4340</v>
      </c>
      <c r="AA22" t="s">
        <v>486</v>
      </c>
      <c r="AB22" s="72">
        <v>0.63700000000000001</v>
      </c>
      <c r="AD22" s="72">
        <v>0.11799999999999999</v>
      </c>
      <c r="AF22" s="72">
        <v>0.78900000000000003</v>
      </c>
    </row>
    <row r="23" spans="1:32">
      <c r="A23" s="134" t="s">
        <v>566</v>
      </c>
      <c r="B23" s="21" t="s">
        <v>866</v>
      </c>
      <c r="C23" s="195" t="s">
        <v>856</v>
      </c>
      <c r="D23" s="195" t="s">
        <v>849</v>
      </c>
      <c r="E23" s="109">
        <v>0.6</v>
      </c>
      <c r="F23" s="109">
        <v>0.54</v>
      </c>
      <c r="G23" s="109">
        <v>0.75</v>
      </c>
      <c r="H23" s="212" t="s">
        <v>489</v>
      </c>
      <c r="I23" s="104" t="s">
        <v>2</v>
      </c>
      <c r="J23"/>
      <c r="K23"/>
      <c r="L23"/>
      <c r="M23"/>
      <c r="N23" s="118"/>
      <c r="P23" s="5">
        <v>12</v>
      </c>
      <c r="Q23" s="59" t="s">
        <v>480</v>
      </c>
      <c r="R23" s="60" t="s">
        <v>463</v>
      </c>
      <c r="S23" s="60" t="s">
        <v>469</v>
      </c>
      <c r="T23" s="58" t="s">
        <v>2</v>
      </c>
      <c r="U23" s="69">
        <v>1.387</v>
      </c>
      <c r="V23" s="69">
        <v>0.22</v>
      </c>
      <c r="W23" s="71">
        <v>0.42099999999999999</v>
      </c>
      <c r="AB23" s="72"/>
      <c r="AD23" s="72"/>
      <c r="AF23" s="72"/>
    </row>
    <row r="24" spans="1:32">
      <c r="A24" s="134" t="s">
        <v>567</v>
      </c>
      <c r="B24" s="60" t="s">
        <v>866</v>
      </c>
      <c r="C24" s="196" t="s">
        <v>857</v>
      </c>
      <c r="D24" s="196" t="s">
        <v>849</v>
      </c>
      <c r="E24" s="110">
        <v>0.7</v>
      </c>
      <c r="F24" s="110">
        <v>0.37</v>
      </c>
      <c r="G24" s="110">
        <v>0.52</v>
      </c>
      <c r="H24" s="211" t="s">
        <v>492</v>
      </c>
      <c r="I24" s="105" t="s">
        <v>2</v>
      </c>
      <c r="J24"/>
      <c r="K24"/>
      <c r="L24"/>
      <c r="M24"/>
      <c r="N24" s="118"/>
      <c r="P24" s="90">
        <v>13</v>
      </c>
      <c r="Q24" s="91" t="s">
        <v>479</v>
      </c>
      <c r="R24" s="92" t="s">
        <v>459</v>
      </c>
      <c r="S24" s="92" t="s">
        <v>467</v>
      </c>
      <c r="T24" s="92" t="s">
        <v>2</v>
      </c>
      <c r="U24" s="97">
        <v>1.903</v>
      </c>
      <c r="V24" s="97">
        <v>0.49199999999999999</v>
      </c>
      <c r="W24" s="97">
        <v>0.59299999999999997</v>
      </c>
      <c r="X24" s="90" t="s">
        <v>492</v>
      </c>
      <c r="Z24" s="66"/>
      <c r="AA24" s="66" t="s">
        <v>465</v>
      </c>
      <c r="AB24" s="73"/>
      <c r="AC24" s="66"/>
      <c r="AD24" s="73"/>
      <c r="AE24" s="66"/>
      <c r="AF24" s="73"/>
    </row>
    <row r="25" spans="1:32">
      <c r="A25" s="134" t="s">
        <v>568</v>
      </c>
      <c r="B25" s="60" t="s">
        <v>866</v>
      </c>
      <c r="C25" s="196" t="s">
        <v>858</v>
      </c>
      <c r="D25" s="196" t="s">
        <v>849</v>
      </c>
      <c r="E25" s="110">
        <v>0.7</v>
      </c>
      <c r="F25" s="110">
        <v>0.35</v>
      </c>
      <c r="G25" s="110">
        <v>0.64</v>
      </c>
      <c r="H25" s="211" t="s">
        <v>488</v>
      </c>
      <c r="I25" s="105" t="s">
        <v>2</v>
      </c>
      <c r="J25"/>
      <c r="K25"/>
      <c r="L25"/>
      <c r="M25"/>
      <c r="N25" s="118"/>
      <c r="P25" s="5">
        <v>14</v>
      </c>
      <c r="Q25" s="59" t="s">
        <v>480</v>
      </c>
      <c r="R25" s="60" t="s">
        <v>459</v>
      </c>
      <c r="S25" s="60" t="s">
        <v>468</v>
      </c>
      <c r="T25" s="58" t="s">
        <v>2</v>
      </c>
      <c r="U25" s="69">
        <v>1.43</v>
      </c>
      <c r="V25" s="69">
        <v>0.40300000000000002</v>
      </c>
      <c r="W25" s="71">
        <v>0.56499999999999995</v>
      </c>
      <c r="Z25">
        <v>4456</v>
      </c>
      <c r="AA25" t="s">
        <v>466</v>
      </c>
      <c r="AB25" s="72">
        <v>0.17899999999999999</v>
      </c>
      <c r="AD25" s="72">
        <v>0.13</v>
      </c>
      <c r="AF25" s="72">
        <v>0.18</v>
      </c>
    </row>
    <row r="26" spans="1:32">
      <c r="A26" s="134" t="s">
        <v>569</v>
      </c>
      <c r="B26" s="60" t="s">
        <v>866</v>
      </c>
      <c r="C26" s="196" t="s">
        <v>859</v>
      </c>
      <c r="D26" s="196" t="s">
        <v>849</v>
      </c>
      <c r="E26" s="110">
        <v>0.6</v>
      </c>
      <c r="F26" s="110">
        <v>0.19</v>
      </c>
      <c r="G26" s="110">
        <v>0.33</v>
      </c>
      <c r="H26" s="211" t="s">
        <v>491</v>
      </c>
      <c r="I26" s="105" t="s">
        <v>2</v>
      </c>
      <c r="J26"/>
      <c r="K26"/>
      <c r="L26"/>
      <c r="M26"/>
      <c r="N26" s="118"/>
      <c r="P26" s="5">
        <v>15</v>
      </c>
      <c r="Q26" s="59" t="s">
        <v>480</v>
      </c>
      <c r="R26" s="60" t="s">
        <v>459</v>
      </c>
      <c r="S26" s="60" t="s">
        <v>469</v>
      </c>
      <c r="T26" s="58" t="s">
        <v>2</v>
      </c>
      <c r="U26" s="69">
        <v>1.4159999999999999</v>
      </c>
      <c r="V26" s="69">
        <v>0.34100000000000003</v>
      </c>
      <c r="W26" s="71">
        <v>0.50700000000000001</v>
      </c>
      <c r="Z26">
        <v>4268</v>
      </c>
      <c r="AA26" t="s">
        <v>462</v>
      </c>
      <c r="AB26" s="72">
        <v>0.43099999999999999</v>
      </c>
      <c r="AD26" s="72">
        <v>5.0999999999999997E-2</v>
      </c>
      <c r="AF26" s="72">
        <v>0.41299999999999998</v>
      </c>
    </row>
    <row r="27" spans="1:32">
      <c r="A27" s="134" t="s">
        <v>570</v>
      </c>
      <c r="B27" s="60" t="s">
        <v>865</v>
      </c>
      <c r="C27" s="196" t="s">
        <v>855</v>
      </c>
      <c r="D27" s="196" t="s">
        <v>849</v>
      </c>
      <c r="E27" s="110">
        <v>0.6</v>
      </c>
      <c r="F27" s="110">
        <v>0.21</v>
      </c>
      <c r="G27" s="110">
        <v>0.46</v>
      </c>
      <c r="H27" s="211" t="s">
        <v>490</v>
      </c>
      <c r="I27" s="105" t="s">
        <v>2</v>
      </c>
      <c r="J27"/>
      <c r="K27"/>
      <c r="L27"/>
      <c r="M27"/>
      <c r="N27" s="118"/>
      <c r="P27" s="5">
        <v>16</v>
      </c>
      <c r="Q27" s="59" t="s">
        <v>479</v>
      </c>
      <c r="R27" s="60" t="s">
        <v>460</v>
      </c>
      <c r="S27" s="60" t="s">
        <v>467</v>
      </c>
      <c r="T27" s="58" t="s">
        <v>2</v>
      </c>
      <c r="U27" s="69">
        <v>2.508</v>
      </c>
      <c r="V27" s="69">
        <v>0.46800000000000003</v>
      </c>
      <c r="W27" s="71">
        <v>0.33800000000000002</v>
      </c>
      <c r="Y27" s="79"/>
      <c r="Z27">
        <v>116</v>
      </c>
      <c r="AA27" t="s">
        <v>464</v>
      </c>
      <c r="AB27" s="72">
        <v>0.38700000000000001</v>
      </c>
      <c r="AD27" s="72">
        <v>0.05</v>
      </c>
      <c r="AF27" s="72">
        <v>0.433</v>
      </c>
    </row>
    <row r="28" spans="1:32">
      <c r="A28" s="134" t="s">
        <v>571</v>
      </c>
      <c r="B28" s="2" t="s">
        <v>865</v>
      </c>
      <c r="C28" s="124" t="s">
        <v>854</v>
      </c>
      <c r="D28" s="124" t="s">
        <v>849</v>
      </c>
      <c r="E28" s="111">
        <v>0.6</v>
      </c>
      <c r="F28" s="111">
        <v>0.34</v>
      </c>
      <c r="G28" s="111">
        <v>0.64</v>
      </c>
      <c r="H28" s="198" t="s">
        <v>487</v>
      </c>
      <c r="I28" s="106" t="s">
        <v>2</v>
      </c>
      <c r="J28"/>
      <c r="K28"/>
      <c r="L28"/>
      <c r="M28"/>
      <c r="N28" s="118"/>
      <c r="P28" s="5">
        <v>17</v>
      </c>
      <c r="Q28" s="59" t="s">
        <v>480</v>
      </c>
      <c r="R28" s="60" t="s">
        <v>460</v>
      </c>
      <c r="S28" s="60" t="s">
        <v>468</v>
      </c>
      <c r="T28" s="58" t="s">
        <v>2</v>
      </c>
      <c r="U28" s="69">
        <v>1.4350000000000001</v>
      </c>
      <c r="V28" s="69">
        <v>0.31</v>
      </c>
      <c r="W28" s="71">
        <v>0.32</v>
      </c>
      <c r="Y28" s="79"/>
    </row>
    <row r="29" spans="1:32">
      <c r="B29" s="60"/>
      <c r="C29" s="196"/>
      <c r="D29" s="196"/>
      <c r="E29" s="110"/>
      <c r="F29" s="110"/>
      <c r="G29" s="110"/>
      <c r="H29" s="105"/>
      <c r="I29" s="105"/>
      <c r="J29"/>
      <c r="K29"/>
      <c r="L29"/>
      <c r="M29"/>
      <c r="N29" s="118"/>
      <c r="Q29" s="59"/>
      <c r="R29" s="60"/>
      <c r="S29" s="60"/>
      <c r="T29" s="58"/>
      <c r="U29" s="69"/>
      <c r="V29" s="69"/>
      <c r="W29" s="71"/>
      <c r="Y29" s="79"/>
    </row>
    <row r="30" spans="1:32">
      <c r="B30" s="113" t="s">
        <v>860</v>
      </c>
      <c r="C30" s="194"/>
      <c r="D30" s="197"/>
      <c r="E30" s="120"/>
      <c r="F30" s="120"/>
      <c r="G30" s="120"/>
      <c r="H30" s="108"/>
      <c r="I30" s="108"/>
      <c r="J30"/>
      <c r="K30"/>
      <c r="L30"/>
      <c r="M30"/>
      <c r="N30" s="118"/>
      <c r="P30" s="5">
        <v>11</v>
      </c>
      <c r="Q30" s="59" t="s">
        <v>480</v>
      </c>
      <c r="R30" s="60" t="s">
        <v>463</v>
      </c>
      <c r="S30" s="60" t="s">
        <v>468</v>
      </c>
      <c r="T30" s="58" t="s">
        <v>2</v>
      </c>
      <c r="U30" s="69">
        <v>1.39</v>
      </c>
      <c r="V30" s="69">
        <v>0.24399999999999999</v>
      </c>
      <c r="W30" s="71">
        <v>0.47</v>
      </c>
      <c r="Z30">
        <v>4340</v>
      </c>
      <c r="AA30" t="s">
        <v>486</v>
      </c>
      <c r="AB30" s="72">
        <v>0.63700000000000001</v>
      </c>
      <c r="AD30" s="72">
        <v>0.11799999999999999</v>
      </c>
      <c r="AF30" s="72">
        <v>0.78900000000000003</v>
      </c>
    </row>
    <row r="31" spans="1:32">
      <c r="A31" s="134" t="s">
        <v>861</v>
      </c>
      <c r="B31" s="202" t="s">
        <v>867</v>
      </c>
      <c r="C31" s="203" t="s">
        <v>848</v>
      </c>
      <c r="D31" s="203" t="s">
        <v>868</v>
      </c>
      <c r="E31" s="204">
        <v>0.7</v>
      </c>
      <c r="F31" s="204">
        <v>0.28999999999999998</v>
      </c>
      <c r="G31" s="204">
        <v>0.62</v>
      </c>
      <c r="H31" s="205" t="s">
        <v>490</v>
      </c>
      <c r="I31" s="205" t="s">
        <v>2</v>
      </c>
      <c r="J31"/>
      <c r="K31"/>
      <c r="L31"/>
      <c r="M31"/>
      <c r="N31" s="118"/>
      <c r="P31" s="5">
        <v>16</v>
      </c>
      <c r="Q31" s="59" t="s">
        <v>479</v>
      </c>
      <c r="R31" s="60" t="s">
        <v>460</v>
      </c>
      <c r="S31" s="60" t="s">
        <v>467</v>
      </c>
      <c r="T31" s="58" t="s">
        <v>2</v>
      </c>
      <c r="U31" s="69">
        <v>2.508</v>
      </c>
      <c r="V31" s="69">
        <v>0.46800000000000003</v>
      </c>
      <c r="W31" s="71">
        <v>0.33800000000000002</v>
      </c>
      <c r="Y31" s="79"/>
      <c r="Z31">
        <v>116</v>
      </c>
      <c r="AA31" t="s">
        <v>464</v>
      </c>
      <c r="AB31" s="72">
        <v>0.38700000000000001</v>
      </c>
      <c r="AD31" s="72">
        <v>0.05</v>
      </c>
      <c r="AF31" s="72">
        <v>0.433</v>
      </c>
    </row>
    <row r="32" spans="1:32">
      <c r="J32"/>
      <c r="K32"/>
      <c r="L32"/>
      <c r="M32"/>
      <c r="N32" s="118"/>
      <c r="P32" s="5">
        <v>18</v>
      </c>
      <c r="Q32" s="59" t="s">
        <v>480</v>
      </c>
      <c r="R32" s="60" t="s">
        <v>460</v>
      </c>
      <c r="S32" s="60" t="s">
        <v>469</v>
      </c>
      <c r="T32" s="58" t="s">
        <v>2</v>
      </c>
      <c r="U32" s="69">
        <v>1.419</v>
      </c>
      <c r="V32" s="69">
        <v>0.25600000000000001</v>
      </c>
      <c r="W32" s="71">
        <v>0.29299999999999998</v>
      </c>
    </row>
    <row r="33" spans="1:32">
      <c r="B33" s="113" t="s">
        <v>572</v>
      </c>
      <c r="C33" s="194"/>
      <c r="D33" s="197"/>
      <c r="E33" s="120"/>
      <c r="F33" s="120"/>
      <c r="G33" s="120"/>
      <c r="H33" s="108"/>
      <c r="I33" s="108"/>
      <c r="J33"/>
      <c r="K33"/>
      <c r="L33"/>
      <c r="M33"/>
      <c r="N33" s="118"/>
      <c r="P33" s="5">
        <v>11</v>
      </c>
      <c r="Q33" s="59" t="s">
        <v>480</v>
      </c>
      <c r="R33" s="60" t="s">
        <v>463</v>
      </c>
      <c r="S33" s="60" t="s">
        <v>468</v>
      </c>
      <c r="T33" s="58" t="s">
        <v>2</v>
      </c>
      <c r="U33" s="69">
        <v>1.39</v>
      </c>
      <c r="V33" s="69">
        <v>0.24399999999999999</v>
      </c>
      <c r="W33" s="71">
        <v>0.47</v>
      </c>
      <c r="Z33">
        <v>4340</v>
      </c>
      <c r="AA33" t="s">
        <v>486</v>
      </c>
      <c r="AB33" s="72">
        <v>0.63700000000000001</v>
      </c>
      <c r="AD33" s="72">
        <v>0.11799999999999999</v>
      </c>
      <c r="AF33" s="72">
        <v>0.78900000000000003</v>
      </c>
    </row>
    <row r="34" spans="1:32">
      <c r="A34" s="134" t="s">
        <v>573</v>
      </c>
      <c r="B34" t="s">
        <v>870</v>
      </c>
      <c r="C34" s="62" t="s">
        <v>855</v>
      </c>
      <c r="D34" s="62" t="s">
        <v>868</v>
      </c>
      <c r="E34" s="123">
        <v>0.5</v>
      </c>
      <c r="F34" s="123">
        <v>0.21</v>
      </c>
      <c r="G34" s="123">
        <v>0.46</v>
      </c>
      <c r="H34" s="100" t="s">
        <v>490</v>
      </c>
      <c r="I34" s="100" t="s">
        <v>2</v>
      </c>
      <c r="J34"/>
      <c r="K34"/>
      <c r="L34"/>
      <c r="M34"/>
      <c r="N34" s="118"/>
      <c r="P34" s="5">
        <v>16</v>
      </c>
      <c r="Q34" s="59" t="s">
        <v>479</v>
      </c>
      <c r="R34" s="60" t="s">
        <v>460</v>
      </c>
      <c r="S34" s="60" t="s">
        <v>467</v>
      </c>
      <c r="T34" s="58" t="s">
        <v>2</v>
      </c>
      <c r="U34" s="69">
        <v>2.508</v>
      </c>
      <c r="V34" s="69">
        <v>0.46800000000000003</v>
      </c>
      <c r="W34" s="71">
        <v>0.33800000000000002</v>
      </c>
      <c r="Y34" s="79"/>
      <c r="Z34">
        <v>116</v>
      </c>
      <c r="AA34" t="s">
        <v>464</v>
      </c>
      <c r="AB34" s="72">
        <v>0.38700000000000001</v>
      </c>
      <c r="AD34" s="72">
        <v>0.05</v>
      </c>
      <c r="AF34" s="72">
        <v>0.433</v>
      </c>
    </row>
    <row r="35" spans="1:32">
      <c r="A35" s="134" t="s">
        <v>574</v>
      </c>
      <c r="B35" s="2" t="s">
        <v>871</v>
      </c>
      <c r="C35" s="124" t="s">
        <v>855</v>
      </c>
      <c r="D35" s="124" t="s">
        <v>869</v>
      </c>
      <c r="E35" s="111">
        <v>0.45</v>
      </c>
      <c r="F35" s="111">
        <v>0.21</v>
      </c>
      <c r="G35" s="111">
        <v>0.46</v>
      </c>
      <c r="H35" s="106" t="s">
        <v>490</v>
      </c>
      <c r="I35" s="106" t="s">
        <v>2</v>
      </c>
      <c r="J35"/>
      <c r="K35"/>
      <c r="L35"/>
      <c r="M35"/>
      <c r="N35" s="118"/>
      <c r="P35" s="5">
        <v>16</v>
      </c>
      <c r="Q35" s="59" t="s">
        <v>479</v>
      </c>
      <c r="R35" s="60" t="s">
        <v>460</v>
      </c>
      <c r="S35" s="60" t="s">
        <v>467</v>
      </c>
      <c r="T35" s="58" t="s">
        <v>2</v>
      </c>
      <c r="U35" s="69">
        <v>2.508</v>
      </c>
      <c r="V35" s="69">
        <v>0.46800000000000003</v>
      </c>
      <c r="W35" s="71">
        <v>0.33800000000000002</v>
      </c>
      <c r="Y35" s="79"/>
      <c r="Z35">
        <v>116</v>
      </c>
      <c r="AA35" t="s">
        <v>464</v>
      </c>
      <c r="AB35" s="72">
        <v>0.38700000000000001</v>
      </c>
      <c r="AD35" s="72">
        <v>0.05</v>
      </c>
      <c r="AF35" s="72">
        <v>0.433</v>
      </c>
    </row>
    <row r="36" spans="1:32">
      <c r="J36"/>
      <c r="K36"/>
      <c r="L36"/>
      <c r="M36"/>
      <c r="N36" s="118"/>
      <c r="P36" s="5">
        <v>18</v>
      </c>
      <c r="Q36" s="59" t="s">
        <v>480</v>
      </c>
      <c r="R36" s="60" t="s">
        <v>460</v>
      </c>
      <c r="S36" s="60" t="s">
        <v>469</v>
      </c>
      <c r="T36" s="58" t="s">
        <v>2</v>
      </c>
      <c r="U36" s="69">
        <v>1.419</v>
      </c>
      <c r="V36" s="69">
        <v>0.25600000000000001</v>
      </c>
      <c r="W36" s="71">
        <v>0.29299999999999998</v>
      </c>
    </row>
    <row r="37" spans="1:32">
      <c r="B37" s="113" t="s">
        <v>874</v>
      </c>
      <c r="C37" s="194"/>
      <c r="D37" s="197"/>
      <c r="E37" s="120"/>
      <c r="F37" s="120"/>
      <c r="G37" s="120"/>
      <c r="H37" s="108"/>
      <c r="I37" s="108"/>
      <c r="J37"/>
      <c r="K37"/>
      <c r="L37"/>
      <c r="M37"/>
      <c r="N37" s="118"/>
      <c r="P37" s="90">
        <v>19</v>
      </c>
      <c r="Q37" s="91" t="s">
        <v>479</v>
      </c>
      <c r="R37" s="92" t="s">
        <v>455</v>
      </c>
      <c r="S37" s="92" t="s">
        <v>467</v>
      </c>
      <c r="T37" s="92" t="s">
        <v>2</v>
      </c>
      <c r="U37" s="97">
        <v>1.43</v>
      </c>
      <c r="V37" s="97">
        <v>0.34100000000000003</v>
      </c>
      <c r="W37" s="97">
        <v>0.69599999999999995</v>
      </c>
      <c r="X37" s="90" t="s">
        <v>487</v>
      </c>
      <c r="Y37" s="79"/>
    </row>
    <row r="38" spans="1:32">
      <c r="A38" s="134" t="s">
        <v>876</v>
      </c>
      <c r="B38" t="s">
        <v>875</v>
      </c>
      <c r="E38" s="123">
        <v>0.75</v>
      </c>
      <c r="F38">
        <v>0.2</v>
      </c>
      <c r="G38">
        <v>0.44</v>
      </c>
      <c r="H38" s="100"/>
      <c r="I38" s="100"/>
      <c r="J38"/>
      <c r="K38"/>
      <c r="L38"/>
      <c r="M38"/>
      <c r="N38" s="118"/>
      <c r="P38" s="5">
        <v>20</v>
      </c>
      <c r="Q38" s="59" t="s">
        <v>480</v>
      </c>
      <c r="R38" s="60" t="s">
        <v>455</v>
      </c>
      <c r="S38" s="60" t="s">
        <v>468</v>
      </c>
      <c r="T38" s="58" t="s">
        <v>2</v>
      </c>
      <c r="U38" s="69">
        <v>1.399</v>
      </c>
      <c r="V38" s="69">
        <v>0.33500000000000002</v>
      </c>
      <c r="W38" s="71">
        <v>0.66400000000000003</v>
      </c>
      <c r="Y38" s="79"/>
    </row>
    <row r="39" spans="1:32">
      <c r="J39"/>
      <c r="K39"/>
      <c r="L39"/>
      <c r="M39"/>
      <c r="N39" s="118"/>
      <c r="P39" s="5">
        <v>21</v>
      </c>
      <c r="Q39" s="45" t="s">
        <v>480</v>
      </c>
      <c r="R39" s="2" t="s">
        <v>455</v>
      </c>
      <c r="S39" s="2" t="s">
        <v>469</v>
      </c>
      <c r="T39" s="76" t="s">
        <v>2</v>
      </c>
      <c r="U39" s="98">
        <v>1.3939999999999999</v>
      </c>
      <c r="V39" s="98">
        <v>0.3</v>
      </c>
      <c r="W39" s="70">
        <v>0.59399999999999997</v>
      </c>
    </row>
    <row r="40" spans="1:32">
      <c r="B40" s="113" t="s">
        <v>877</v>
      </c>
      <c r="C40" s="194"/>
      <c r="D40" s="197"/>
      <c r="E40" s="120"/>
      <c r="F40" s="120"/>
      <c r="G40" s="120"/>
      <c r="H40" s="108"/>
      <c r="I40" s="108"/>
      <c r="J40"/>
      <c r="K40"/>
      <c r="L40"/>
      <c r="M40"/>
      <c r="N40" s="118"/>
      <c r="P40" s="90">
        <v>19</v>
      </c>
      <c r="Q40" s="91" t="s">
        <v>479</v>
      </c>
      <c r="R40" s="92" t="s">
        <v>455</v>
      </c>
      <c r="S40" s="92" t="s">
        <v>467</v>
      </c>
      <c r="T40" s="92" t="s">
        <v>2</v>
      </c>
      <c r="U40" s="97">
        <v>1.43</v>
      </c>
      <c r="V40" s="97">
        <v>0.34100000000000003</v>
      </c>
      <c r="W40" s="97">
        <v>0.69599999999999995</v>
      </c>
      <c r="X40" s="90" t="s">
        <v>487</v>
      </c>
      <c r="Y40" s="79"/>
    </row>
    <row r="41" spans="1:32">
      <c r="A41" s="134" t="s">
        <v>872</v>
      </c>
      <c r="B41" t="s">
        <v>878</v>
      </c>
      <c r="E41" s="123">
        <v>0.6</v>
      </c>
      <c r="F41">
        <v>0.28999999999999998</v>
      </c>
      <c r="G41">
        <v>0.62</v>
      </c>
      <c r="H41" s="100"/>
      <c r="I41" s="100"/>
      <c r="J41"/>
      <c r="K41"/>
      <c r="L41"/>
      <c r="M41"/>
      <c r="N41" s="118"/>
      <c r="P41" s="5">
        <v>20</v>
      </c>
      <c r="Q41" s="59" t="s">
        <v>480</v>
      </c>
      <c r="R41" s="60" t="s">
        <v>455</v>
      </c>
      <c r="S41" s="60" t="s">
        <v>468</v>
      </c>
      <c r="T41" s="58" t="s">
        <v>2</v>
      </c>
      <c r="U41" s="69">
        <v>1.399</v>
      </c>
      <c r="V41" s="69">
        <v>0.33500000000000002</v>
      </c>
      <c r="W41" s="71">
        <v>0.66400000000000003</v>
      </c>
      <c r="Y41" s="79"/>
    </row>
    <row r="42" spans="1:32">
      <c r="J42"/>
      <c r="K42"/>
      <c r="L42"/>
      <c r="M42"/>
      <c r="N42" s="118"/>
      <c r="P42" s="5">
        <v>21</v>
      </c>
      <c r="Q42" s="45" t="s">
        <v>480</v>
      </c>
      <c r="R42" s="2" t="s">
        <v>455</v>
      </c>
      <c r="S42" s="2" t="s">
        <v>469</v>
      </c>
      <c r="T42" s="76" t="s">
        <v>2</v>
      </c>
      <c r="U42" s="98">
        <v>1.3939999999999999</v>
      </c>
      <c r="V42" s="98">
        <v>0.3</v>
      </c>
      <c r="W42" s="70">
        <v>0.59399999999999997</v>
      </c>
    </row>
    <row r="43" spans="1:32">
      <c r="B43" s="113" t="s">
        <v>555</v>
      </c>
      <c r="C43" s="194"/>
      <c r="D43" s="197"/>
      <c r="E43" s="120"/>
      <c r="F43" s="120"/>
      <c r="G43" s="120"/>
      <c r="H43" s="108"/>
      <c r="I43" s="108"/>
      <c r="J43"/>
      <c r="K43"/>
      <c r="L43"/>
      <c r="M43"/>
      <c r="N43" s="118"/>
      <c r="P43" s="90">
        <v>19</v>
      </c>
      <c r="Q43" s="91" t="s">
        <v>479</v>
      </c>
      <c r="R43" s="92" t="s">
        <v>455</v>
      </c>
      <c r="S43" s="92" t="s">
        <v>467</v>
      </c>
      <c r="T43" s="92" t="s">
        <v>2</v>
      </c>
      <c r="U43" s="97">
        <v>1.43</v>
      </c>
      <c r="V43" s="97">
        <v>0.34100000000000003</v>
      </c>
      <c r="W43" s="97">
        <v>0.69599999999999995</v>
      </c>
      <c r="X43" s="90" t="s">
        <v>487</v>
      </c>
      <c r="Y43" s="79"/>
    </row>
    <row r="44" spans="1:32">
      <c r="A44" s="134" t="s">
        <v>872</v>
      </c>
      <c r="B44" t="s">
        <v>577</v>
      </c>
      <c r="E44" s="123"/>
      <c r="H44" s="100"/>
      <c r="I44" s="100"/>
      <c r="J44"/>
      <c r="K44"/>
      <c r="L44"/>
      <c r="M44"/>
      <c r="N44" s="118"/>
      <c r="P44" s="5">
        <v>20</v>
      </c>
      <c r="Q44" s="59" t="s">
        <v>480</v>
      </c>
      <c r="R44" s="60" t="s">
        <v>455</v>
      </c>
      <c r="S44" s="60" t="s">
        <v>468</v>
      </c>
      <c r="T44" s="58" t="s">
        <v>2</v>
      </c>
      <c r="U44" s="69">
        <v>1.399</v>
      </c>
      <c r="V44" s="69">
        <v>0.33500000000000002</v>
      </c>
      <c r="W44" s="71">
        <v>0.66400000000000003</v>
      </c>
      <c r="Y44" s="79"/>
    </row>
    <row r="45" spans="1:32">
      <c r="J45"/>
      <c r="K45"/>
      <c r="L45"/>
      <c r="M45"/>
      <c r="N45" s="118"/>
      <c r="P45" s="5">
        <v>21</v>
      </c>
      <c r="Q45" s="45" t="s">
        <v>480</v>
      </c>
      <c r="R45" s="2" t="s">
        <v>455</v>
      </c>
      <c r="S45" s="2" t="s">
        <v>469</v>
      </c>
      <c r="T45" s="76" t="s">
        <v>2</v>
      </c>
      <c r="U45" s="98">
        <v>1.3939999999999999</v>
      </c>
      <c r="V45" s="98">
        <v>0.3</v>
      </c>
      <c r="W45" s="70">
        <v>0.59399999999999997</v>
      </c>
    </row>
    <row r="46" spans="1:32">
      <c r="N46" s="118"/>
      <c r="U46" s="72"/>
      <c r="V46" s="72"/>
      <c r="W46" s="72"/>
    </row>
    <row r="47" spans="1:32">
      <c r="P47" s="89">
        <v>1</v>
      </c>
      <c r="Q47" s="24" t="s">
        <v>482</v>
      </c>
      <c r="R47" s="21" t="s">
        <v>457</v>
      </c>
      <c r="S47" s="21" t="s">
        <v>467</v>
      </c>
      <c r="T47" s="77" t="s">
        <v>486</v>
      </c>
      <c r="U47" s="96">
        <v>1.575</v>
      </c>
      <c r="V47" s="96">
        <v>0.73799999999999999</v>
      </c>
      <c r="W47" s="96">
        <v>0.745</v>
      </c>
    </row>
    <row r="48" spans="1:32">
      <c r="P48" s="90">
        <v>2</v>
      </c>
      <c r="Q48" s="91" t="s">
        <v>483</v>
      </c>
      <c r="R48" s="92" t="s">
        <v>457</v>
      </c>
      <c r="S48" s="92" t="s">
        <v>468</v>
      </c>
      <c r="T48" s="92" t="s">
        <v>486</v>
      </c>
      <c r="U48" s="97">
        <v>0.98</v>
      </c>
      <c r="V48" s="97">
        <v>0.55400000000000005</v>
      </c>
      <c r="W48" s="97">
        <v>0.70899999999999996</v>
      </c>
      <c r="X48" s="90" t="s">
        <v>489</v>
      </c>
    </row>
    <row r="49" spans="2:24">
      <c r="L49" s="100"/>
      <c r="P49" s="89">
        <v>3</v>
      </c>
      <c r="Q49" s="59" t="s">
        <v>483</v>
      </c>
      <c r="R49" s="60" t="s">
        <v>457</v>
      </c>
      <c r="S49" s="60" t="s">
        <v>469</v>
      </c>
      <c r="T49" s="58" t="s">
        <v>486</v>
      </c>
      <c r="U49" s="71">
        <v>0.97</v>
      </c>
      <c r="V49" s="71">
        <v>0.45500000000000002</v>
      </c>
      <c r="W49" s="71">
        <v>0.63800000000000001</v>
      </c>
    </row>
    <row r="50" spans="2:24">
      <c r="P50" s="89">
        <v>4</v>
      </c>
      <c r="Q50" s="59" t="s">
        <v>484</v>
      </c>
      <c r="R50" s="60" t="s">
        <v>576</v>
      </c>
      <c r="S50" s="60" t="s">
        <v>467</v>
      </c>
      <c r="T50" s="58" t="s">
        <v>486</v>
      </c>
      <c r="U50" s="71">
        <v>1.048</v>
      </c>
      <c r="V50" s="71">
        <v>0.503</v>
      </c>
      <c r="W50" s="71">
        <v>0.70099999999999996</v>
      </c>
    </row>
    <row r="51" spans="2:24">
      <c r="B51" s="60"/>
      <c r="F51" s="123"/>
      <c r="G51" s="123"/>
      <c r="P51" s="89">
        <v>5</v>
      </c>
      <c r="Q51" s="59" t="s">
        <v>485</v>
      </c>
      <c r="R51" s="60" t="s">
        <v>576</v>
      </c>
      <c r="S51" s="60" t="s">
        <v>468</v>
      </c>
      <c r="T51" s="58" t="s">
        <v>486</v>
      </c>
      <c r="U51" s="71">
        <v>0.68899999999999995</v>
      </c>
      <c r="V51" s="71">
        <v>0.45100000000000001</v>
      </c>
      <c r="W51" s="71">
        <v>0.66800000000000004</v>
      </c>
    </row>
    <row r="52" spans="2:24">
      <c r="P52" s="90">
        <v>6</v>
      </c>
      <c r="Q52" s="91" t="s">
        <v>485</v>
      </c>
      <c r="R52" s="92" t="s">
        <v>576</v>
      </c>
      <c r="S52" s="92" t="s">
        <v>469</v>
      </c>
      <c r="T52" s="92" t="s">
        <v>486</v>
      </c>
      <c r="U52" s="97">
        <v>0.68200000000000005</v>
      </c>
      <c r="V52" s="97">
        <v>0.38600000000000001</v>
      </c>
      <c r="W52" s="97">
        <v>0.6</v>
      </c>
      <c r="X52" s="90" t="s">
        <v>488</v>
      </c>
    </row>
    <row r="53" spans="2:24">
      <c r="B53" s="60"/>
      <c r="P53" s="89">
        <v>7</v>
      </c>
      <c r="Q53" s="59" t="s">
        <v>484</v>
      </c>
      <c r="R53" s="60" t="s">
        <v>458</v>
      </c>
      <c r="S53" s="60" t="s">
        <v>467</v>
      </c>
      <c r="T53" s="58" t="s">
        <v>486</v>
      </c>
      <c r="U53" s="69">
        <v>1.0329999999999999</v>
      </c>
      <c r="V53" s="69">
        <v>0.188</v>
      </c>
      <c r="W53" s="71">
        <v>0.32700000000000001</v>
      </c>
    </row>
    <row r="54" spans="2:24">
      <c r="B54" s="60"/>
      <c r="P54" s="89">
        <v>8</v>
      </c>
      <c r="Q54" s="59" t="s">
        <v>485</v>
      </c>
      <c r="R54" s="60" t="s">
        <v>458</v>
      </c>
      <c r="S54" s="60" t="s">
        <v>468</v>
      </c>
      <c r="T54" s="58" t="s">
        <v>486</v>
      </c>
      <c r="U54" s="69">
        <v>0.68100000000000005</v>
      </c>
      <c r="V54" s="69">
        <v>0.17799999999999999</v>
      </c>
      <c r="W54" s="71">
        <v>0.31</v>
      </c>
    </row>
    <row r="55" spans="2:24">
      <c r="B55" s="60"/>
      <c r="P55" s="90">
        <v>9</v>
      </c>
      <c r="Q55" s="91" t="s">
        <v>485</v>
      </c>
      <c r="R55" s="92" t="s">
        <v>458</v>
      </c>
      <c r="S55" s="92" t="s">
        <v>469</v>
      </c>
      <c r="T55" s="92" t="s">
        <v>486</v>
      </c>
      <c r="U55" s="97">
        <v>0.67400000000000004</v>
      </c>
      <c r="V55" s="97">
        <v>0.16400000000000001</v>
      </c>
      <c r="W55" s="97">
        <v>0.28399999999999997</v>
      </c>
      <c r="X55" s="90" t="s">
        <v>491</v>
      </c>
    </row>
    <row r="56" spans="2:24">
      <c r="P56" s="90">
        <v>10</v>
      </c>
      <c r="Q56" s="91" t="s">
        <v>484</v>
      </c>
      <c r="R56" s="92" t="s">
        <v>463</v>
      </c>
      <c r="S56" s="92" t="s">
        <v>467</v>
      </c>
      <c r="T56" s="92" t="s">
        <v>486</v>
      </c>
      <c r="U56" s="97">
        <v>1.022</v>
      </c>
      <c r="V56" s="97">
        <v>0.22900000000000001</v>
      </c>
      <c r="W56" s="97">
        <v>0.45500000000000002</v>
      </c>
      <c r="X56" s="90" t="s">
        <v>490</v>
      </c>
    </row>
    <row r="57" spans="2:24">
      <c r="P57" s="89">
        <v>11</v>
      </c>
      <c r="Q57" s="59" t="s">
        <v>485</v>
      </c>
      <c r="R57" s="60" t="s">
        <v>463</v>
      </c>
      <c r="S57" s="60" t="s">
        <v>468</v>
      </c>
      <c r="T57" s="58" t="s">
        <v>486</v>
      </c>
      <c r="U57" s="69">
        <v>0.67400000000000004</v>
      </c>
      <c r="V57" s="69">
        <v>0.22</v>
      </c>
      <c r="W57" s="71">
        <v>0.434</v>
      </c>
    </row>
    <row r="58" spans="2:24">
      <c r="P58" s="89">
        <v>12</v>
      </c>
      <c r="Q58" s="59" t="s">
        <v>485</v>
      </c>
      <c r="R58" s="60" t="s">
        <v>463</v>
      </c>
      <c r="S58" s="60" t="s">
        <v>469</v>
      </c>
      <c r="T58" s="58" t="s">
        <v>486</v>
      </c>
      <c r="U58" s="69">
        <v>0.66700000000000004</v>
      </c>
      <c r="V58" s="69">
        <v>0.19900000000000001</v>
      </c>
      <c r="W58" s="71">
        <v>0.39</v>
      </c>
    </row>
    <row r="59" spans="2:24">
      <c r="F59" s="72"/>
      <c r="G59" s="72"/>
      <c r="H59" s="100"/>
      <c r="P59" s="89">
        <v>13</v>
      </c>
      <c r="Q59" s="59" t="s">
        <v>484</v>
      </c>
      <c r="R59" s="60" t="s">
        <v>459</v>
      </c>
      <c r="S59" s="60" t="s">
        <v>467</v>
      </c>
      <c r="T59" s="58" t="s">
        <v>486</v>
      </c>
      <c r="U59" s="69">
        <v>1.2929999999999999</v>
      </c>
      <c r="V59" s="69">
        <v>0.45300000000000001</v>
      </c>
      <c r="W59" s="71">
        <v>0.54900000000000004</v>
      </c>
    </row>
    <row r="60" spans="2:24">
      <c r="F60" s="72"/>
      <c r="G60" s="72"/>
      <c r="H60" s="100"/>
      <c r="P60" s="90">
        <v>14</v>
      </c>
      <c r="Q60" s="91" t="s">
        <v>485</v>
      </c>
      <c r="R60" s="92" t="s">
        <v>459</v>
      </c>
      <c r="S60" s="92" t="s">
        <v>468</v>
      </c>
      <c r="T60" s="92" t="s">
        <v>486</v>
      </c>
      <c r="U60" s="97">
        <v>0.82799999999999996</v>
      </c>
      <c r="V60" s="97">
        <v>0.374</v>
      </c>
      <c r="W60" s="97">
        <v>0.52300000000000002</v>
      </c>
      <c r="X60" s="90" t="s">
        <v>492</v>
      </c>
    </row>
    <row r="61" spans="2:24">
      <c r="F61" s="72"/>
      <c r="G61" s="72"/>
      <c r="H61" s="100"/>
      <c r="P61" s="89">
        <v>15</v>
      </c>
      <c r="Q61" s="59" t="s">
        <v>485</v>
      </c>
      <c r="R61" s="60" t="s">
        <v>459</v>
      </c>
      <c r="S61" s="60" t="s">
        <v>469</v>
      </c>
      <c r="T61" s="58" t="s">
        <v>486</v>
      </c>
      <c r="U61" s="69">
        <v>0.81899999999999995</v>
      </c>
      <c r="V61" s="69">
        <v>0.318</v>
      </c>
      <c r="W61" s="71">
        <v>0.47099999999999997</v>
      </c>
    </row>
    <row r="62" spans="2:24">
      <c r="F62" s="72"/>
      <c r="G62" s="72"/>
      <c r="H62" s="100"/>
      <c r="P62" s="89">
        <v>16</v>
      </c>
      <c r="Q62" s="59" t="s">
        <v>484</v>
      </c>
      <c r="R62" s="60" t="s">
        <v>460</v>
      </c>
      <c r="S62" s="60" t="s">
        <v>467</v>
      </c>
      <c r="T62" s="58" t="s">
        <v>486</v>
      </c>
      <c r="U62" s="69">
        <v>1.5740000000000001</v>
      </c>
      <c r="V62" s="69">
        <v>0.434</v>
      </c>
      <c r="W62" s="71">
        <v>0.318</v>
      </c>
    </row>
    <row r="63" spans="2:24">
      <c r="F63" s="72"/>
      <c r="G63" s="72"/>
      <c r="H63" s="100"/>
      <c r="P63" s="89">
        <v>17</v>
      </c>
      <c r="Q63" s="59" t="s">
        <v>485</v>
      </c>
      <c r="R63" s="60" t="s">
        <v>460</v>
      </c>
      <c r="S63" s="60" t="s">
        <v>468</v>
      </c>
      <c r="T63" s="58" t="s">
        <v>486</v>
      </c>
      <c r="U63" s="69">
        <v>0.97899999999999998</v>
      </c>
      <c r="V63" s="69">
        <v>0.29299999999999998</v>
      </c>
      <c r="W63" s="71">
        <v>0.30099999999999999</v>
      </c>
    </row>
    <row r="64" spans="2:24">
      <c r="B64" s="60"/>
      <c r="P64" s="89">
        <v>18</v>
      </c>
      <c r="Q64" s="59" t="s">
        <v>485</v>
      </c>
      <c r="R64" s="60" t="s">
        <v>460</v>
      </c>
      <c r="S64" s="60" t="s">
        <v>469</v>
      </c>
      <c r="T64" s="58" t="s">
        <v>486</v>
      </c>
      <c r="U64" s="69">
        <v>0.96899999999999997</v>
      </c>
      <c r="V64" s="69">
        <v>0.24399999999999999</v>
      </c>
      <c r="W64" s="71">
        <v>0.27600000000000002</v>
      </c>
    </row>
    <row r="65" spans="16:25">
      <c r="P65" s="90">
        <v>19</v>
      </c>
      <c r="Q65" s="91" t="s">
        <v>484</v>
      </c>
      <c r="R65" s="92" t="s">
        <v>455</v>
      </c>
      <c r="S65" s="92" t="s">
        <v>467</v>
      </c>
      <c r="T65" s="92" t="s">
        <v>486</v>
      </c>
      <c r="U65" s="97">
        <v>1.0369999999999999</v>
      </c>
      <c r="V65" s="97">
        <v>0.318</v>
      </c>
      <c r="W65" s="97">
        <v>0.64300000000000002</v>
      </c>
      <c r="X65" s="90" t="s">
        <v>487</v>
      </c>
    </row>
    <row r="66" spans="16:25">
      <c r="P66" s="89">
        <v>20</v>
      </c>
      <c r="Q66" s="59" t="s">
        <v>485</v>
      </c>
      <c r="R66" s="60" t="s">
        <v>455</v>
      </c>
      <c r="S66" s="60" t="s">
        <v>468</v>
      </c>
      <c r="T66" s="58" t="s">
        <v>486</v>
      </c>
      <c r="U66" s="69">
        <v>0.82199999999999995</v>
      </c>
      <c r="V66" s="69">
        <v>0.30299999999999999</v>
      </c>
      <c r="W66" s="71">
        <v>0.61399999999999999</v>
      </c>
    </row>
    <row r="67" spans="16:25">
      <c r="P67" s="89">
        <v>21</v>
      </c>
      <c r="Q67" s="45" t="s">
        <v>485</v>
      </c>
      <c r="R67" s="2" t="s">
        <v>455</v>
      </c>
      <c r="S67" s="2" t="s">
        <v>469</v>
      </c>
      <c r="T67" s="76" t="s">
        <v>486</v>
      </c>
      <c r="U67" s="98">
        <v>0.81899999999999995</v>
      </c>
      <c r="V67" s="98">
        <v>0.27500000000000002</v>
      </c>
      <c r="W67" s="70">
        <v>0.55300000000000005</v>
      </c>
    </row>
    <row r="70" spans="16:25">
      <c r="P70" s="127"/>
      <c r="Q70" s="113" t="s">
        <v>505</v>
      </c>
      <c r="R70" s="113"/>
      <c r="S70" s="107"/>
      <c r="T70" s="107"/>
      <c r="U70" s="120"/>
      <c r="V70" s="120"/>
      <c r="W70" s="120"/>
      <c r="X70" s="108"/>
      <c r="Y70" s="108"/>
    </row>
    <row r="71" spans="16:25">
      <c r="P71" s="127" t="s">
        <v>538</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501</v>
      </c>
    </row>
    <row r="72" spans="16:25">
      <c r="P72" s="127" t="s">
        <v>539</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501</v>
      </c>
    </row>
    <row r="73" spans="16:25">
      <c r="P73" s="127"/>
      <c r="X73" s="3"/>
      <c r="Y73" s="3"/>
    </row>
    <row r="74" spans="16:25">
      <c r="P74" s="127"/>
      <c r="Q74" s="113" t="s">
        <v>506</v>
      </c>
      <c r="R74" s="113"/>
      <c r="S74" s="107"/>
      <c r="T74" s="107"/>
      <c r="U74" s="122"/>
      <c r="V74" s="122"/>
      <c r="W74" s="122"/>
      <c r="X74" s="108"/>
      <c r="Y74" s="108"/>
    </row>
    <row r="75" spans="16:25">
      <c r="P75" s="127" t="s">
        <v>540</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501</v>
      </c>
    </row>
    <row r="76" spans="16:25">
      <c r="P76" s="127" t="s">
        <v>541</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501</v>
      </c>
    </row>
    <row r="77" spans="16:25">
      <c r="P77" s="127"/>
      <c r="X77" s="3"/>
      <c r="Y77" s="3"/>
    </row>
    <row r="78" spans="16:25">
      <c r="P78" s="127"/>
      <c r="Q78" s="113" t="s">
        <v>496</v>
      </c>
      <c r="R78" s="114"/>
      <c r="S78" s="115"/>
      <c r="T78" s="115"/>
      <c r="U78" s="120"/>
      <c r="V78" s="120"/>
      <c r="W78" s="120"/>
      <c r="X78" s="108"/>
      <c r="Y78" s="108"/>
    </row>
    <row r="79" spans="16:25">
      <c r="P79" s="127" t="s">
        <v>542</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501</v>
      </c>
    </row>
    <row r="80" spans="16:25">
      <c r="P80" s="127" t="s">
        <v>543</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501</v>
      </c>
    </row>
    <row r="81" spans="16:25">
      <c r="P81" s="127" t="s">
        <v>544</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501</v>
      </c>
    </row>
    <row r="82" spans="16:25">
      <c r="P82" s="127" t="s">
        <v>545</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501</v>
      </c>
    </row>
    <row r="83" spans="16:25">
      <c r="P83" s="127" t="s">
        <v>546</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501</v>
      </c>
    </row>
    <row r="84" spans="16:25">
      <c r="P84" s="127" t="s">
        <v>547</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501</v>
      </c>
    </row>
    <row r="85" spans="16:25">
      <c r="P85" s="127"/>
      <c r="X85" s="3"/>
      <c r="Y85" s="3"/>
    </row>
    <row r="86" spans="16:25">
      <c r="P86" s="127"/>
      <c r="Q86" s="113" t="s">
        <v>497</v>
      </c>
      <c r="R86" s="114"/>
      <c r="S86" s="115"/>
      <c r="T86" s="115"/>
      <c r="U86" s="120"/>
      <c r="V86" s="120"/>
      <c r="W86" s="120"/>
      <c r="X86" s="108"/>
      <c r="Y86" s="108"/>
    </row>
    <row r="87" spans="16:25">
      <c r="P87" s="127" t="s">
        <v>548</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501</v>
      </c>
    </row>
    <row r="88" spans="16:25">
      <c r="P88" s="127" t="s">
        <v>549</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501</v>
      </c>
    </row>
    <row r="89" spans="16:25">
      <c r="P89" s="127" t="s">
        <v>550</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501</v>
      </c>
    </row>
    <row r="90" spans="16:25">
      <c r="P90" s="127" t="s">
        <v>551</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501</v>
      </c>
    </row>
    <row r="91" spans="16:25">
      <c r="P91" s="127" t="s">
        <v>552</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501</v>
      </c>
    </row>
    <row r="92" spans="16:25">
      <c r="P92" s="127" t="s">
        <v>553</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501</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8"/>
  <sheetViews>
    <sheetView topLeftCell="A37" workbookViewId="0">
      <selection activeCell="D44" sqref="D44"/>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39" t="s">
        <v>196</v>
      </c>
      <c r="C4" s="239"/>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411</v>
      </c>
      <c r="E12" s="5" t="s">
        <v>203</v>
      </c>
      <c r="F12" t="s">
        <v>206</v>
      </c>
    </row>
    <row r="13" spans="2:12">
      <c r="C13" t="s">
        <v>200</v>
      </c>
      <c r="D13">
        <v>0.3</v>
      </c>
      <c r="E13" s="5" t="s">
        <v>2</v>
      </c>
      <c r="F13" t="s">
        <v>409</v>
      </c>
    </row>
    <row r="14" spans="2:12">
      <c r="C14" t="s">
        <v>202</v>
      </c>
      <c r="D14" s="55" t="s">
        <v>956</v>
      </c>
      <c r="E14" s="5" t="s">
        <v>203</v>
      </c>
      <c r="F14" t="s">
        <v>960</v>
      </c>
    </row>
    <row r="16" spans="2:12">
      <c r="B16" s="239" t="s">
        <v>207</v>
      </c>
      <c r="C16" s="239"/>
      <c r="D16" s="27"/>
      <c r="E16" s="28"/>
      <c r="F16" s="28"/>
    </row>
    <row r="17" spans="2:6">
      <c r="B17" s="29" t="s">
        <v>214</v>
      </c>
      <c r="C17" t="s">
        <v>209</v>
      </c>
      <c r="D17" s="55" t="s">
        <v>414</v>
      </c>
      <c r="E17" s="5" t="s">
        <v>33</v>
      </c>
      <c r="F17" t="s">
        <v>415</v>
      </c>
    </row>
    <row r="18" spans="2:6">
      <c r="B18" s="246" t="s">
        <v>34</v>
      </c>
      <c r="C18" t="s">
        <v>210</v>
      </c>
      <c r="D18">
        <v>0.37</v>
      </c>
      <c r="E18" s="5" t="s">
        <v>2</v>
      </c>
      <c r="F18" s="4" t="s">
        <v>5</v>
      </c>
    </row>
    <row r="19" spans="2:6">
      <c r="B19" s="246"/>
      <c r="C19" t="s">
        <v>211</v>
      </c>
      <c r="D19">
        <v>0.18</v>
      </c>
      <c r="E19" s="5" t="s">
        <v>2</v>
      </c>
    </row>
    <row r="20" spans="2:6">
      <c r="B20" s="246"/>
      <c r="C20" t="s">
        <v>212</v>
      </c>
      <c r="D20">
        <v>0</v>
      </c>
      <c r="E20" s="5" t="s">
        <v>2</v>
      </c>
    </row>
    <row r="22" spans="2:6">
      <c r="B22" s="29" t="s">
        <v>213</v>
      </c>
      <c r="C22" t="s">
        <v>209</v>
      </c>
      <c r="D22" s="55" t="s">
        <v>416</v>
      </c>
      <c r="E22" s="5" t="s">
        <v>33</v>
      </c>
    </row>
    <row r="23" spans="2:6">
      <c r="C23" t="s">
        <v>210</v>
      </c>
      <c r="D23">
        <v>0.37</v>
      </c>
      <c r="E23" s="5" t="s">
        <v>2</v>
      </c>
      <c r="F23" s="4" t="s">
        <v>5</v>
      </c>
    </row>
    <row r="24" spans="2:6">
      <c r="C24" t="s">
        <v>211</v>
      </c>
      <c r="D24">
        <v>0.18</v>
      </c>
      <c r="E24" s="5" t="s">
        <v>2</v>
      </c>
    </row>
    <row r="25" spans="2:6">
      <c r="C25" t="s">
        <v>212</v>
      </c>
      <c r="D25">
        <v>0</v>
      </c>
      <c r="E25" s="5" t="s">
        <v>2</v>
      </c>
    </row>
    <row r="27" spans="2:6">
      <c r="B27" s="29" t="s">
        <v>208</v>
      </c>
      <c r="C27" t="s">
        <v>209</v>
      </c>
      <c r="D27">
        <v>3</v>
      </c>
      <c r="E27" s="5" t="s">
        <v>33</v>
      </c>
    </row>
    <row r="28" spans="2:6">
      <c r="C28" t="s">
        <v>210</v>
      </c>
      <c r="D28">
        <v>0.42</v>
      </c>
      <c r="E28" s="5" t="s">
        <v>2</v>
      </c>
      <c r="F28" s="4" t="s">
        <v>5</v>
      </c>
    </row>
    <row r="29" spans="2:6">
      <c r="C29" t="s">
        <v>211</v>
      </c>
      <c r="D29">
        <v>0.18</v>
      </c>
      <c r="E29" s="5" t="s">
        <v>2</v>
      </c>
    </row>
    <row r="30" spans="2:6">
      <c r="C30" t="s">
        <v>212</v>
      </c>
      <c r="D30">
        <v>0</v>
      </c>
      <c r="E30" s="5" t="s">
        <v>2</v>
      </c>
    </row>
    <row r="32" spans="2:6">
      <c r="B32" s="29" t="s">
        <v>215</v>
      </c>
      <c r="C32" t="s">
        <v>209</v>
      </c>
      <c r="D32">
        <v>0</v>
      </c>
      <c r="E32" s="5" t="s">
        <v>33</v>
      </c>
    </row>
    <row r="33" spans="2:6">
      <c r="C33" t="s">
        <v>210</v>
      </c>
      <c r="D33">
        <v>0.37</v>
      </c>
      <c r="E33" s="5" t="s">
        <v>2</v>
      </c>
      <c r="F33" s="4" t="s">
        <v>5</v>
      </c>
    </row>
    <row r="34" spans="2:6">
      <c r="C34" t="s">
        <v>211</v>
      </c>
      <c r="D34">
        <v>0.18</v>
      </c>
      <c r="E34" s="5" t="s">
        <v>2</v>
      </c>
    </row>
    <row r="35" spans="2:6">
      <c r="C35" t="s">
        <v>212</v>
      </c>
      <c r="D35">
        <v>0</v>
      </c>
      <c r="E35" s="5" t="s">
        <v>2</v>
      </c>
    </row>
    <row r="37" spans="2:6">
      <c r="B37" s="239" t="s">
        <v>60</v>
      </c>
      <c r="C37" s="239"/>
      <c r="D37" s="27"/>
      <c r="E37" s="28"/>
      <c r="F37" s="28"/>
    </row>
    <row r="38" spans="2:6">
      <c r="B38" s="29" t="s">
        <v>216</v>
      </c>
      <c r="C38" t="s">
        <v>209</v>
      </c>
      <c r="D38">
        <v>150</v>
      </c>
      <c r="E38" s="5" t="s">
        <v>444</v>
      </c>
      <c r="F38" t="s">
        <v>417</v>
      </c>
    </row>
    <row r="39" spans="2:6">
      <c r="C39" t="s">
        <v>217</v>
      </c>
      <c r="D39">
        <v>0</v>
      </c>
      <c r="E39" s="5" t="s">
        <v>2</v>
      </c>
    </row>
    <row r="40" spans="2:6">
      <c r="C40" t="s">
        <v>210</v>
      </c>
      <c r="D40">
        <v>0.22</v>
      </c>
      <c r="E40" s="5" t="s">
        <v>2</v>
      </c>
      <c r="F40" s="4" t="s">
        <v>6</v>
      </c>
    </row>
    <row r="41" spans="2:6">
      <c r="C41" t="s">
        <v>218</v>
      </c>
      <c r="D41">
        <v>0</v>
      </c>
      <c r="E41" s="5" t="s">
        <v>2</v>
      </c>
    </row>
    <row r="43" spans="2:6">
      <c r="B43" s="51" t="s">
        <v>219</v>
      </c>
      <c r="C43" s="52" t="s">
        <v>209</v>
      </c>
      <c r="D43" s="52">
        <v>200</v>
      </c>
      <c r="E43" s="53" t="s">
        <v>33</v>
      </c>
    </row>
    <row r="44" spans="2:6">
      <c r="B44" s="52"/>
      <c r="C44" s="52" t="s">
        <v>217</v>
      </c>
      <c r="D44" s="52">
        <v>0</v>
      </c>
      <c r="E44" s="53" t="s">
        <v>2</v>
      </c>
    </row>
    <row r="45" spans="2:6">
      <c r="B45" s="52"/>
      <c r="C45" s="52" t="s">
        <v>210</v>
      </c>
      <c r="D45" s="52">
        <v>0.5</v>
      </c>
      <c r="E45" s="53" t="s">
        <v>2</v>
      </c>
    </row>
    <row r="46" spans="2:6">
      <c r="B46" s="52"/>
      <c r="C46" s="52" t="s">
        <v>218</v>
      </c>
      <c r="D46" s="52">
        <v>0</v>
      </c>
      <c r="E46" s="53" t="s">
        <v>2</v>
      </c>
    </row>
    <row r="48" spans="2:6">
      <c r="B48" s="29" t="s">
        <v>220</v>
      </c>
      <c r="C48" t="s">
        <v>209</v>
      </c>
      <c r="D48">
        <v>2</v>
      </c>
      <c r="E48" s="5" t="s">
        <v>33</v>
      </c>
      <c r="F48" t="s">
        <v>410</v>
      </c>
    </row>
    <row r="49" spans="2:6">
      <c r="C49" t="s">
        <v>217</v>
      </c>
      <c r="D49">
        <v>0</v>
      </c>
      <c r="E49" s="5" t="s">
        <v>2</v>
      </c>
    </row>
    <row r="50" spans="2:6">
      <c r="C50" t="s">
        <v>210</v>
      </c>
      <c r="D50">
        <v>0.5</v>
      </c>
      <c r="E50" s="5" t="s">
        <v>2</v>
      </c>
    </row>
    <row r="51" spans="2:6">
      <c r="C51" t="s">
        <v>218</v>
      </c>
      <c r="D51">
        <v>0</v>
      </c>
      <c r="E51" s="5" t="s">
        <v>2</v>
      </c>
    </row>
    <row r="53" spans="2:6">
      <c r="B53" s="29" t="s">
        <v>221</v>
      </c>
      <c r="C53" t="s">
        <v>222</v>
      </c>
      <c r="D53">
        <v>80</v>
      </c>
      <c r="E53" s="5" t="s">
        <v>32</v>
      </c>
      <c r="F53" t="s">
        <v>7</v>
      </c>
    </row>
    <row r="54" spans="2:6">
      <c r="C54" t="s">
        <v>217</v>
      </c>
      <c r="D54">
        <v>0</v>
      </c>
      <c r="E54" s="5" t="s">
        <v>2</v>
      </c>
    </row>
    <row r="55" spans="2:6">
      <c r="C55" t="s">
        <v>210</v>
      </c>
      <c r="D55">
        <v>0.5</v>
      </c>
      <c r="E55" s="5" t="s">
        <v>2</v>
      </c>
    </row>
    <row r="56" spans="2:6">
      <c r="C56" t="s">
        <v>218</v>
      </c>
      <c r="D56">
        <v>0</v>
      </c>
      <c r="E56" s="5" t="s">
        <v>2</v>
      </c>
    </row>
    <row r="58" spans="2:6">
      <c r="B58" s="29" t="s">
        <v>223</v>
      </c>
      <c r="C58" t="s">
        <v>209</v>
      </c>
      <c r="D58">
        <v>0</v>
      </c>
      <c r="E58" s="5" t="s">
        <v>33</v>
      </c>
    </row>
    <row r="59" spans="2:6">
      <c r="C59" t="s">
        <v>217</v>
      </c>
      <c r="E59" s="5" t="s">
        <v>2</v>
      </c>
    </row>
    <row r="60" spans="2:6">
      <c r="C60" t="s">
        <v>210</v>
      </c>
      <c r="E60" s="5" t="s">
        <v>2</v>
      </c>
    </row>
    <row r="61" spans="2:6">
      <c r="C61" t="s">
        <v>218</v>
      </c>
      <c r="E61" s="5" t="s">
        <v>2</v>
      </c>
    </row>
    <row r="63" spans="2:6">
      <c r="B63" s="239" t="s">
        <v>224</v>
      </c>
      <c r="C63" s="239"/>
      <c r="D63" s="27"/>
      <c r="E63" s="28"/>
      <c r="F63" s="28"/>
    </row>
    <row r="64" spans="2:6">
      <c r="B64" s="29" t="s">
        <v>3</v>
      </c>
      <c r="C64" t="s">
        <v>226</v>
      </c>
      <c r="D64">
        <v>4</v>
      </c>
      <c r="E64" s="5" t="s">
        <v>203</v>
      </c>
    </row>
    <row r="65" spans="2:5">
      <c r="B65" s="29"/>
      <c r="C65" t="s">
        <v>127</v>
      </c>
      <c r="D65" t="s">
        <v>228</v>
      </c>
    </row>
    <row r="67" spans="2:5">
      <c r="B67" s="29" t="s">
        <v>225</v>
      </c>
      <c r="C67" t="s">
        <v>226</v>
      </c>
      <c r="D67">
        <v>10</v>
      </c>
      <c r="E67" s="5" t="s">
        <v>227</v>
      </c>
    </row>
    <row r="68" spans="2:5">
      <c r="C68" t="s">
        <v>127</v>
      </c>
      <c r="D68" t="s">
        <v>228</v>
      </c>
    </row>
  </sheetData>
  <mergeCells count="5">
    <mergeCell ref="B4:C4"/>
    <mergeCell ref="B16:C16"/>
    <mergeCell ref="B18:B20"/>
    <mergeCell ref="B37:C37"/>
    <mergeCell ref="B63:C63"/>
  </mergeCells>
  <hyperlinks>
    <hyperlink ref="F18" r:id="rId1" xr:uid="{30484D14-F562-43B3-87E1-36B5A24E32E8}"/>
    <hyperlink ref="F23" r:id="rId2" xr:uid="{CF2B6028-A79D-443D-93C7-57A142CF7152}"/>
    <hyperlink ref="F28" r:id="rId3" xr:uid="{5B54D9AF-EDA4-4A66-BE9A-F84E93F311F0}"/>
    <hyperlink ref="F33" r:id="rId4" xr:uid="{798BFD0F-CF99-4FB5-8DBF-C81C1F34C607}"/>
    <hyperlink ref="F40"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39" t="s">
        <v>231</v>
      </c>
      <c r="C4" s="239"/>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39" t="s">
        <v>944</v>
      </c>
      <c r="C14" s="239"/>
      <c r="D14" s="27"/>
      <c r="E14" s="28"/>
      <c r="F14" s="28"/>
    </row>
    <row r="15" spans="2:6">
      <c r="B15" s="29" t="s">
        <v>3</v>
      </c>
      <c r="C15" t="s">
        <v>945</v>
      </c>
      <c r="D15" t="s">
        <v>946</v>
      </c>
    </row>
    <row r="16" spans="2:6">
      <c r="C16" t="s">
        <v>947</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39" t="s">
        <v>239</v>
      </c>
      <c r="C4" s="239"/>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topLeftCell="A19" workbookViewId="0">
      <selection activeCell="D42" sqref="D42"/>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39" t="s">
        <v>427</v>
      </c>
      <c r="C3" s="239"/>
      <c r="D3" s="35"/>
      <c r="E3" s="28"/>
      <c r="F3" s="28"/>
    </row>
    <row r="4" spans="2:6">
      <c r="B4" s="29" t="s">
        <v>428</v>
      </c>
      <c r="C4" t="s">
        <v>430</v>
      </c>
      <c r="D4" s="62" t="s">
        <v>431</v>
      </c>
    </row>
    <row r="5" spans="2:6">
      <c r="C5" t="s">
        <v>432</v>
      </c>
      <c r="D5" s="62" t="s">
        <v>433</v>
      </c>
    </row>
    <row r="6" spans="2:6">
      <c r="C6" t="s">
        <v>434</v>
      </c>
      <c r="D6" s="62" t="s">
        <v>435</v>
      </c>
    </row>
    <row r="7" spans="2:6">
      <c r="C7" t="s">
        <v>436</v>
      </c>
      <c r="D7" s="3">
        <v>22</v>
      </c>
      <c r="E7" s="5" t="s">
        <v>27</v>
      </c>
    </row>
    <row r="8" spans="2:6">
      <c r="C8" t="s">
        <v>437</v>
      </c>
      <c r="D8" s="3" t="s">
        <v>438</v>
      </c>
      <c r="E8" s="5" t="s">
        <v>2</v>
      </c>
    </row>
    <row r="9" spans="2:6">
      <c r="C9" t="s">
        <v>439</v>
      </c>
      <c r="D9" s="3" t="s">
        <v>438</v>
      </c>
    </row>
    <row r="10" spans="2:6">
      <c r="C10" t="s">
        <v>440</v>
      </c>
      <c r="D10" s="3">
        <v>250</v>
      </c>
      <c r="E10" s="5" t="s">
        <v>33</v>
      </c>
    </row>
    <row r="11" spans="2:6">
      <c r="C11" t="s">
        <v>441</v>
      </c>
      <c r="D11" s="62" t="s">
        <v>442</v>
      </c>
    </row>
    <row r="13" spans="2:6">
      <c r="B13" s="29" t="s">
        <v>443</v>
      </c>
      <c r="C13" t="s">
        <v>430</v>
      </c>
      <c r="D13" s="62" t="s">
        <v>710</v>
      </c>
    </row>
    <row r="14" spans="2:6">
      <c r="C14" t="s">
        <v>432</v>
      </c>
      <c r="D14" s="62" t="s">
        <v>711</v>
      </c>
    </row>
    <row r="15" spans="2:6">
      <c r="C15" t="s">
        <v>434</v>
      </c>
      <c r="D15" s="62" t="s">
        <v>712</v>
      </c>
    </row>
    <row r="16" spans="2:6">
      <c r="C16" t="s">
        <v>436</v>
      </c>
      <c r="D16" s="3">
        <v>19</v>
      </c>
      <c r="E16" s="5" t="s">
        <v>27</v>
      </c>
    </row>
    <row r="17" spans="2:6">
      <c r="C17" t="s">
        <v>437</v>
      </c>
      <c r="D17" s="3" t="s">
        <v>438</v>
      </c>
      <c r="E17" s="5" t="s">
        <v>2</v>
      </c>
    </row>
    <row r="18" spans="2:6">
      <c r="C18" t="s">
        <v>439</v>
      </c>
      <c r="D18" s="3" t="s">
        <v>268</v>
      </c>
    </row>
    <row r="20" spans="2:6">
      <c r="B20" s="239" t="s">
        <v>429</v>
      </c>
      <c r="C20" s="239"/>
      <c r="D20" s="35" t="s">
        <v>419</v>
      </c>
      <c r="E20" s="131" t="s">
        <v>519</v>
      </c>
      <c r="F20" s="28"/>
    </row>
    <row r="21" spans="2:6">
      <c r="B21" s="29" t="s">
        <v>514</v>
      </c>
      <c r="C21" t="s">
        <v>713</v>
      </c>
      <c r="D21" s="3">
        <v>0.1</v>
      </c>
      <c r="E21" s="5" t="s">
        <v>152</v>
      </c>
    </row>
    <row r="22" spans="2:6">
      <c r="B22" t="s">
        <v>720</v>
      </c>
      <c r="C22" t="s">
        <v>714</v>
      </c>
      <c r="D22" s="3">
        <v>2.4E-2</v>
      </c>
      <c r="E22" s="5" t="s">
        <v>152</v>
      </c>
    </row>
    <row r="23" spans="2:6">
      <c r="C23" t="s">
        <v>715</v>
      </c>
      <c r="D23" s="3">
        <v>0.12</v>
      </c>
      <c r="E23" s="5" t="s">
        <v>152</v>
      </c>
    </row>
    <row r="24" spans="2:6">
      <c r="C24" t="s">
        <v>716</v>
      </c>
      <c r="D24" s="3">
        <v>5.5</v>
      </c>
      <c r="E24" s="5" t="s">
        <v>450</v>
      </c>
    </row>
    <row r="25" spans="2:6">
      <c r="C25" t="s">
        <v>511</v>
      </c>
      <c r="D25" s="3">
        <v>1</v>
      </c>
    </row>
    <row r="26" spans="2:6">
      <c r="C26" t="s">
        <v>717</v>
      </c>
      <c r="D26" s="3">
        <v>0.7</v>
      </c>
    </row>
    <row r="27" spans="2:6">
      <c r="C27" t="s">
        <v>718</v>
      </c>
      <c r="D27" s="3">
        <v>0.7</v>
      </c>
    </row>
    <row r="28" spans="2:6">
      <c r="C28" t="s">
        <v>719</v>
      </c>
      <c r="D28" s="3">
        <v>0.9</v>
      </c>
    </row>
    <row r="30" spans="2:6">
      <c r="B30" s="29" t="s">
        <v>721</v>
      </c>
      <c r="C30" t="s">
        <v>713</v>
      </c>
      <c r="D30" s="3">
        <v>0.1</v>
      </c>
      <c r="E30" s="5" t="s">
        <v>152</v>
      </c>
    </row>
    <row r="31" spans="2:6">
      <c r="B31" t="s">
        <v>722</v>
      </c>
      <c r="C31" t="s">
        <v>714</v>
      </c>
      <c r="D31" s="3">
        <v>2.4E-2</v>
      </c>
      <c r="E31" s="5" t="s">
        <v>152</v>
      </c>
    </row>
    <row r="32" spans="2:6">
      <c r="C32" t="s">
        <v>715</v>
      </c>
      <c r="D32" s="3">
        <v>0.12</v>
      </c>
      <c r="E32" s="5" t="s">
        <v>152</v>
      </c>
    </row>
    <row r="33" spans="2:9">
      <c r="C33" t="s">
        <v>716</v>
      </c>
      <c r="D33" s="3">
        <v>1.5</v>
      </c>
      <c r="E33" s="5" t="s">
        <v>450</v>
      </c>
      <c r="H33" s="3"/>
      <c r="I33" s="5"/>
    </row>
    <row r="34" spans="2:9">
      <c r="C34" t="s">
        <v>511</v>
      </c>
      <c r="D34" s="3">
        <v>1</v>
      </c>
      <c r="H34" s="3"/>
      <c r="I34" s="5"/>
    </row>
    <row r="35" spans="2:9">
      <c r="C35" t="s">
        <v>717</v>
      </c>
      <c r="D35" s="3">
        <v>0.7</v>
      </c>
      <c r="H35" s="3"/>
      <c r="I35" s="5"/>
    </row>
    <row r="36" spans="2:9">
      <c r="C36" t="s">
        <v>718</v>
      </c>
      <c r="D36" s="3">
        <v>0.7</v>
      </c>
      <c r="H36" s="3"/>
      <c r="I36" s="5"/>
    </row>
    <row r="37" spans="2:9">
      <c r="C37" t="s">
        <v>719</v>
      </c>
      <c r="D37" s="3">
        <v>0.9</v>
      </c>
      <c r="H37" s="3"/>
      <c r="I37" s="5"/>
    </row>
    <row r="38" spans="2:9">
      <c r="H38" s="3"/>
      <c r="I38" s="5"/>
    </row>
    <row r="39" spans="2:9">
      <c r="B39" s="29" t="s">
        <v>725</v>
      </c>
      <c r="C39" t="s">
        <v>713</v>
      </c>
      <c r="D39" s="3">
        <v>0.1</v>
      </c>
      <c r="E39" s="5" t="s">
        <v>152</v>
      </c>
      <c r="H39" s="3"/>
      <c r="I39" s="5"/>
    </row>
    <row r="40" spans="2:9">
      <c r="B40" t="s">
        <v>726</v>
      </c>
      <c r="C40" t="s">
        <v>714</v>
      </c>
      <c r="D40" s="3">
        <v>2.4E-2</v>
      </c>
      <c r="E40" s="5" t="s">
        <v>152</v>
      </c>
      <c r="H40" s="3"/>
      <c r="I40" s="5"/>
    </row>
    <row r="41" spans="2:9">
      <c r="C41" t="s">
        <v>715</v>
      </c>
      <c r="D41" s="3">
        <v>0.12</v>
      </c>
      <c r="E41" s="5" t="s">
        <v>152</v>
      </c>
      <c r="H41" s="3"/>
      <c r="I41" s="5"/>
    </row>
    <row r="42" spans="2:9">
      <c r="C42" t="s">
        <v>716</v>
      </c>
      <c r="D42" s="3">
        <v>1.56</v>
      </c>
      <c r="E42" s="5" t="s">
        <v>450</v>
      </c>
    </row>
    <row r="43" spans="2:9">
      <c r="C43" t="s">
        <v>511</v>
      </c>
      <c r="D43" s="3">
        <v>1</v>
      </c>
      <c r="H43" s="3"/>
      <c r="I43" s="5"/>
    </row>
    <row r="44" spans="2:9">
      <c r="C44" t="s">
        <v>717</v>
      </c>
      <c r="D44" s="3">
        <v>0.7</v>
      </c>
      <c r="H44" s="3"/>
      <c r="I44" s="5"/>
    </row>
    <row r="45" spans="2:9">
      <c r="C45" t="s">
        <v>718</v>
      </c>
      <c r="D45" s="3">
        <v>0.7</v>
      </c>
      <c r="H45" s="3"/>
      <c r="I45" s="5"/>
    </row>
    <row r="46" spans="2:9">
      <c r="C46" t="s">
        <v>719</v>
      </c>
      <c r="D46" s="3">
        <v>0.9</v>
      </c>
      <c r="H46" s="3"/>
      <c r="I46" s="5"/>
    </row>
    <row r="47" spans="2:9">
      <c r="H47" s="3"/>
      <c r="I47" s="5"/>
    </row>
    <row r="48" spans="2:9">
      <c r="B48" s="29" t="s">
        <v>724</v>
      </c>
      <c r="C48" t="s">
        <v>713</v>
      </c>
      <c r="D48" s="3">
        <v>0.1</v>
      </c>
      <c r="E48" s="5" t="s">
        <v>152</v>
      </c>
      <c r="H48" s="3"/>
      <c r="I48" s="5"/>
    </row>
    <row r="49" spans="2:9">
      <c r="B49" t="s">
        <v>723</v>
      </c>
      <c r="C49" t="s">
        <v>714</v>
      </c>
      <c r="D49" s="3">
        <v>2.4E-2</v>
      </c>
      <c r="E49" s="5" t="s">
        <v>152</v>
      </c>
      <c r="H49" s="3"/>
      <c r="I49" s="5"/>
    </row>
    <row r="50" spans="2:9">
      <c r="C50" t="s">
        <v>715</v>
      </c>
      <c r="D50" s="3">
        <v>0.12</v>
      </c>
      <c r="E50" s="5" t="s">
        <v>152</v>
      </c>
      <c r="H50" s="3"/>
      <c r="I50" s="5"/>
    </row>
    <row r="51" spans="2:9">
      <c r="C51" t="s">
        <v>716</v>
      </c>
      <c r="D51" s="3">
        <v>1</v>
      </c>
      <c r="E51" s="5" t="s">
        <v>450</v>
      </c>
      <c r="H51" s="3"/>
      <c r="I51" s="5"/>
    </row>
    <row r="52" spans="2:9">
      <c r="C52" t="s">
        <v>511</v>
      </c>
      <c r="D52" s="3">
        <v>1</v>
      </c>
    </row>
    <row r="53" spans="2:9">
      <c r="C53" t="s">
        <v>717</v>
      </c>
      <c r="D53" s="3">
        <v>0.7</v>
      </c>
      <c r="H53" s="3"/>
      <c r="I53" s="5"/>
    </row>
    <row r="54" spans="2:9">
      <c r="C54" t="s">
        <v>718</v>
      </c>
      <c r="D54" s="3">
        <v>0.7</v>
      </c>
      <c r="H54" s="3"/>
      <c r="I54" s="5"/>
    </row>
    <row r="55" spans="2:9">
      <c r="C55" t="s">
        <v>719</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2021-12-05T21:50:31Z</dcterms:modified>
</cp:coreProperties>
</file>