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8C05565-0D68-4571-B56E-396A8F3D2364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 1" sheetId="1" r:id="rId1"/>
    <sheet name="Hoja 2" sheetId="2" r:id="rId2"/>
    <sheet name="Hoja 3" sheetId="5" r:id="rId3"/>
    <sheet name="Hoja 4" sheetId="3" r:id="rId4"/>
    <sheet name="Hoja 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/>
  <c r="B44" i="2"/>
  <c r="B43" i="2"/>
  <c r="B42" i="2"/>
  <c r="A35" i="2"/>
  <c r="E4" i="2"/>
  <c r="E3" i="2"/>
  <c r="E5" i="2" s="1"/>
  <c r="E6" i="2" l="1"/>
  <c r="B35" i="2" s="1"/>
  <c r="G35" i="2" s="1"/>
  <c r="A36" i="2" l="1"/>
  <c r="B36" i="2" l="1"/>
  <c r="A37" i="2" s="1"/>
  <c r="G36" i="2"/>
  <c r="B37" i="2" l="1"/>
  <c r="G37" i="2" s="1"/>
  <c r="A38" i="2" l="1"/>
  <c r="B38" i="2" l="1"/>
  <c r="G38" i="2"/>
  <c r="A39" i="2" l="1"/>
  <c r="B39" i="2" l="1"/>
  <c r="C35" i="2" s="1" a="1"/>
  <c r="G39" i="2"/>
  <c r="C35" i="2" l="1"/>
  <c r="C39" i="2"/>
  <c r="D39" i="2" s="1"/>
  <c r="C36" i="2"/>
  <c r="C38" i="2"/>
  <c r="D38" i="2" s="1"/>
  <c r="C37" i="2"/>
  <c r="D37" i="2" s="1"/>
  <c r="D36" i="2" l="1"/>
  <c r="D35" i="2"/>
  <c r="E35" i="2"/>
  <c r="E36" i="2" s="1"/>
  <c r="E37" i="2" s="1"/>
  <c r="E38" i="2" s="1"/>
  <c r="E39" i="2" s="1"/>
  <c r="C40" i="2"/>
  <c r="F35" i="2" l="1"/>
  <c r="F36" i="2" s="1"/>
  <c r="F37" i="2" s="1"/>
  <c r="F38" i="2" s="1"/>
  <c r="F39" i="2" s="1"/>
  <c r="D40" i="2"/>
</calcChain>
</file>

<file path=xl/sharedStrings.xml><?xml version="1.0" encoding="utf-8"?>
<sst xmlns="http://schemas.openxmlformats.org/spreadsheetml/2006/main" count="180" uniqueCount="106">
  <si>
    <t>Generación</t>
  </si>
  <si>
    <t>Turbo Speed (GHz)</t>
  </si>
  <si>
    <t>Typical TDP (W)</t>
  </si>
  <si>
    <t>Ingresos Estimados (Millones USD)</t>
  </si>
  <si>
    <t>Aplicaciones Principales</t>
  </si>
  <si>
    <t>n(tamaño de la muestra)</t>
  </si>
  <si>
    <t>Rango</t>
  </si>
  <si>
    <t>m(numero de clases)</t>
  </si>
  <si>
    <t>C(tamaño de las clases)</t>
  </si>
  <si>
    <t>Columna1</t>
  </si>
  <si>
    <t>TABLA DE DISTRUBUCION DE FRECUENCIAS</t>
  </si>
  <si>
    <t>ni</t>
  </si>
  <si>
    <t>hi</t>
  </si>
  <si>
    <t>Ni</t>
  </si>
  <si>
    <t>Hi</t>
  </si>
  <si>
    <t>yi</t>
  </si>
  <si>
    <t>Generación 2k</t>
  </si>
  <si>
    <t>Generación 3k</t>
  </si>
  <si>
    <t>Generación 5k</t>
  </si>
  <si>
    <t>Generación 7k</t>
  </si>
  <si>
    <t>Generación FX</t>
  </si>
  <si>
    <t>#</t>
  </si>
  <si>
    <t>Totales</t>
  </si>
  <si>
    <t>clases</t>
  </si>
  <si>
    <t>MEDIA ARITMETICA</t>
  </si>
  <si>
    <t>MEDIA GEOMETRICA</t>
  </si>
  <si>
    <t>MEDIANA</t>
  </si>
  <si>
    <t>MODA</t>
  </si>
  <si>
    <t>Crecimiento de Capacidad (%)</t>
  </si>
  <si>
    <t>Computadoras personales</t>
  </si>
  <si>
    <t>Estaciones de trabajo avanzadas</t>
  </si>
  <si>
    <t>Servidores y procesamiento en nube</t>
  </si>
  <si>
    <t>Procesamiento intensivo de datos</t>
  </si>
  <si>
    <t>Inteligencia Artificial</t>
  </si>
  <si>
    <t>Vehículos autónomos</t>
  </si>
  <si>
    <t>Computación de alto rendimiento</t>
  </si>
  <si>
    <t>Sistemas industriales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</si>
  <si>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</si>
  <si>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</si>
  <si>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</si>
  <si>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</si>
  <si>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</si>
  <si>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</si>
  <si>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</si>
  <si>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</si>
  <si>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</si>
  <si>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</si>
  <si>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</si>
  <si>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</si>
  <si>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Regresion lineal</t>
  </si>
  <si>
    <t>REGRESION LINEAL</t>
  </si>
  <si>
    <t xml:space="preserve">Turbo Speed (X) </t>
  </si>
  <si>
    <t>Crecimiento de Capacidad (Y)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</si>
  <si>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</si>
  <si>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</si>
  <si>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</si>
  <si>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</si>
  <si>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</si>
  <si>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</si>
  <si>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</si>
  <si>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</si>
  <si>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</si>
  <si>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</si>
  <si>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</si>
  <si>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</si>
  <si>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</si>
  <si>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</si>
  <si>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</si>
  <si>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</si>
  <si>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</si>
  <si>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</si>
  <si>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</si>
  <si>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</si>
  <si>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</si>
  <si>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</si>
  <si>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</si>
  <si>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PROCESADOR</t>
  </si>
  <si>
    <t>Multithread Rating</t>
  </si>
  <si>
    <t>R7 2700X</t>
  </si>
  <si>
    <t>R5 2600X</t>
  </si>
  <si>
    <t>R5 2500X</t>
  </si>
  <si>
    <t>R5 2400G</t>
  </si>
  <si>
    <t>R3 2300X</t>
  </si>
  <si>
    <t>R7 3700X</t>
  </si>
  <si>
    <t>R5 3600X</t>
  </si>
  <si>
    <t>R5 3500X</t>
  </si>
  <si>
    <t>R5 3400G</t>
  </si>
  <si>
    <t>R5 3300X</t>
  </si>
  <si>
    <t>R7 5700X</t>
  </si>
  <si>
    <t>R5 5600X</t>
  </si>
  <si>
    <t>R5 5500</t>
  </si>
  <si>
    <t>R7 7700X</t>
  </si>
  <si>
    <t>R5 7600X</t>
  </si>
  <si>
    <t>R5 7500F</t>
  </si>
  <si>
    <t>FX-9590</t>
  </si>
  <si>
    <t>FX-9370</t>
  </si>
  <si>
    <t>FX-8370</t>
  </si>
  <si>
    <t>FX-8350</t>
  </si>
  <si>
    <t>FX-8320</t>
  </si>
  <si>
    <t>R9 5950X</t>
  </si>
  <si>
    <t>R9 5900X</t>
  </si>
  <si>
    <t>R7 5800X3D</t>
  </si>
  <si>
    <t>R9 7950X</t>
  </si>
  <si>
    <t>R9 7900X</t>
  </si>
  <si>
    <t>R7 7800X3D</t>
  </si>
  <si>
    <t>Single Thread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</si>
</sst>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5F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8F0FE"/>
        <bgColor rgb="FF000000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3" xfId="0" applyBorder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/>
    <xf numFmtId="0" fontId="1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0" fontId="5" fillId="0" borderId="3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11" xfId="0" applyBorder="1"/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Continuous"/>
    </xf>
    <xf numFmtId="0" fontId="3" fillId="0" borderId="0" xfId="0" applyFont="1"/>
    <xf numFmtId="2" fontId="0" fillId="0" borderId="11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vertical="center" wrapText="1"/>
    </xf>
    <xf numFmtId="3" fontId="10" fillId="4" borderId="14" xfId="0" applyNumberFormat="1" applyFont="1" applyFill="1" applyBorder="1" applyAlignment="1">
      <alignment horizontal="right" vertical="center" wrapText="1"/>
    </xf>
    <xf numFmtId="0" fontId="10" fillId="5" borderId="15" xfId="0" applyFont="1" applyFill="1" applyBorder="1" applyAlignment="1">
      <alignment vertical="center" wrapText="1"/>
    </xf>
    <xf numFmtId="3" fontId="10" fillId="5" borderId="16" xfId="0" applyNumberFormat="1" applyFont="1" applyFill="1" applyBorder="1" applyAlignment="1">
      <alignment horizontal="right" vertical="center" wrapText="1"/>
    </xf>
    <xf numFmtId="0" fontId="10" fillId="4" borderId="15" xfId="0" applyFont="1" applyFill="1" applyBorder="1" applyAlignment="1">
      <alignment vertical="center" wrapText="1"/>
    </xf>
    <xf numFmtId="3" fontId="10" fillId="4" borderId="16" xfId="0" applyNumberFormat="1" applyFont="1" applyFill="1" applyBorder="1" applyAlignment="1">
      <alignment horizontal="right" vertical="center" wrapText="1"/>
    </xf>
    <xf numFmtId="0" fontId="10" fillId="4" borderId="17" xfId="0" applyFont="1" applyFill="1" applyBorder="1" applyAlignment="1">
      <alignment vertical="center" wrapText="1"/>
    </xf>
    <xf numFmtId="3" fontId="10" fillId="4" borderId="18" xfId="0" applyNumberFormat="1" applyFont="1" applyFill="1" applyBorder="1" applyAlignment="1">
      <alignment horizontal="right" vertical="center" wrapText="1"/>
    </xf>
    <xf numFmtId="0" fontId="10" fillId="5" borderId="19" xfId="0" applyFont="1" applyFill="1" applyBorder="1" applyAlignment="1">
      <alignment vertical="center" wrapText="1"/>
    </xf>
    <xf numFmtId="3" fontId="10" fillId="5" borderId="20" xfId="0" applyNumberFormat="1" applyFont="1" applyFill="1" applyBorder="1" applyAlignment="1">
      <alignment horizontal="right" vertical="center" wrapText="1"/>
    </xf>
    <xf numFmtId="0" fontId="10" fillId="5" borderId="17" xfId="0" applyFont="1" applyFill="1" applyBorder="1" applyAlignment="1">
      <alignment vertical="center" wrapText="1"/>
    </xf>
    <xf numFmtId="3" fontId="10" fillId="5" borderId="18" xfId="0" applyNumberFormat="1" applyFont="1" applyFill="1" applyBorder="1" applyAlignment="1">
      <alignment horizontal="right" vertical="center" wrapText="1"/>
    </xf>
    <xf numFmtId="0" fontId="10" fillId="4" borderId="19" xfId="0" applyFont="1" applyFill="1" applyBorder="1" applyAlignment="1">
      <alignment vertical="center" wrapText="1"/>
    </xf>
    <xf numFmtId="3" fontId="10" fillId="4" borderId="20" xfId="0" applyNumberFormat="1" applyFont="1" applyFill="1" applyBorder="1" applyAlignment="1">
      <alignment horizontal="right" vertical="center" wrapText="1"/>
    </xf>
    <xf numFmtId="0" fontId="10" fillId="5" borderId="13" xfId="0" applyFont="1" applyFill="1" applyBorder="1" applyAlignment="1">
      <alignment vertical="center" wrapText="1"/>
    </xf>
    <xf numFmtId="3" fontId="10" fillId="5" borderId="14" xfId="0" applyNumberFormat="1" applyFont="1" applyFill="1" applyBorder="1" applyAlignment="1">
      <alignment horizontal="right" vertical="center" wrapText="1"/>
    </xf>
    <xf numFmtId="0" fontId="10" fillId="4" borderId="21" xfId="0" applyFont="1" applyFill="1" applyBorder="1" applyAlignment="1">
      <alignment vertical="center" wrapText="1"/>
    </xf>
    <xf numFmtId="3" fontId="10" fillId="4" borderId="2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Grafica de datos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'Hoja 2'!$A$35:$B$39</c:f>
              <c:multiLvlStrCache>
                <c:ptCount val="5"/>
                <c:lvl>
                  <c:pt idx="0">
                    <c:v>4.3</c:v>
                  </c:pt>
                  <c:pt idx="1">
                    <c:v>4.7</c:v>
                  </c:pt>
                  <c:pt idx="2">
                    <c:v>5.1</c:v>
                  </c:pt>
                  <c:pt idx="3">
                    <c:v>5.5</c:v>
                  </c:pt>
                  <c:pt idx="4">
                    <c:v>5.9</c:v>
                  </c:pt>
                </c:lvl>
                <c:lvl>
                  <c:pt idx="0">
                    <c:v>3.9</c:v>
                  </c:pt>
                  <c:pt idx="1">
                    <c:v>4.3</c:v>
                  </c:pt>
                  <c:pt idx="2">
                    <c:v>4.7</c:v>
                  </c:pt>
                  <c:pt idx="3">
                    <c:v>5.1</c:v>
                  </c:pt>
                  <c:pt idx="4">
                    <c:v>5.5</c:v>
                  </c:pt>
                </c:lvl>
              </c:multiLvlStrCache>
            </c:multiLvlStrRef>
          </c:cat>
          <c:val>
            <c:numRef>
              <c:f>'Hoja 2'!$C$35:$C$39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9-4F0B-80B3-7131310F49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47028127"/>
        <c:axId val="947028959"/>
      </c:barChart>
      <c:lineChart>
        <c:grouping val="standard"/>
        <c:varyColors val="0"/>
        <c:ser>
          <c:idx val="1"/>
          <c:order val="1"/>
          <c:tx>
            <c:v>Poligono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'Hoja 2'!$A$35:$B$39</c:f>
              <c:multiLvlStrCache>
                <c:ptCount val="5"/>
                <c:lvl>
                  <c:pt idx="0">
                    <c:v>4.3</c:v>
                  </c:pt>
                  <c:pt idx="1">
                    <c:v>4.7</c:v>
                  </c:pt>
                  <c:pt idx="2">
                    <c:v>5.1</c:v>
                  </c:pt>
                  <c:pt idx="3">
                    <c:v>5.5</c:v>
                  </c:pt>
                  <c:pt idx="4">
                    <c:v>5.9</c:v>
                  </c:pt>
                </c:lvl>
                <c:lvl>
                  <c:pt idx="0">
                    <c:v>3.9</c:v>
                  </c:pt>
                  <c:pt idx="1">
                    <c:v>4.3</c:v>
                  </c:pt>
                  <c:pt idx="2">
                    <c:v>4.7</c:v>
                  </c:pt>
                  <c:pt idx="3">
                    <c:v>5.1</c:v>
                  </c:pt>
                  <c:pt idx="4">
                    <c:v>5.5</c:v>
                  </c:pt>
                </c:lvl>
              </c:multiLvlStrCache>
            </c:multiLvlStrRef>
          </c:cat>
          <c:val>
            <c:numRef>
              <c:f>'Hoja 2'!$C$35:$C$39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9-4F0B-80B3-7131310F4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028127"/>
        <c:axId val="947028959"/>
      </c:lineChart>
      <c:catAx>
        <c:axId val="94702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47028959"/>
        <c:crosses val="autoZero"/>
        <c:auto val="1"/>
        <c:lblAlgn val="ctr"/>
        <c:lblOffset val="100"/>
        <c:noMultiLvlLbl val="0"/>
      </c:catAx>
      <c:valAx>
        <c:axId val="9470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4702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'Hoja 4'!$B$2</c:f>
              <c:strCache>
                <c:ptCount val="1"/>
                <c:pt idx="0">
                  <c:v>Crecimiento de Capacidad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81233595800526"/>
                  <c:y val="4.40675123942840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'Hoja 4'!$A$3:$A$29</c:f>
              <c:numCache>
                <c:formatCode>General</c:formatCode>
                <c:ptCount val="27"/>
                <c:pt idx="0">
                  <c:v>3.9</c:v>
                </c:pt>
                <c:pt idx="1">
                  <c:v>4</c:v>
                </c:pt>
                <c:pt idx="2">
                  <c:v>4</c:v>
                </c:pt>
                <c:pt idx="3">
                  <c:v>4.0999999999999996</c:v>
                </c:pt>
                <c:pt idx="4">
                  <c:v>4.2</c:v>
                </c:pt>
                <c:pt idx="5">
                  <c:v>4.2</c:v>
                </c:pt>
                <c:pt idx="6">
                  <c:v>4.3</c:v>
                </c:pt>
                <c:pt idx="7">
                  <c:v>4.3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4.4000000000000004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4.7</c:v>
                </c:pt>
                <c:pt idx="15">
                  <c:v>4.8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5</c:v>
                </c:pt>
                <c:pt idx="19">
                  <c:v>5</c:v>
                </c:pt>
                <c:pt idx="20">
                  <c:v>5.3</c:v>
                </c:pt>
                <c:pt idx="21">
                  <c:v>5.3</c:v>
                </c:pt>
                <c:pt idx="22">
                  <c:v>5.4</c:v>
                </c:pt>
                <c:pt idx="23">
                  <c:v>5.4</c:v>
                </c:pt>
                <c:pt idx="24">
                  <c:v>5.5</c:v>
                </c:pt>
                <c:pt idx="25">
                  <c:v>5.6</c:v>
                </c:pt>
                <c:pt idx="26">
                  <c:v>5.7</c:v>
                </c:pt>
              </c:numCache>
            </c:numRef>
          </c:xVal>
          <c:yVal>
            <c:numRef>
              <c:f>'Hoja 4'!$B$3:$B$29</c:f>
              <c:numCache>
                <c:formatCode>General</c:formatCode>
                <c:ptCount val="27"/>
                <c:pt idx="0">
                  <c:v>15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22</c:v>
                </c:pt>
                <c:pt idx="7">
                  <c:v>22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28</c:v>
                </c:pt>
                <c:pt idx="12">
                  <c:v>28</c:v>
                </c:pt>
                <c:pt idx="13">
                  <c:v>30</c:v>
                </c:pt>
                <c:pt idx="14">
                  <c:v>30</c:v>
                </c:pt>
                <c:pt idx="15">
                  <c:v>32</c:v>
                </c:pt>
                <c:pt idx="16">
                  <c:v>35</c:v>
                </c:pt>
                <c:pt idx="17">
                  <c:v>35</c:v>
                </c:pt>
                <c:pt idx="18">
                  <c:v>38</c:v>
                </c:pt>
                <c:pt idx="19">
                  <c:v>38</c:v>
                </c:pt>
                <c:pt idx="20">
                  <c:v>40</c:v>
                </c:pt>
                <c:pt idx="21">
                  <c:v>40</c:v>
                </c:pt>
                <c:pt idx="22">
                  <c:v>42</c:v>
                </c:pt>
                <c:pt idx="23">
                  <c:v>42</c:v>
                </c:pt>
                <c:pt idx="24">
                  <c:v>45</c:v>
                </c:pt>
                <c:pt idx="25">
                  <c:v>48</c:v>
                </c:pt>
                <c:pt idx="2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57-4186-A105-A2F9B3C14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841903"/>
        <c:axId val="1545842319"/>
      </c:scatterChart>
      <c:valAx>
        <c:axId val="154584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545842319"/>
        <c:crosses val="autoZero"/>
        <c:crossBetween val="midCat"/>
      </c:valAx>
      <c:valAx>
        <c:axId val="154584231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54584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84668</xdr:colOff>
      <xdr:row>17</xdr:row>
      <xdr:rowOff>84667</xdr:rowOff>
    </xdr:from>
    <xdr:to>
      <xdr:col>7</xdr:col>
      <xdr:colOff>1</xdr:colOff>
      <xdr:row>31</xdr:row>
      <xdr:rowOff>76201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80010</xdr:rowOff>
    </xdr:from>
    <xdr:to>
      <xdr:col>8</xdr:col>
      <xdr:colOff>632460</xdr:colOff>
      <xdr:row>17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8" totalsRowShown="0" headerRowDxfId="13" dataDxfId="12">
  <tableColumns count="6">
    <tableColumn id="1" xr3:uid="{00000000-0010-0000-0000-000001000000}" name="Turbo Speed (GHz)" dataDxfId="11"/>
    <tableColumn id="2" xr3:uid="{00000000-0010-0000-0000-000002000000}" name="Typical TDP (W)" dataDxfId="10"/>
    <tableColumn id="3" xr3:uid="{00000000-0010-0000-0000-000003000000}" name="Generación" dataDxfId="9"/>
    <tableColumn id="4" xr3:uid="{00000000-0010-0000-0000-000004000000}" name="Crecimiento de Capacidad (%)" dataDxfId="8"/>
    <tableColumn id="5" xr3:uid="{00000000-0010-0000-0000-000005000000}" name="Ingresos Estimados (Millones USD)" dataDxfId="7"/>
    <tableColumn id="6" xr3:uid="{00000000-0010-0000-0000-000006000000}" name="Aplicaciones Principales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2:B30" totalsRowShown="0" headerRowDxfId="5" headerRowBorderDxfId="4" tableBorderDxfId="3" totalsRowBorderDxfId="2">
  <tableColumns count="2">
    <tableColumn id="1" xr3:uid="{00000000-0010-0000-0100-000001000000}" name="#" dataDxfId="1"/>
    <tableColumn id="2" xr3:uid="{00000000-0010-0000-0100-000002000000}" name="Turbo Speed (GH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7" workbookViewId="0">
      <selection activeCell="E32" sqref="E32"/>
    </sheetView>
  </sheetViews>
  <sheetFormatPr baseColWidth="10" defaultRowHeight="15" x14ac:dyDescent="0.25"/>
  <cols>
    <col min="1" max="1" width="22.7109375" customWidth="1"/>
    <col min="2" max="2" width="21.28515625" customWidth="1"/>
    <col min="3" max="3" width="18.28515625" customWidth="1"/>
    <col min="4" max="4" width="29.28515625" customWidth="1"/>
    <col min="5" max="5" width="36.85546875" customWidth="1"/>
    <col min="6" max="6" width="33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28</v>
      </c>
      <c r="E1" s="1" t="s">
        <v>3</v>
      </c>
      <c r="F1" s="1" t="s">
        <v>4</v>
      </c>
    </row>
    <row r="2" spans="1:6" x14ac:dyDescent="0.25">
      <c r="A2" s="6">
        <v>3.9</v>
      </c>
      <c r="B2" s="6">
        <v>65</v>
      </c>
      <c r="C2" s="6" t="s">
        <v>16</v>
      </c>
      <c r="D2" s="6">
        <v>15</v>
      </c>
      <c r="E2" s="15">
        <v>800</v>
      </c>
      <c r="F2" s="6" t="s">
        <v>29</v>
      </c>
    </row>
    <row r="3" spans="1:6" x14ac:dyDescent="0.25">
      <c r="A3" s="6">
        <v>4</v>
      </c>
      <c r="B3" s="6">
        <v>65</v>
      </c>
      <c r="C3" s="6" t="s">
        <v>16</v>
      </c>
      <c r="D3" s="6">
        <v>18</v>
      </c>
      <c r="E3" s="15">
        <v>850</v>
      </c>
      <c r="F3" s="6" t="s">
        <v>29</v>
      </c>
    </row>
    <row r="4" spans="1:6" x14ac:dyDescent="0.25">
      <c r="A4" s="6">
        <v>4</v>
      </c>
      <c r="B4" s="6">
        <v>65</v>
      </c>
      <c r="C4" s="6" t="s">
        <v>16</v>
      </c>
      <c r="D4" s="6">
        <v>18</v>
      </c>
      <c r="E4" s="15">
        <v>850</v>
      </c>
      <c r="F4" s="6" t="s">
        <v>29</v>
      </c>
    </row>
    <row r="5" spans="1:6" x14ac:dyDescent="0.25">
      <c r="A5" s="6">
        <v>4.0999999999999996</v>
      </c>
      <c r="B5" s="6">
        <v>65</v>
      </c>
      <c r="C5" s="6" t="s">
        <v>16</v>
      </c>
      <c r="D5" s="6">
        <v>19</v>
      </c>
      <c r="E5" s="15">
        <v>900</v>
      </c>
      <c r="F5" s="6" t="s">
        <v>29</v>
      </c>
    </row>
    <row r="6" spans="1:6" x14ac:dyDescent="0.25">
      <c r="A6" s="6">
        <v>4.2</v>
      </c>
      <c r="B6" s="6">
        <v>95</v>
      </c>
      <c r="C6" s="6" t="s">
        <v>16</v>
      </c>
      <c r="D6" s="6">
        <v>20</v>
      </c>
      <c r="E6" s="15">
        <v>950</v>
      </c>
      <c r="F6" s="6" t="s">
        <v>29</v>
      </c>
    </row>
    <row r="7" spans="1:6" x14ac:dyDescent="0.25">
      <c r="A7" s="6">
        <v>4.2</v>
      </c>
      <c r="B7" s="6">
        <v>95</v>
      </c>
      <c r="C7" s="6" t="s">
        <v>16</v>
      </c>
      <c r="D7" s="6">
        <v>20</v>
      </c>
      <c r="E7" s="15">
        <v>950</v>
      </c>
      <c r="F7" s="6" t="s">
        <v>29</v>
      </c>
    </row>
    <row r="8" spans="1:6" x14ac:dyDescent="0.25">
      <c r="A8" s="6">
        <v>4.3</v>
      </c>
      <c r="B8" s="6">
        <v>105</v>
      </c>
      <c r="C8" s="6" t="s">
        <v>16</v>
      </c>
      <c r="D8" s="6">
        <v>22</v>
      </c>
      <c r="E8" s="15">
        <v>1000</v>
      </c>
      <c r="F8" s="6" t="s">
        <v>29</v>
      </c>
    </row>
    <row r="9" spans="1:6" x14ac:dyDescent="0.25">
      <c r="A9" s="6">
        <v>4.3</v>
      </c>
      <c r="B9" s="6">
        <v>105</v>
      </c>
      <c r="C9" s="6" t="s">
        <v>16</v>
      </c>
      <c r="D9" s="6">
        <v>22</v>
      </c>
      <c r="E9" s="15">
        <v>1000</v>
      </c>
      <c r="F9" s="6" t="s">
        <v>29</v>
      </c>
    </row>
    <row r="10" spans="1:6" x14ac:dyDescent="0.25">
      <c r="A10" s="6">
        <v>4.4000000000000004</v>
      </c>
      <c r="B10" s="6">
        <v>65</v>
      </c>
      <c r="C10" s="6" t="s">
        <v>17</v>
      </c>
      <c r="D10" s="6">
        <v>25</v>
      </c>
      <c r="E10" s="15">
        <v>1200</v>
      </c>
      <c r="F10" s="6" t="s">
        <v>30</v>
      </c>
    </row>
    <row r="11" spans="1:6" x14ac:dyDescent="0.25">
      <c r="A11" s="6">
        <v>4.4000000000000004</v>
      </c>
      <c r="B11" s="6">
        <v>65</v>
      </c>
      <c r="C11" s="6" t="s">
        <v>17</v>
      </c>
      <c r="D11" s="6">
        <v>25</v>
      </c>
      <c r="E11" s="15">
        <v>1200</v>
      </c>
      <c r="F11" s="6" t="s">
        <v>30</v>
      </c>
    </row>
    <row r="12" spans="1:6" x14ac:dyDescent="0.25">
      <c r="A12" s="6">
        <v>4.4000000000000004</v>
      </c>
      <c r="B12" s="6">
        <v>65</v>
      </c>
      <c r="C12" s="6" t="s">
        <v>17</v>
      </c>
      <c r="D12" s="6">
        <v>25</v>
      </c>
      <c r="E12" s="15">
        <v>1200</v>
      </c>
      <c r="F12" s="6" t="s">
        <v>30</v>
      </c>
    </row>
    <row r="13" spans="1:6" x14ac:dyDescent="0.25">
      <c r="A13" s="6">
        <v>4.5999999999999996</v>
      </c>
      <c r="B13" s="6">
        <v>105</v>
      </c>
      <c r="C13" s="6" t="s">
        <v>18</v>
      </c>
      <c r="D13" s="6">
        <v>28</v>
      </c>
      <c r="E13" s="15">
        <v>1500</v>
      </c>
      <c r="F13" s="6" t="s">
        <v>31</v>
      </c>
    </row>
    <row r="14" spans="1:6" x14ac:dyDescent="0.25">
      <c r="A14" s="6">
        <v>4.5999999999999996</v>
      </c>
      <c r="B14" s="6">
        <v>105</v>
      </c>
      <c r="C14" s="6" t="s">
        <v>18</v>
      </c>
      <c r="D14" s="6">
        <v>28</v>
      </c>
      <c r="E14" s="15">
        <v>1500</v>
      </c>
      <c r="F14" s="6" t="s">
        <v>31</v>
      </c>
    </row>
    <row r="15" spans="1:6" x14ac:dyDescent="0.25">
      <c r="A15" s="6">
        <v>4.7</v>
      </c>
      <c r="B15" s="6">
        <v>220</v>
      </c>
      <c r="C15" s="6" t="s">
        <v>20</v>
      </c>
      <c r="D15" s="6">
        <v>30</v>
      </c>
      <c r="E15" s="15">
        <v>1700</v>
      </c>
      <c r="F15" s="6" t="s">
        <v>32</v>
      </c>
    </row>
    <row r="16" spans="1:6" x14ac:dyDescent="0.25">
      <c r="A16" s="6">
        <v>4.7</v>
      </c>
      <c r="B16" s="6">
        <v>220</v>
      </c>
      <c r="C16" s="6" t="s">
        <v>20</v>
      </c>
      <c r="D16" s="6">
        <v>30</v>
      </c>
      <c r="E16" s="15">
        <v>1700</v>
      </c>
      <c r="F16" s="6" t="s">
        <v>32</v>
      </c>
    </row>
    <row r="17" spans="1:7" x14ac:dyDescent="0.25">
      <c r="A17" s="6">
        <v>4.8</v>
      </c>
      <c r="B17" s="6">
        <v>142</v>
      </c>
      <c r="C17" s="6" t="s">
        <v>19</v>
      </c>
      <c r="D17" s="6">
        <v>32</v>
      </c>
      <c r="E17" s="15">
        <v>2000</v>
      </c>
      <c r="F17" s="6" t="s">
        <v>33</v>
      </c>
    </row>
    <row r="18" spans="1:7" x14ac:dyDescent="0.25">
      <c r="A18" s="6">
        <v>4.9000000000000004</v>
      </c>
      <c r="B18" s="6">
        <v>125</v>
      </c>
      <c r="C18" s="6" t="s">
        <v>19</v>
      </c>
      <c r="D18" s="6">
        <v>35</v>
      </c>
      <c r="E18" s="15">
        <v>2200</v>
      </c>
      <c r="F18" s="6" t="s">
        <v>33</v>
      </c>
    </row>
    <row r="19" spans="1:7" x14ac:dyDescent="0.25">
      <c r="A19" s="6">
        <v>4.9000000000000004</v>
      </c>
      <c r="B19" s="6">
        <v>125</v>
      </c>
      <c r="C19" s="6" t="s">
        <v>19</v>
      </c>
      <c r="D19" s="6">
        <v>35</v>
      </c>
      <c r="E19" s="15">
        <v>2200</v>
      </c>
      <c r="F19" s="6" t="s">
        <v>33</v>
      </c>
    </row>
    <row r="20" spans="1:7" x14ac:dyDescent="0.25">
      <c r="A20" s="6">
        <v>5</v>
      </c>
      <c r="B20" s="6">
        <v>65</v>
      </c>
      <c r="C20" s="6" t="s">
        <v>19</v>
      </c>
      <c r="D20" s="6">
        <v>38</v>
      </c>
      <c r="E20" s="15">
        <v>2500</v>
      </c>
      <c r="F20" s="6" t="s">
        <v>34</v>
      </c>
    </row>
    <row r="21" spans="1:7" x14ac:dyDescent="0.25">
      <c r="A21" s="6">
        <v>5</v>
      </c>
      <c r="B21" s="6">
        <v>65</v>
      </c>
      <c r="C21" s="6" t="s">
        <v>19</v>
      </c>
      <c r="D21" s="6">
        <v>38</v>
      </c>
      <c r="E21" s="15">
        <v>2500</v>
      </c>
      <c r="F21" s="6" t="s">
        <v>34</v>
      </c>
    </row>
    <row r="22" spans="1:7" x14ac:dyDescent="0.25">
      <c r="A22" s="6">
        <v>5.3</v>
      </c>
      <c r="B22" s="6">
        <v>125</v>
      </c>
      <c r="C22" s="6" t="s">
        <v>19</v>
      </c>
      <c r="D22" s="6">
        <v>40</v>
      </c>
      <c r="E22" s="15">
        <v>2800</v>
      </c>
      <c r="F22" s="6" t="s">
        <v>35</v>
      </c>
    </row>
    <row r="23" spans="1:7" x14ac:dyDescent="0.25">
      <c r="A23" s="6">
        <v>5.3</v>
      </c>
      <c r="B23" s="6">
        <v>125</v>
      </c>
      <c r="C23" s="6" t="s">
        <v>19</v>
      </c>
      <c r="D23" s="6">
        <v>40</v>
      </c>
      <c r="E23" s="15">
        <v>2800</v>
      </c>
      <c r="F23" s="6" t="s">
        <v>35</v>
      </c>
    </row>
    <row r="24" spans="1:7" x14ac:dyDescent="0.25">
      <c r="A24" s="6">
        <v>5.4</v>
      </c>
      <c r="B24" s="6">
        <v>142</v>
      </c>
      <c r="C24" s="6" t="s">
        <v>19</v>
      </c>
      <c r="D24" s="6">
        <v>42</v>
      </c>
      <c r="E24" s="15">
        <v>3000</v>
      </c>
      <c r="F24" s="6" t="s">
        <v>35</v>
      </c>
    </row>
    <row r="25" spans="1:7" x14ac:dyDescent="0.25">
      <c r="A25" s="6">
        <v>5.4</v>
      </c>
      <c r="B25" s="6">
        <v>142</v>
      </c>
      <c r="C25" s="6" t="s">
        <v>19</v>
      </c>
      <c r="D25" s="6">
        <v>42</v>
      </c>
      <c r="E25" s="15">
        <v>3000</v>
      </c>
      <c r="F25" s="6" t="s">
        <v>35</v>
      </c>
    </row>
    <row r="26" spans="1:7" x14ac:dyDescent="0.25">
      <c r="A26" s="6">
        <v>5.5</v>
      </c>
      <c r="B26" s="6">
        <v>220</v>
      </c>
      <c r="C26" s="6" t="s">
        <v>20</v>
      </c>
      <c r="D26" s="6">
        <v>45</v>
      </c>
      <c r="E26" s="15">
        <v>3500</v>
      </c>
      <c r="F26" s="6" t="s">
        <v>36</v>
      </c>
    </row>
    <row r="27" spans="1:7" x14ac:dyDescent="0.25">
      <c r="A27" s="6">
        <v>5.6</v>
      </c>
      <c r="B27" s="6">
        <v>220</v>
      </c>
      <c r="C27" s="6" t="s">
        <v>20</v>
      </c>
      <c r="D27" s="6">
        <v>48</v>
      </c>
      <c r="E27" s="15">
        <v>4000</v>
      </c>
      <c r="F27" s="6" t="s">
        <v>36</v>
      </c>
    </row>
    <row r="28" spans="1:7" x14ac:dyDescent="0.25">
      <c r="A28" s="6">
        <v>5.7</v>
      </c>
      <c r="B28" s="6">
        <v>220</v>
      </c>
      <c r="C28" s="6" t="s">
        <v>20</v>
      </c>
      <c r="D28" s="6">
        <v>50</v>
      </c>
      <c r="E28" s="15">
        <v>4500</v>
      </c>
      <c r="F28" s="6" t="s">
        <v>36</v>
      </c>
    </row>
    <row r="31" spans="1:7" ht="18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1"/>
      <c r="B32" s="1"/>
      <c r="C32" s="1"/>
      <c r="D32" s="1"/>
      <c r="E32" s="1"/>
      <c r="F32" s="1"/>
      <c r="G32" s="1"/>
    </row>
    <row r="87" spans="1:2" x14ac:dyDescent="0.25">
      <c r="A87" s="26"/>
      <c r="B87" s="26"/>
    </row>
  </sheetData>
  <mergeCells count="1">
    <mergeCell ref="A87:B87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zoomScale="90" zoomScaleNormal="90" workbookViewId="0">
      <selection activeCell="I24" sqref="I24"/>
    </sheetView>
  </sheetViews>
  <sheetFormatPr baseColWidth="10" defaultRowHeight="15" x14ac:dyDescent="0.25"/>
  <cols>
    <col min="1" max="1" width="18.28515625" customWidth="1"/>
    <col min="2" max="2" width="21.85546875" customWidth="1"/>
    <col min="4" max="4" width="24.42578125" customWidth="1"/>
    <col min="5" max="5" width="17.85546875" customWidth="1"/>
    <col min="7" max="7" width="21.7109375" customWidth="1"/>
    <col min="8" max="8" width="17.5703125" customWidth="1"/>
    <col min="10" max="10" width="14.7109375" customWidth="1"/>
  </cols>
  <sheetData>
    <row r="1" spans="1:10" ht="18" x14ac:dyDescent="0.25">
      <c r="A1" s="3"/>
    </row>
    <row r="2" spans="1:10" ht="15.75" thickBot="1" x14ac:dyDescent="0.3">
      <c r="A2" s="11" t="s">
        <v>21</v>
      </c>
      <c r="B2" s="12" t="s">
        <v>1</v>
      </c>
    </row>
    <row r="3" spans="1:10" x14ac:dyDescent="0.25">
      <c r="A3" s="7">
        <v>1</v>
      </c>
      <c r="B3" s="9">
        <v>3.9</v>
      </c>
      <c r="D3" s="18" t="s">
        <v>5</v>
      </c>
      <c r="E3" s="4">
        <f>COUNT(B3:B30)</f>
        <v>28</v>
      </c>
      <c r="G3" s="27" t="s">
        <v>9</v>
      </c>
      <c r="H3" s="27"/>
      <c r="J3" t="s">
        <v>49</v>
      </c>
    </row>
    <row r="4" spans="1:10" x14ac:dyDescent="0.25">
      <c r="A4" s="7">
        <v>2</v>
      </c>
      <c r="B4" s="9">
        <v>4</v>
      </c>
      <c r="D4" s="19" t="s">
        <v>6</v>
      </c>
      <c r="E4" s="5">
        <f>ROUNDUP(MAX(B3:B30)-MIN(B3:B30),0)</f>
        <v>2</v>
      </c>
    </row>
    <row r="5" spans="1:10" x14ac:dyDescent="0.25">
      <c r="A5" s="7">
        <v>3</v>
      </c>
      <c r="B5" s="9">
        <v>4.0999999999999996</v>
      </c>
      <c r="D5" s="18" t="s">
        <v>7</v>
      </c>
      <c r="E5" s="4">
        <f>ROUNDDOWN(1+3.322*LOG10(E3),0)</f>
        <v>5</v>
      </c>
      <c r="G5" t="s">
        <v>37</v>
      </c>
      <c r="H5">
        <v>4.7259259259259263</v>
      </c>
    </row>
    <row r="6" spans="1:10" x14ac:dyDescent="0.25">
      <c r="A6" s="7">
        <v>4</v>
      </c>
      <c r="B6" s="9">
        <v>4.2</v>
      </c>
      <c r="D6" s="19" t="s">
        <v>8</v>
      </c>
      <c r="E6" s="5">
        <f>E4/E5</f>
        <v>0.4</v>
      </c>
      <c r="G6" t="s">
        <v>38</v>
      </c>
      <c r="H6">
        <v>0.10330611615541653</v>
      </c>
    </row>
    <row r="7" spans="1:10" x14ac:dyDescent="0.25">
      <c r="A7" s="7">
        <v>5</v>
      </c>
      <c r="B7" s="9">
        <v>4.3</v>
      </c>
      <c r="G7" t="s">
        <v>39</v>
      </c>
      <c r="H7">
        <v>4.7</v>
      </c>
    </row>
    <row r="8" spans="1:10" x14ac:dyDescent="0.25">
      <c r="A8" s="7">
        <v>6</v>
      </c>
      <c r="B8" s="9">
        <v>4.25</v>
      </c>
      <c r="G8" t="s">
        <v>40</v>
      </c>
      <c r="H8">
        <v>4.4000000000000004</v>
      </c>
    </row>
    <row r="9" spans="1:10" x14ac:dyDescent="0.25">
      <c r="A9" s="7">
        <v>7</v>
      </c>
      <c r="B9" s="9">
        <v>4.3</v>
      </c>
      <c r="G9" t="s">
        <v>41</v>
      </c>
      <c r="H9">
        <v>0.53679432574138031</v>
      </c>
    </row>
    <row r="10" spans="1:10" x14ac:dyDescent="0.25">
      <c r="A10" s="7">
        <v>8</v>
      </c>
      <c r="B10" s="9">
        <v>4.3499999999999996</v>
      </c>
      <c r="G10" t="s">
        <v>42</v>
      </c>
      <c r="H10">
        <v>0.2881481481481431</v>
      </c>
    </row>
    <row r="11" spans="1:10" x14ac:dyDescent="0.25">
      <c r="A11" s="7">
        <v>9</v>
      </c>
      <c r="B11" s="9">
        <v>4.4000000000000004</v>
      </c>
      <c r="G11" t="s">
        <v>43</v>
      </c>
      <c r="H11">
        <v>-1.095705426009812</v>
      </c>
    </row>
    <row r="12" spans="1:10" x14ac:dyDescent="0.25">
      <c r="A12" s="7">
        <v>10</v>
      </c>
      <c r="B12" s="9">
        <v>4.5</v>
      </c>
      <c r="G12" t="s">
        <v>44</v>
      </c>
      <c r="H12">
        <v>0.26098582306144719</v>
      </c>
    </row>
    <row r="13" spans="1:10" x14ac:dyDescent="0.25">
      <c r="A13" s="7">
        <v>11</v>
      </c>
      <c r="B13" s="9">
        <v>4.55</v>
      </c>
      <c r="G13" t="s">
        <v>6</v>
      </c>
      <c r="H13">
        <v>1.8000000000000003</v>
      </c>
    </row>
    <row r="14" spans="1:10" x14ac:dyDescent="0.25">
      <c r="A14" s="7">
        <v>12</v>
      </c>
      <c r="B14" s="9">
        <v>4.5999999999999996</v>
      </c>
      <c r="G14" t="s">
        <v>45</v>
      </c>
      <c r="H14">
        <v>3.9</v>
      </c>
    </row>
    <row r="15" spans="1:10" x14ac:dyDescent="0.25">
      <c r="A15" s="7">
        <v>13</v>
      </c>
      <c r="B15" s="9">
        <v>4.7</v>
      </c>
      <c r="G15" t="s">
        <v>46</v>
      </c>
      <c r="H15">
        <v>5.7</v>
      </c>
    </row>
    <row r="16" spans="1:10" x14ac:dyDescent="0.25">
      <c r="A16" s="7">
        <v>14</v>
      </c>
      <c r="B16" s="9">
        <v>4.8</v>
      </c>
      <c r="G16" t="s">
        <v>47</v>
      </c>
      <c r="H16">
        <v>127.60000000000001</v>
      </c>
    </row>
    <row r="17" spans="1:8" ht="15.75" thickBot="1" x14ac:dyDescent="0.3">
      <c r="A17" s="7">
        <v>15</v>
      </c>
      <c r="B17" s="9">
        <v>4.9000000000000004</v>
      </c>
      <c r="G17" s="20" t="s">
        <v>48</v>
      </c>
      <c r="H17" s="20">
        <v>27</v>
      </c>
    </row>
    <row r="18" spans="1:8" x14ac:dyDescent="0.25">
      <c r="A18" s="7">
        <v>16</v>
      </c>
      <c r="B18" s="9">
        <v>4.95</v>
      </c>
    </row>
    <row r="19" spans="1:8" x14ac:dyDescent="0.25">
      <c r="A19" s="7">
        <v>17</v>
      </c>
      <c r="B19" s="9">
        <v>5</v>
      </c>
    </row>
    <row r="20" spans="1:8" x14ac:dyDescent="0.25">
      <c r="A20" s="7">
        <v>18</v>
      </c>
      <c r="B20" s="9">
        <v>5.0999999999999996</v>
      </c>
    </row>
    <row r="21" spans="1:8" x14ac:dyDescent="0.25">
      <c r="A21" s="7">
        <v>19</v>
      </c>
      <c r="B21" s="9">
        <v>5.2</v>
      </c>
    </row>
    <row r="22" spans="1:8" x14ac:dyDescent="0.25">
      <c r="A22" s="7">
        <v>20</v>
      </c>
      <c r="B22" s="9">
        <v>5.25</v>
      </c>
    </row>
    <row r="23" spans="1:8" x14ac:dyDescent="0.25">
      <c r="A23" s="7">
        <v>21</v>
      </c>
      <c r="B23" s="9">
        <v>5.3</v>
      </c>
    </row>
    <row r="24" spans="1:8" x14ac:dyDescent="0.25">
      <c r="A24" s="7">
        <v>22</v>
      </c>
      <c r="B24" s="9">
        <v>5.35</v>
      </c>
    </row>
    <row r="25" spans="1:8" x14ac:dyDescent="0.25">
      <c r="A25" s="8">
        <v>23</v>
      </c>
      <c r="B25" s="10">
        <v>5.4</v>
      </c>
    </row>
    <row r="26" spans="1:8" x14ac:dyDescent="0.25">
      <c r="A26" s="8">
        <v>24</v>
      </c>
      <c r="B26" s="10">
        <v>5.5</v>
      </c>
    </row>
    <row r="27" spans="1:8" x14ac:dyDescent="0.25">
      <c r="A27" s="8">
        <v>25</v>
      </c>
      <c r="B27" s="10">
        <v>5.55</v>
      </c>
    </row>
    <row r="28" spans="1:8" x14ac:dyDescent="0.25">
      <c r="A28" s="8">
        <v>26</v>
      </c>
      <c r="B28" s="10">
        <v>5.6</v>
      </c>
    </row>
    <row r="29" spans="1:8" x14ac:dyDescent="0.25">
      <c r="A29" s="8">
        <v>27</v>
      </c>
      <c r="B29" s="10">
        <v>5.65</v>
      </c>
    </row>
    <row r="30" spans="1:8" x14ac:dyDescent="0.25">
      <c r="A30" s="13">
        <v>28</v>
      </c>
      <c r="B30" s="14">
        <v>5.7</v>
      </c>
    </row>
    <row r="33" spans="1:7" ht="18" x14ac:dyDescent="0.25">
      <c r="A33" s="30" t="s">
        <v>10</v>
      </c>
      <c r="B33" s="31"/>
      <c r="C33" s="31"/>
      <c r="D33" s="31"/>
      <c r="E33" s="31"/>
      <c r="F33" s="31"/>
      <c r="G33" s="32"/>
    </row>
    <row r="34" spans="1:7" x14ac:dyDescent="0.25">
      <c r="A34" s="29" t="s">
        <v>23</v>
      </c>
      <c r="B34" s="29"/>
      <c r="C34" s="17" t="s">
        <v>11</v>
      </c>
      <c r="D34" s="17" t="s">
        <v>12</v>
      </c>
      <c r="E34" s="17" t="s">
        <v>13</v>
      </c>
      <c r="F34" s="17" t="s">
        <v>14</v>
      </c>
      <c r="G34" s="17" t="s">
        <v>15</v>
      </c>
    </row>
    <row r="35" spans="1:7" x14ac:dyDescent="0.25">
      <c r="A35" s="2">
        <f>MIN(B3:B30)</f>
        <v>3.9</v>
      </c>
      <c r="B35" s="2">
        <f>A35+$E$6</f>
        <v>4.3</v>
      </c>
      <c r="C35" s="2">
        <f t="array" ref="C35:C39">FREQUENCY(B3:B30,B35:B39)</f>
        <v>7</v>
      </c>
      <c r="D35" s="2">
        <f>C35/$E$3</f>
        <v>0.25</v>
      </c>
      <c r="E35" s="2">
        <f>C35</f>
        <v>7</v>
      </c>
      <c r="F35" s="2">
        <f>D35</f>
        <v>0.25</v>
      </c>
      <c r="G35" s="2">
        <f>(A35+B35)/2</f>
        <v>4.0999999999999996</v>
      </c>
    </row>
    <row r="36" spans="1:7" x14ac:dyDescent="0.25">
      <c r="A36" s="2">
        <f>B35</f>
        <v>4.3</v>
      </c>
      <c r="B36" s="2">
        <f>A36+$E$6</f>
        <v>4.7</v>
      </c>
      <c r="C36" s="2">
        <v>6</v>
      </c>
      <c r="D36" s="2">
        <f>C36/$E$3</f>
        <v>0.21428571428571427</v>
      </c>
      <c r="E36" s="2">
        <f t="shared" ref="E36:F39" si="0">C36+E35</f>
        <v>13</v>
      </c>
      <c r="F36" s="2">
        <f t="shared" si="0"/>
        <v>0.4642857142857143</v>
      </c>
      <c r="G36" s="2">
        <f>(A36+B36)/2</f>
        <v>4.5</v>
      </c>
    </row>
    <row r="37" spans="1:7" x14ac:dyDescent="0.25">
      <c r="A37" s="2">
        <f>B36</f>
        <v>4.7</v>
      </c>
      <c r="B37" s="2">
        <f>A37+$E$6</f>
        <v>5.1000000000000005</v>
      </c>
      <c r="C37" s="2">
        <v>5</v>
      </c>
      <c r="D37" s="2">
        <f>C37/$E$3</f>
        <v>0.17857142857142858</v>
      </c>
      <c r="E37" s="2">
        <f t="shared" si="0"/>
        <v>18</v>
      </c>
      <c r="F37" s="2">
        <f t="shared" si="0"/>
        <v>0.6428571428571429</v>
      </c>
      <c r="G37" s="2">
        <f>(A37+B37)/2</f>
        <v>4.9000000000000004</v>
      </c>
    </row>
    <row r="38" spans="1:7" x14ac:dyDescent="0.25">
      <c r="A38" s="2">
        <f>B37</f>
        <v>5.1000000000000005</v>
      </c>
      <c r="B38" s="2">
        <f>A38+$E$6</f>
        <v>5.5000000000000009</v>
      </c>
      <c r="C38" s="2">
        <v>6</v>
      </c>
      <c r="D38" s="2">
        <f>C38/$E$3</f>
        <v>0.21428571428571427</v>
      </c>
      <c r="E38" s="2">
        <f t="shared" si="0"/>
        <v>24</v>
      </c>
      <c r="F38" s="2">
        <f t="shared" si="0"/>
        <v>0.85714285714285721</v>
      </c>
      <c r="G38" s="2">
        <f>(A38+B38)/2</f>
        <v>5.3000000000000007</v>
      </c>
    </row>
    <row r="39" spans="1:7" x14ac:dyDescent="0.25">
      <c r="A39" s="2">
        <f>B38</f>
        <v>5.5000000000000009</v>
      </c>
      <c r="B39" s="2">
        <f>A39+$E$6</f>
        <v>5.9000000000000012</v>
      </c>
      <c r="C39" s="2">
        <v>4</v>
      </c>
      <c r="D39" s="2">
        <f>C39/$E$3</f>
        <v>0.14285714285714285</v>
      </c>
      <c r="E39" s="2">
        <f t="shared" si="0"/>
        <v>28</v>
      </c>
      <c r="F39" s="2">
        <f t="shared" si="0"/>
        <v>1</v>
      </c>
      <c r="G39" s="2">
        <f>(A39+B39)/2</f>
        <v>5.7000000000000011</v>
      </c>
    </row>
    <row r="40" spans="1:7" x14ac:dyDescent="0.25">
      <c r="A40" s="28" t="s">
        <v>22</v>
      </c>
      <c r="B40" s="28"/>
      <c r="C40" s="2">
        <f>SUM(C35:C39)</f>
        <v>28</v>
      </c>
      <c r="D40" s="2">
        <f>SUM(D35:D39)</f>
        <v>1</v>
      </c>
      <c r="E40" s="2"/>
      <c r="F40" s="2"/>
      <c r="G40" s="2"/>
    </row>
    <row r="42" spans="1:7" x14ac:dyDescent="0.25">
      <c r="A42" s="16" t="s">
        <v>24</v>
      </c>
      <c r="B42" s="2">
        <f>AVERAGE(B3:B30)</f>
        <v>4.8357142857142845</v>
      </c>
    </row>
    <row r="43" spans="1:7" x14ac:dyDescent="0.25">
      <c r="A43" s="16" t="s">
        <v>25</v>
      </c>
      <c r="B43" s="2">
        <f>GEOMEAN(B3:B30)</f>
        <v>4.8048521813363934</v>
      </c>
    </row>
    <row r="44" spans="1:7" x14ac:dyDescent="0.25">
      <c r="A44" s="16" t="s">
        <v>26</v>
      </c>
      <c r="B44" s="2">
        <f>MEDIAN(B3:B30)</f>
        <v>4.8499999999999996</v>
      </c>
    </row>
    <row r="45" spans="1:7" x14ac:dyDescent="0.25">
      <c r="A45" s="16" t="s">
        <v>27</v>
      </c>
      <c r="B45" s="2">
        <f>MODE(B3:B30)</f>
        <v>4.3</v>
      </c>
    </row>
    <row r="83" spans="1:2" x14ac:dyDescent="0.25">
      <c r="A83" s="26"/>
      <c r="B83" s="26"/>
    </row>
  </sheetData>
  <mergeCells count="5">
    <mergeCell ref="G3:H3"/>
    <mergeCell ref="A83:B83"/>
    <mergeCell ref="A40:B40"/>
    <mergeCell ref="A34:B34"/>
    <mergeCell ref="A33:G33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85E4-7028-4DBB-A955-FBF4660F2F21}">
  <dimension ref="A1:E28"/>
  <sheetViews>
    <sheetView workbookViewId="0">
      <selection activeCell="G11" sqref="G11"/>
    </sheetView>
  </sheetViews>
  <sheetFormatPr baseColWidth="10" defaultRowHeight="15" x14ac:dyDescent="0.25"/>
  <sheetData>
    <row r="1" spans="1:5" ht="39" thickBot="1" x14ac:dyDescent="0.3">
      <c r="A1" s="34" t="s">
        <v>76</v>
      </c>
      <c r="B1" s="35" t="s">
        <v>77</v>
      </c>
      <c r="D1" s="34" t="s">
        <v>76</v>
      </c>
      <c r="E1" s="35" t="s">
        <v>105</v>
      </c>
    </row>
    <row r="2" spans="1:5" x14ac:dyDescent="0.25">
      <c r="A2" s="36" t="s">
        <v>78</v>
      </c>
      <c r="B2" s="37">
        <v>17526</v>
      </c>
      <c r="D2" s="36" t="s">
        <v>78</v>
      </c>
      <c r="E2" s="37">
        <v>2421</v>
      </c>
    </row>
    <row r="3" spans="1:5" x14ac:dyDescent="0.25">
      <c r="A3" s="38" t="s">
        <v>79</v>
      </c>
      <c r="B3" s="39">
        <v>13913</v>
      </c>
      <c r="D3" s="38" t="s">
        <v>79</v>
      </c>
      <c r="E3" s="39">
        <v>2384</v>
      </c>
    </row>
    <row r="4" spans="1:5" x14ac:dyDescent="0.25">
      <c r="A4" s="40" t="s">
        <v>80</v>
      </c>
      <c r="B4" s="41">
        <v>9482</v>
      </c>
      <c r="D4" s="40" t="s">
        <v>80</v>
      </c>
      <c r="E4" s="41">
        <v>2323</v>
      </c>
    </row>
    <row r="5" spans="1:5" x14ac:dyDescent="0.25">
      <c r="A5" s="38" t="s">
        <v>81</v>
      </c>
      <c r="B5" s="39">
        <v>8504</v>
      </c>
      <c r="D5" s="38" t="s">
        <v>81</v>
      </c>
      <c r="E5" s="39">
        <v>2153</v>
      </c>
    </row>
    <row r="6" spans="1:5" x14ac:dyDescent="0.25">
      <c r="A6" s="42" t="s">
        <v>82</v>
      </c>
      <c r="B6" s="43">
        <v>7548</v>
      </c>
      <c r="D6" s="42" t="s">
        <v>82</v>
      </c>
      <c r="E6" s="43">
        <v>2356</v>
      </c>
    </row>
    <row r="7" spans="1:5" x14ac:dyDescent="0.25">
      <c r="A7" s="44" t="s">
        <v>83</v>
      </c>
      <c r="B7" s="45">
        <v>22563</v>
      </c>
      <c r="D7" s="44" t="s">
        <v>83</v>
      </c>
      <c r="E7" s="45">
        <v>2661</v>
      </c>
    </row>
    <row r="8" spans="1:5" x14ac:dyDescent="0.25">
      <c r="A8" s="40" t="s">
        <v>84</v>
      </c>
      <c r="B8" s="41">
        <v>18208</v>
      </c>
      <c r="D8" s="40" t="s">
        <v>84</v>
      </c>
      <c r="E8" s="41">
        <v>2653</v>
      </c>
    </row>
    <row r="9" spans="1:5" x14ac:dyDescent="0.25">
      <c r="A9" s="38" t="s">
        <v>85</v>
      </c>
      <c r="B9" s="39">
        <v>13176</v>
      </c>
      <c r="D9" s="38" t="s">
        <v>85</v>
      </c>
      <c r="E9" s="39">
        <v>2505</v>
      </c>
    </row>
    <row r="10" spans="1:5" x14ac:dyDescent="0.25">
      <c r="A10" s="40" t="s">
        <v>86</v>
      </c>
      <c r="B10" s="41">
        <v>9105</v>
      </c>
      <c r="D10" s="40" t="s">
        <v>86</v>
      </c>
      <c r="E10" s="41">
        <v>2304</v>
      </c>
    </row>
    <row r="11" spans="1:5" x14ac:dyDescent="0.25">
      <c r="A11" s="46" t="s">
        <v>87</v>
      </c>
      <c r="B11" s="47">
        <v>12651</v>
      </c>
      <c r="D11" s="46" t="s">
        <v>87</v>
      </c>
      <c r="E11" s="47">
        <v>2674</v>
      </c>
    </row>
    <row r="12" spans="1:5" x14ac:dyDescent="0.25">
      <c r="A12" s="48" t="s">
        <v>88</v>
      </c>
      <c r="B12" s="49">
        <v>26687</v>
      </c>
      <c r="D12" s="48" t="s">
        <v>88</v>
      </c>
      <c r="E12" s="49">
        <v>3384</v>
      </c>
    </row>
    <row r="13" spans="1:5" x14ac:dyDescent="0.25">
      <c r="A13" s="38" t="s">
        <v>89</v>
      </c>
      <c r="B13" s="39">
        <v>21900</v>
      </c>
      <c r="D13" s="38" t="s">
        <v>89</v>
      </c>
      <c r="E13" s="39">
        <v>3361</v>
      </c>
    </row>
    <row r="14" spans="1:5" x14ac:dyDescent="0.25">
      <c r="A14" s="42" t="s">
        <v>90</v>
      </c>
      <c r="B14" s="43">
        <v>19435</v>
      </c>
      <c r="D14" s="42" t="s">
        <v>90</v>
      </c>
      <c r="E14" s="43">
        <v>3060</v>
      </c>
    </row>
    <row r="15" spans="1:5" x14ac:dyDescent="0.25">
      <c r="A15" s="44" t="s">
        <v>91</v>
      </c>
      <c r="B15" s="45">
        <v>35943</v>
      </c>
      <c r="D15" s="44" t="s">
        <v>91</v>
      </c>
      <c r="E15" s="45">
        <v>4211</v>
      </c>
    </row>
    <row r="16" spans="1:5" x14ac:dyDescent="0.25">
      <c r="A16" s="40" t="s">
        <v>92</v>
      </c>
      <c r="B16" s="41">
        <v>28508</v>
      </c>
      <c r="D16" s="40" t="s">
        <v>92</v>
      </c>
      <c r="E16" s="41">
        <v>4150</v>
      </c>
    </row>
    <row r="17" spans="1:5" x14ac:dyDescent="0.25">
      <c r="A17" s="46" t="s">
        <v>93</v>
      </c>
      <c r="B17" s="47">
        <v>26925</v>
      </c>
      <c r="D17" s="46" t="s">
        <v>93</v>
      </c>
      <c r="E17" s="47">
        <v>3840</v>
      </c>
    </row>
    <row r="18" spans="1:5" x14ac:dyDescent="0.25">
      <c r="A18" s="40" t="s">
        <v>94</v>
      </c>
      <c r="B18" s="41">
        <v>6768</v>
      </c>
      <c r="D18" s="40" t="s">
        <v>94</v>
      </c>
      <c r="E18" s="41">
        <v>1811</v>
      </c>
    </row>
    <row r="19" spans="1:5" x14ac:dyDescent="0.25">
      <c r="A19" s="38" t="s">
        <v>95</v>
      </c>
      <c r="B19" s="39">
        <v>6167</v>
      </c>
      <c r="D19" s="38" t="s">
        <v>95</v>
      </c>
      <c r="E19" s="39">
        <v>1691</v>
      </c>
    </row>
    <row r="20" spans="1:5" x14ac:dyDescent="0.25">
      <c r="A20" s="40" t="s">
        <v>96</v>
      </c>
      <c r="B20" s="41">
        <v>6206</v>
      </c>
      <c r="D20" s="40" t="s">
        <v>96</v>
      </c>
      <c r="E20" s="41">
        <v>1631</v>
      </c>
    </row>
    <row r="21" spans="1:5" x14ac:dyDescent="0.25">
      <c r="A21" s="38" t="s">
        <v>97</v>
      </c>
      <c r="B21" s="39">
        <v>6061</v>
      </c>
      <c r="D21" s="38" t="s">
        <v>97</v>
      </c>
      <c r="E21" s="39">
        <v>1581</v>
      </c>
    </row>
    <row r="22" spans="1:5" ht="15.75" thickBot="1" x14ac:dyDescent="0.3">
      <c r="A22" s="40" t="s">
        <v>98</v>
      </c>
      <c r="B22" s="41">
        <v>5454</v>
      </c>
      <c r="D22" s="40" t="s">
        <v>98</v>
      </c>
      <c r="E22" s="41">
        <v>1470</v>
      </c>
    </row>
    <row r="23" spans="1:5" x14ac:dyDescent="0.25">
      <c r="A23" s="50" t="s">
        <v>99</v>
      </c>
      <c r="B23" s="51">
        <v>45647</v>
      </c>
      <c r="D23" s="50" t="s">
        <v>99</v>
      </c>
      <c r="E23" s="51">
        <v>3468</v>
      </c>
    </row>
    <row r="24" spans="1:5" x14ac:dyDescent="0.25">
      <c r="A24" s="40" t="s">
        <v>100</v>
      </c>
      <c r="B24" s="41">
        <v>39163</v>
      </c>
      <c r="D24" s="40" t="s">
        <v>100</v>
      </c>
      <c r="E24" s="41">
        <v>3470</v>
      </c>
    </row>
    <row r="25" spans="1:5" x14ac:dyDescent="0.25">
      <c r="A25" s="38" t="s">
        <v>101</v>
      </c>
      <c r="B25" s="39">
        <v>28281</v>
      </c>
      <c r="D25" s="38" t="s">
        <v>101</v>
      </c>
      <c r="E25" s="39">
        <v>3230</v>
      </c>
    </row>
    <row r="26" spans="1:5" x14ac:dyDescent="0.25">
      <c r="A26" s="48" t="s">
        <v>102</v>
      </c>
      <c r="B26" s="49">
        <v>62828</v>
      </c>
      <c r="D26" s="48" t="s">
        <v>102</v>
      </c>
      <c r="E26" s="49">
        <v>4282</v>
      </c>
    </row>
    <row r="27" spans="1:5" x14ac:dyDescent="0.25">
      <c r="A27" s="38" t="s">
        <v>103</v>
      </c>
      <c r="B27" s="39">
        <v>51836</v>
      </c>
      <c r="D27" s="38" t="s">
        <v>103</v>
      </c>
      <c r="E27" s="39">
        <v>4264</v>
      </c>
    </row>
    <row r="28" spans="1:5" ht="15.75" thickBot="1" x14ac:dyDescent="0.3">
      <c r="A28" s="52" t="s">
        <v>104</v>
      </c>
      <c r="B28" s="53">
        <v>34283</v>
      </c>
      <c r="D28" s="52" t="s">
        <v>104</v>
      </c>
      <c r="E28" s="53">
        <v>3752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zoomScale="91" zoomScaleNormal="91" workbookViewId="0">
      <selection activeCell="A31" sqref="A31"/>
    </sheetView>
  </sheetViews>
  <sheetFormatPr baseColWidth="10" defaultRowHeight="15" x14ac:dyDescent="0.25"/>
  <cols>
    <col min="1" max="1" width="19.140625" customWidth="1"/>
    <col min="2" max="2" width="25.85546875" customWidth="1"/>
    <col min="3" max="3" width="17" customWidth="1"/>
    <col min="4" max="4" width="15.85546875" customWidth="1"/>
  </cols>
  <sheetData>
    <row r="1" spans="1:2" ht="15.75" x14ac:dyDescent="0.25">
      <c r="A1" s="33" t="s">
        <v>50</v>
      </c>
      <c r="B1" s="33"/>
    </row>
    <row r="2" spans="1:2" x14ac:dyDescent="0.25">
      <c r="A2" s="16" t="s">
        <v>51</v>
      </c>
      <c r="B2" s="16" t="s">
        <v>52</v>
      </c>
    </row>
    <row r="3" spans="1:2" x14ac:dyDescent="0.25">
      <c r="A3" s="2">
        <v>3.9</v>
      </c>
      <c r="B3" s="2">
        <v>15</v>
      </c>
    </row>
    <row r="4" spans="1:2" x14ac:dyDescent="0.25">
      <c r="A4" s="2">
        <v>4</v>
      </c>
      <c r="B4" s="2">
        <v>18</v>
      </c>
    </row>
    <row r="5" spans="1:2" x14ac:dyDescent="0.25">
      <c r="A5" s="2">
        <v>4</v>
      </c>
      <c r="B5" s="2">
        <v>18</v>
      </c>
    </row>
    <row r="6" spans="1:2" x14ac:dyDescent="0.25">
      <c r="A6" s="2">
        <v>4.0999999999999996</v>
      </c>
      <c r="B6" s="2">
        <v>19</v>
      </c>
    </row>
    <row r="7" spans="1:2" x14ac:dyDescent="0.25">
      <c r="A7" s="2">
        <v>4.2</v>
      </c>
      <c r="B7" s="2">
        <v>20</v>
      </c>
    </row>
    <row r="8" spans="1:2" x14ac:dyDescent="0.25">
      <c r="A8" s="2">
        <v>4.2</v>
      </c>
      <c r="B8" s="2">
        <v>20</v>
      </c>
    </row>
    <row r="9" spans="1:2" x14ac:dyDescent="0.25">
      <c r="A9" s="2">
        <v>4.3</v>
      </c>
      <c r="B9" s="2">
        <v>22</v>
      </c>
    </row>
    <row r="10" spans="1:2" x14ac:dyDescent="0.25">
      <c r="A10" s="2">
        <v>4.3</v>
      </c>
      <c r="B10" s="2">
        <v>22</v>
      </c>
    </row>
    <row r="11" spans="1:2" x14ac:dyDescent="0.25">
      <c r="A11" s="2">
        <v>4.4000000000000004</v>
      </c>
      <c r="B11" s="2">
        <v>25</v>
      </c>
    </row>
    <row r="12" spans="1:2" x14ac:dyDescent="0.25">
      <c r="A12" s="2">
        <v>4.4000000000000004</v>
      </c>
      <c r="B12" s="2">
        <v>25</v>
      </c>
    </row>
    <row r="13" spans="1:2" x14ac:dyDescent="0.25">
      <c r="A13" s="2">
        <v>4.4000000000000004</v>
      </c>
      <c r="B13" s="2">
        <v>25</v>
      </c>
    </row>
    <row r="14" spans="1:2" x14ac:dyDescent="0.25">
      <c r="A14" s="2">
        <v>4.5999999999999996</v>
      </c>
      <c r="B14" s="2">
        <v>28</v>
      </c>
    </row>
    <row r="15" spans="1:2" x14ac:dyDescent="0.25">
      <c r="A15" s="2">
        <v>4.5999999999999996</v>
      </c>
      <c r="B15" s="2">
        <v>28</v>
      </c>
    </row>
    <row r="16" spans="1:2" x14ac:dyDescent="0.25">
      <c r="A16" s="2">
        <v>4.7</v>
      </c>
      <c r="B16" s="2">
        <v>30</v>
      </c>
    </row>
    <row r="17" spans="1:2" x14ac:dyDescent="0.25">
      <c r="A17" s="2">
        <v>4.7</v>
      </c>
      <c r="B17" s="2">
        <v>30</v>
      </c>
    </row>
    <row r="18" spans="1:2" x14ac:dyDescent="0.25">
      <c r="A18" s="2">
        <v>4.8</v>
      </c>
      <c r="B18" s="2">
        <v>32</v>
      </c>
    </row>
    <row r="19" spans="1:2" x14ac:dyDescent="0.25">
      <c r="A19" s="2">
        <v>4.9000000000000004</v>
      </c>
      <c r="B19" s="2">
        <v>35</v>
      </c>
    </row>
    <row r="20" spans="1:2" x14ac:dyDescent="0.25">
      <c r="A20" s="2">
        <v>4.9000000000000004</v>
      </c>
      <c r="B20" s="2">
        <v>35</v>
      </c>
    </row>
    <row r="21" spans="1:2" x14ac:dyDescent="0.25">
      <c r="A21" s="2">
        <v>5</v>
      </c>
      <c r="B21" s="2">
        <v>38</v>
      </c>
    </row>
    <row r="22" spans="1:2" x14ac:dyDescent="0.25">
      <c r="A22" s="2">
        <v>5</v>
      </c>
      <c r="B22" s="2">
        <v>38</v>
      </c>
    </row>
    <row r="23" spans="1:2" x14ac:dyDescent="0.25">
      <c r="A23" s="2">
        <v>5.3</v>
      </c>
      <c r="B23" s="2">
        <v>40</v>
      </c>
    </row>
    <row r="24" spans="1:2" x14ac:dyDescent="0.25">
      <c r="A24" s="2">
        <v>5.3</v>
      </c>
      <c r="B24" s="2">
        <v>40</v>
      </c>
    </row>
    <row r="25" spans="1:2" x14ac:dyDescent="0.25">
      <c r="A25" s="2">
        <v>5.4</v>
      </c>
      <c r="B25" s="2">
        <v>42</v>
      </c>
    </row>
    <row r="26" spans="1:2" x14ac:dyDescent="0.25">
      <c r="A26" s="2">
        <v>5.4</v>
      </c>
      <c r="B26" s="2">
        <v>42</v>
      </c>
    </row>
    <row r="27" spans="1:2" x14ac:dyDescent="0.25">
      <c r="A27" s="2">
        <v>5.5</v>
      </c>
      <c r="B27" s="2">
        <v>45</v>
      </c>
    </row>
    <row r="28" spans="1:2" x14ac:dyDescent="0.25">
      <c r="A28" s="2">
        <v>5.6</v>
      </c>
      <c r="B28" s="2">
        <v>48</v>
      </c>
    </row>
    <row r="29" spans="1:2" x14ac:dyDescent="0.25">
      <c r="A29" s="2">
        <v>5.7</v>
      </c>
      <c r="B29" s="2">
        <v>50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G10" sqref="G10"/>
    </sheetView>
  </sheetViews>
  <sheetFormatPr baseColWidth="10" defaultRowHeight="15" x14ac:dyDescent="0.25"/>
  <sheetData>
    <row r="1" spans="1:9" x14ac:dyDescent="0.25">
      <c r="A1" t="s">
        <v>53</v>
      </c>
    </row>
    <row r="2" spans="1:9" ht="15.75" thickBot="1" x14ac:dyDescent="0.3"/>
    <row r="3" spans="1:9" x14ac:dyDescent="0.25">
      <c r="A3" s="22" t="s">
        <v>54</v>
      </c>
      <c r="B3" s="22"/>
    </row>
    <row r="4" spans="1:9" x14ac:dyDescent="0.25">
      <c r="A4" t="s">
        <v>55</v>
      </c>
      <c r="B4">
        <v>0.99503852610442223</v>
      </c>
    </row>
    <row r="5" spans="1:9" x14ac:dyDescent="0.25">
      <c r="A5" t="s">
        <v>56</v>
      </c>
      <c r="B5">
        <v>0.99010166843206104</v>
      </c>
    </row>
    <row r="6" spans="1:9" x14ac:dyDescent="0.25">
      <c r="A6" t="s">
        <v>57</v>
      </c>
      <c r="B6">
        <v>0.98970573516934346</v>
      </c>
    </row>
    <row r="7" spans="1:9" x14ac:dyDescent="0.25">
      <c r="A7" t="s">
        <v>38</v>
      </c>
      <c r="B7">
        <v>1.0241584515656674</v>
      </c>
    </row>
    <row r="8" spans="1:9" ht="15.75" thickBot="1" x14ac:dyDescent="0.3">
      <c r="A8" s="20" t="s">
        <v>58</v>
      </c>
      <c r="B8" s="20">
        <v>27</v>
      </c>
    </row>
    <row r="10" spans="1:9" ht="15.75" thickBot="1" x14ac:dyDescent="0.3">
      <c r="A10" t="s">
        <v>59</v>
      </c>
    </row>
    <row r="11" spans="1:9" x14ac:dyDescent="0.25">
      <c r="A11" s="21"/>
      <c r="B11" s="21" t="s">
        <v>64</v>
      </c>
      <c r="C11" s="21" t="s">
        <v>65</v>
      </c>
      <c r="D11" s="21" t="s">
        <v>66</v>
      </c>
      <c r="E11" s="21" t="s">
        <v>67</v>
      </c>
      <c r="F11" s="21" t="s">
        <v>68</v>
      </c>
    </row>
    <row r="12" spans="1:9" x14ac:dyDescent="0.25">
      <c r="A12" t="s">
        <v>60</v>
      </c>
      <c r="B12">
        <v>1</v>
      </c>
      <c r="C12">
        <v>2622.9626718373506</v>
      </c>
      <c r="D12">
        <v>2622.9626718373506</v>
      </c>
      <c r="E12">
        <v>2500.6781739839839</v>
      </c>
      <c r="F12" s="25">
        <v>1.396859321093701E-26</v>
      </c>
    </row>
    <row r="13" spans="1:9" x14ac:dyDescent="0.25">
      <c r="A13" t="s">
        <v>61</v>
      </c>
      <c r="B13">
        <v>25</v>
      </c>
      <c r="C13">
        <v>26.222513347834635</v>
      </c>
      <c r="D13">
        <v>1.0489005339133854</v>
      </c>
    </row>
    <row r="14" spans="1:9" ht="15.75" thickBot="1" x14ac:dyDescent="0.3">
      <c r="A14" s="20" t="s">
        <v>62</v>
      </c>
      <c r="B14" s="20">
        <v>26</v>
      </c>
      <c r="C14" s="20">
        <v>2649.1851851851852</v>
      </c>
      <c r="D14" s="20"/>
      <c r="E14" s="20"/>
      <c r="F14" s="20"/>
    </row>
    <row r="15" spans="1:9" ht="15.75" thickBot="1" x14ac:dyDescent="0.3"/>
    <row r="16" spans="1:9" x14ac:dyDescent="0.25">
      <c r="A16" s="21"/>
      <c r="B16" s="21" t="s">
        <v>69</v>
      </c>
      <c r="C16" s="21" t="s">
        <v>38</v>
      </c>
      <c r="D16" s="21" t="s">
        <v>70</v>
      </c>
      <c r="E16" s="21" t="s">
        <v>71</v>
      </c>
      <c r="F16" s="21" t="s">
        <v>72</v>
      </c>
      <c r="G16" s="21" t="s">
        <v>73</v>
      </c>
      <c r="H16" s="21" t="s">
        <v>74</v>
      </c>
      <c r="I16" s="21" t="s">
        <v>75</v>
      </c>
    </row>
    <row r="17" spans="1:9" x14ac:dyDescent="0.25">
      <c r="A17" t="s">
        <v>63</v>
      </c>
      <c r="B17">
        <v>-57.68696855843384</v>
      </c>
      <c r="C17">
        <v>1.779264970181532</v>
      </c>
      <c r="D17">
        <v>-32.421797497956838</v>
      </c>
      <c r="E17">
        <v>6.0127705913785305E-22</v>
      </c>
      <c r="F17">
        <v>-61.351433360086155</v>
      </c>
      <c r="G17">
        <v>-54.022503756781525</v>
      </c>
      <c r="H17">
        <v>-61.351433360086155</v>
      </c>
      <c r="I17">
        <v>-54.022503756781525</v>
      </c>
    </row>
    <row r="18" spans="1:9" ht="15.75" thickBot="1" x14ac:dyDescent="0.3">
      <c r="A18" s="20" t="s">
        <v>51</v>
      </c>
      <c r="B18" s="20">
        <v>18.711192406565154</v>
      </c>
      <c r="C18" s="20">
        <v>0.37417310068015225</v>
      </c>
      <c r="D18" s="20">
        <v>50.006781279982256</v>
      </c>
      <c r="E18" s="24">
        <v>1.396859321093701E-26</v>
      </c>
      <c r="F18" s="20">
        <v>17.940568480311139</v>
      </c>
      <c r="G18" s="20">
        <v>19.481816332819168</v>
      </c>
      <c r="H18" s="20">
        <v>17.940568480311139</v>
      </c>
      <c r="I18" s="20">
        <v>19.481816332819168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 1</vt:lpstr>
      <vt:lpstr>Hoja 2</vt:lpstr>
      <vt:lpstr>Hoja 3</vt:lpstr>
      <vt:lpstr>Hoja 4</vt:lpstr>
      <vt:lpstr>Hoja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JEAN TEO</cp:lastModifiedBy>
  <dcterms:created xsi:type="dcterms:W3CDTF">2024-11-23T00:54:02Z</dcterms:created>
  <dcterms:modified xsi:type="dcterms:W3CDTF">2024-12-11T04:00:13Z</dcterms:modified>
</cp:coreProperties>
</file>