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ril" sheetId="1" r:id="rId4"/>
    <sheet state="visible" name="mayo" sheetId="2" r:id="rId5"/>
    <sheet state="visible" name="JUNIO" sheetId="3" r:id="rId6"/>
    <sheet state="visible" name="SEGUNDO TRIMESTRE" sheetId="4" r:id="rId7"/>
  </sheets>
  <definedNames/>
  <calcPr/>
  <pivotCaches>
    <pivotCache cacheId="0" r:id="rId8"/>
    <pivotCache cacheId="1" r:id="rId9"/>
    <pivotCache cacheId="2" r:id="rId10"/>
    <pivotCache cacheId="3" r:id="rId11"/>
  </pivotCaches>
</workbook>
</file>

<file path=xl/sharedStrings.xml><?xml version="1.0" encoding="utf-8"?>
<sst xmlns="http://schemas.openxmlformats.org/spreadsheetml/2006/main" count="151" uniqueCount="60">
  <si>
    <t>NOMBRE DEL PROYECTO</t>
  </si>
  <si>
    <t>ESTADO</t>
  </si>
  <si>
    <t>VALOR ANTES DE IVA</t>
  </si>
  <si>
    <t>VALOR DE IVA</t>
  </si>
  <si>
    <t>TOTAL</t>
  </si>
  <si>
    <t>LOCAL PAPIANO</t>
  </si>
  <si>
    <t>RECHAZADA</t>
  </si>
  <si>
    <t>WEST POINT</t>
  </si>
  <si>
    <t>COMITE DE EVALUACION</t>
  </si>
  <si>
    <t>SANTA MONICA CONDOMINIO</t>
  </si>
  <si>
    <t>CENTRAL PARK</t>
  </si>
  <si>
    <t>PRADOS DEL ROSAL</t>
  </si>
  <si>
    <t>G3100 CLUB HOUSE</t>
  </si>
  <si>
    <t>ENVIADA</t>
  </si>
  <si>
    <t>LLANOS DE CALIBIO TORRE D</t>
  </si>
  <si>
    <t>CONTRATADA</t>
  </si>
  <si>
    <t>CIUDADELA CIUDAD DE DIOS</t>
  </si>
  <si>
    <t>PRADOS DEL CEREZO</t>
  </si>
  <si>
    <t>SUM de TOTAL</t>
  </si>
  <si>
    <t>Suma total</t>
  </si>
  <si>
    <t>NOMBRE DE PROYECTO</t>
  </si>
  <si>
    <t>VALORES ANTES DEL IVA</t>
  </si>
  <si>
    <t>VALOR DEL IVA</t>
  </si>
  <si>
    <t>CR 5</t>
  </si>
  <si>
    <t>OFICINA 100B</t>
  </si>
  <si>
    <t>EDIFICIO DE CIENCIAS RITIE</t>
  </si>
  <si>
    <t>EDIFICIO DE CIENCIAS RITILAB</t>
  </si>
  <si>
    <t>OFICINA 905</t>
  </si>
  <si>
    <t>OFICINA 502</t>
  </si>
  <si>
    <t>CASA 61 LA MORADA</t>
  </si>
  <si>
    <t>LLANOS DE CALIBIO</t>
  </si>
  <si>
    <t>TORRES DEL CIELO</t>
  </si>
  <si>
    <t>AQUA</t>
  </si>
  <si>
    <t>ALTOS DEL SEMILLERO</t>
  </si>
  <si>
    <t xml:space="preserve"> CENTRO COMERCIAL PLAZA LA 70</t>
  </si>
  <si>
    <t>OCCIDENTAL DE PLASTICOS</t>
  </si>
  <si>
    <t>BALCONES DE PUBENZA</t>
  </si>
  <si>
    <t>MIRADOR DEL FRAYLE</t>
  </si>
  <si>
    <t>OFICINA 1002 JARDIN PLAZA</t>
  </si>
  <si>
    <t>EDIFICIO RIVER SIDE</t>
  </si>
  <si>
    <t>OFICINA 1402 EDIFICIO JARDIN CENTRAL  BU</t>
  </si>
  <si>
    <t>ASTORIA</t>
  </si>
  <si>
    <t>PTAP-PTAR</t>
  </si>
  <si>
    <t>TURIN</t>
  </si>
  <si>
    <t>LINEA DE 34,5 KV</t>
  </si>
  <si>
    <t>MADEIRA</t>
  </si>
  <si>
    <t>CENTRO COMERCIAL PLAZA 70</t>
  </si>
  <si>
    <t>ZONA VEREDAL MONTAÑITAS</t>
  </si>
  <si>
    <t>ZONA VEREDAL TRANSITORIA (CAQUETA)</t>
  </si>
  <si>
    <t>EDIFICIO SANTA MONICA</t>
  </si>
  <si>
    <t>OASIS DEL OESTE</t>
  </si>
  <si>
    <t>TORRES DEL CIELO ESTAPA I</t>
  </si>
  <si>
    <t>TORRES DEL CIELO ETAPA II</t>
  </si>
  <si>
    <t>TORRES DEL CIELO ETAPA II TORRE III</t>
  </si>
  <si>
    <t xml:space="preserve">URBANIZACION EL CASTILLO </t>
  </si>
  <si>
    <t>URBANIUZACION NUEVO AMANECER</t>
  </si>
  <si>
    <t>URBANIZACION POBLADO CAMPESTRE</t>
  </si>
  <si>
    <t>VEREDA CAMPOBELLO</t>
  </si>
  <si>
    <t>APARTA LOCALES</t>
  </si>
  <si>
    <t>SUM de SUM de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</si>
</sst>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3">
    <font>
      <sz val="10.0"/>
      <color rgb="FF000000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/>
    </xf>
    <xf borderId="1" fillId="0" fontId="2" numFmtId="0" xfId="0" applyBorder="1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Estados vs total Abril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Abril!$B$15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Abril!$A$16:$A$19</c:f>
            </c:strRef>
          </c:cat>
          <c:val>
            <c:numRef>
              <c:f>Abril!$B$16:$B$19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mayo!$B$23</c:f>
            </c:strRef>
          </c:tx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mayo!$A$24:$A$27</c:f>
            </c:strRef>
          </c:cat>
          <c:val>
            <c:numRef>
              <c:f>mayo!$B$24:$B$27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JUNIO!$B$24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JUNIO!$A$25:$A$28</c:f>
            </c:strRef>
          </c:cat>
          <c:val>
            <c:numRef>
              <c:f>JUNIO!$B$25:$B$28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SUM de 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'SEGUNDO TRIMESTRE'!$A$20:$A$23</c:f>
            </c:strRef>
          </c:cat>
          <c:val>
            <c:numRef>
              <c:f>'SEGUNDO TRIMESTRE'!$B$20:$B$23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11</xdr:row>
      <xdr:rowOff>152400</xdr:rowOff>
    </xdr:from>
    <xdr:ext cx="4448175" cy="2743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21</xdr:row>
      <xdr:rowOff>152400</xdr:rowOff>
    </xdr:from>
    <xdr:ext cx="3838575" cy="23717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21</xdr:row>
      <xdr:rowOff>76200</xdr:rowOff>
    </xdr:from>
    <xdr:ext cx="4267200" cy="26384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10</xdr:row>
      <xdr:rowOff>200025</xdr:rowOff>
    </xdr:from>
    <xdr:ext cx="4162425" cy="25717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11" sheet="Abril"/>
  </cacheSource>
  <cacheFields>
    <cacheField name="NOMBRE DEL PROYECTO" numFmtId="0">
      <sharedItems>
        <s v="LOCAL PAPIANO"/>
        <s v="WEST POINT"/>
        <s v="SANTA MONICA CONDOMINIO"/>
        <s v="CENTRAL PARK"/>
        <s v="PRADOS DEL ROSAL"/>
        <s v="G3100 CLUB HOUSE"/>
        <s v="LLANOS DE CALIBIO TORRE D"/>
        <s v="CIUDADELA CIUDAD DE DIOS"/>
        <s v="PRADOS DEL CEREZO"/>
      </sharedItems>
    </cacheField>
    <cacheField name="ESTADO" numFmtId="0">
      <sharedItems>
        <s v="RECHAZADA"/>
        <s v="COMITE DE EVALUACION"/>
        <s v="ENVIADA"/>
        <s v="CONTRATADA"/>
      </sharedItems>
    </cacheField>
    <cacheField name="VALOR ANTES DE IVA" numFmtId="0">
      <sharedItems containsSemiMixedTypes="0" containsString="0" containsNumber="1" containsInteger="1">
        <n v="2000000.0"/>
        <n v="6540000.0"/>
        <n v="2310000.0"/>
        <n v="2.685E7"/>
        <n v="1.626E7"/>
        <n v="5030000.0"/>
        <n v="8190000.0"/>
        <n v="1300000.0"/>
        <n v="1.171E7"/>
      </sharedItems>
    </cacheField>
    <cacheField name="VALOR DE IVA" numFmtId="0">
      <sharedItems containsSemiMixedTypes="0" containsString="0" containsNumber="1" containsInteger="1">
        <n v="380000.0"/>
        <n v="1242600.0"/>
        <n v="438900.0"/>
        <n v="5101500.0"/>
        <n v="3089400.0"/>
        <n v="955700.0"/>
        <n v="1556100.0"/>
        <n v="247000.0"/>
        <n v="2224900.0"/>
      </sharedItems>
    </cacheField>
    <cacheField name="TOTAL" numFmtId="0">
      <sharedItems containsSemiMixedTypes="0" containsString="0" containsNumber="1" containsInteger="1">
        <n v="2380000.0"/>
        <n v="7782600.0"/>
        <n v="2748900.0"/>
        <n v="3.19515E7"/>
        <n v="1.93494E7"/>
        <n v="5985700.0"/>
        <n v="9746100.0"/>
        <n v="1547000.0"/>
        <n v="1.39349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21" sheet="mayo"/>
  </cacheSource>
  <cacheFields>
    <cacheField name="NOMBRE DE PROYECTO" numFmtId="0">
      <sharedItems>
        <s v="CR 5"/>
        <s v="OFICINA 100B"/>
        <s v="EDIFICIO DE CIENCIAS RITIE"/>
        <s v="EDIFICIO DE CIENCIAS RITILAB"/>
        <s v="OFICINA 905"/>
        <s v="OFICINA 502"/>
        <s v="CASA 61 LA MORADA"/>
        <s v="LLANOS DE CALIBIO"/>
        <s v="TORRES DEL CIELO"/>
        <s v="AQUA"/>
        <s v="ALTOS DEL SEMILLERO"/>
        <s v=" CENTRO COMERCIAL PLAZA LA 70"/>
        <s v="OCCIDENTAL DE PLASTICOS"/>
        <s v="BALCONES DE PUBENZA"/>
        <s v="MIRADOR DEL FRAYLE"/>
        <s v="OFICINA 1002 JARDIN PLAZA"/>
        <s v="EDIFICIO RIVER SIDE"/>
        <s v="OFICINA 1402 EDIFICIO JARDIN CENTRAL  BU"/>
        <s v="ASTORIA"/>
      </sharedItems>
    </cacheField>
    <cacheField name="ESTADO" numFmtId="0">
      <sharedItems>
        <s v="COMITE DE EVALUACION"/>
        <s v="RECHAZADA"/>
        <s v="CONTRATADA"/>
        <s v="ENVIADA"/>
      </sharedItems>
    </cacheField>
    <cacheField name="VALORES ANTES DEL IVA" numFmtId="0">
      <sharedItems containsSemiMixedTypes="0" containsString="0" containsNumber="1" containsInteger="1">
        <n v="9516000.0"/>
        <n v="800000.0"/>
        <n v="1.3E7"/>
        <n v="1.4E7"/>
        <n v="900000.0"/>
        <n v="7566000.0"/>
        <n v="2.3144E7"/>
        <n v="2.359E7"/>
        <n v="2.5088E7"/>
        <n v="5000000.0"/>
        <n v="7142857.0"/>
        <n v="5700000.0"/>
        <n v="1.26E7"/>
        <n v="4159664.0"/>
        <n v="5060000.0"/>
      </sharedItems>
    </cacheField>
    <cacheField name="VALOR DEL IVA" numFmtId="0">
      <sharedItems containsSemiMixedTypes="0" containsString="0" containsNumber="1" containsInteger="1">
        <n v="1808040.0"/>
        <n v="152000.0"/>
        <n v="2470000.0"/>
        <n v="2660000.0"/>
        <n v="171000.0"/>
        <n v="1437540.0"/>
        <n v="4397360.0"/>
        <n v="4482100.0"/>
        <n v="4766720.0"/>
        <n v="950000.0"/>
        <n v="1357143.0"/>
        <n v="1083000.0"/>
        <n v="2394000.0"/>
        <n v="790336.0"/>
        <n v="961400.0"/>
      </sharedItems>
    </cacheField>
    <cacheField name="TOTAL" numFmtId="0">
      <sharedItems containsSemiMixedTypes="0" containsString="0" containsNumber="1" containsInteger="1">
        <n v="1.132404E7"/>
        <n v="952000.0"/>
        <n v="1.547E7"/>
        <n v="1.666E7"/>
        <n v="1071000.0"/>
        <n v="9003540.0"/>
        <n v="2.754136E7"/>
        <n v="2.80721E7"/>
        <n v="2.985472E7"/>
        <n v="5950000.0"/>
        <n v="8500000.0"/>
        <n v="6783000.0"/>
        <n v="1.4994E7"/>
        <n v="4950000.0"/>
        <n v="6021400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21" sheet="JUNIO"/>
  </cacheSource>
  <cacheFields>
    <cacheField name="NOMBRE DEL PROYECTO" numFmtId="0">
      <sharedItems>
        <s v="PTAP-PTAR"/>
        <s v="TURIN"/>
        <s v="LINEA DE 34,5 KV"/>
        <s v="MADEIRA"/>
        <s v="CENTRO COMERCIAL PLAZA 70"/>
        <s v="ZONA VEREDAL MONTAÑITAS"/>
        <s v="ZONA VEREDAL TRANSITORIA (CAQUETA)"/>
        <s v="EDIFICIO SANTA MONICA"/>
        <s v="OASIS DEL OESTE"/>
        <s v="CASA 61 LA MORADA"/>
        <s v="TORRES DEL CIELO ESTAPA I"/>
        <s v="TORRES DEL CIELO ETAPA II"/>
        <s v="TORRES DEL CIELO ETAPA II TORRE III"/>
        <s v="URBANIZACION EL CASTILLO "/>
        <s v="URBANIUZACION NUEVO AMANECER"/>
        <s v="URBANIZACION POBLADO CAMPESTRE"/>
        <s v="VEREDA CAMPOBELLO"/>
        <s v="APARTA LOCALES"/>
        <s v="OFICINA 502"/>
      </sharedItems>
    </cacheField>
    <cacheField name="ESTADO" numFmtId="0">
      <sharedItems>
        <s v="CONTRATADA"/>
        <s v="COMITE DE EVALUACION"/>
        <s v="RECHAZADA"/>
        <s v="ENVIADA"/>
      </sharedItems>
    </cacheField>
    <cacheField name="VALORES ANTES DEL IVA" numFmtId="0">
      <sharedItems containsSemiMixedTypes="0" containsString="0" containsNumber="1" containsInteger="1">
        <n v="7000000.0"/>
        <n v="6680000.0"/>
        <n v="3796000.0"/>
        <n v="1730000.0"/>
        <n v="5000000.0"/>
        <n v="1.47E7"/>
        <n v="9600000.0"/>
        <n v="3000000.0"/>
        <n v="1.1892E7"/>
        <n v="900000.0"/>
        <n v="2.2689076E7"/>
        <n v="1.1344538E7"/>
        <n v="5450000.0"/>
        <n v="4610000.0"/>
        <n v="8900000.0"/>
        <n v="2165000.0"/>
        <n v="600000.0"/>
        <n v="800000.0"/>
      </sharedItems>
    </cacheField>
    <cacheField name="VALOR DEL IVA" numFmtId="0">
      <sharedItems containsSemiMixedTypes="0" containsString="0" containsNumber="1">
        <n v="1330000.0"/>
        <n v="1269200.0"/>
        <n v="721240.0"/>
        <n v="328700.0"/>
        <n v="950000.0"/>
        <n v="2793000.0"/>
        <n v="1824000.0"/>
        <n v="570000.0"/>
        <n v="2259480.0"/>
        <n v="171000.0"/>
        <n v="4310924.44"/>
        <n v="2155462.22"/>
        <n v="1035500.0"/>
        <n v="875900.0"/>
        <n v="1691000.0"/>
        <n v="411350.0"/>
        <n v="114000.0"/>
        <n v="152000.0"/>
      </sharedItems>
    </cacheField>
    <cacheField name="TOTAL" numFmtId="0">
      <sharedItems containsSemiMixedTypes="0" containsString="0" containsNumber="1">
        <n v="8330000.0"/>
        <n v="7949200.0"/>
        <n v="4517240.0"/>
        <n v="2058700.0"/>
        <n v="5950000.0"/>
        <n v="1.7493E7"/>
        <n v="1.1424E7"/>
        <n v="3570000.0"/>
        <n v="1.415148E7"/>
        <n v="1071000.0"/>
        <n v="2.700000044E7"/>
        <n v="1.350000022E7"/>
        <n v="6485500.0"/>
        <n v="5485900.0"/>
        <n v="1.0591E7"/>
        <n v="2576350.0"/>
        <n v="714000.0"/>
        <n v="95200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B14" sheet="SEGUNDO TRIMESTRE"/>
  </cacheSource>
  <cacheFields>
    <cacheField name="ESTADO" numFmtId="0">
      <sharedItems>
        <s v="COMITE DE EVALUACION"/>
        <s v="CONTRATADA"/>
        <s v="ENVIADA"/>
        <s v="RECHAZADA"/>
      </sharedItems>
    </cacheField>
    <cacheField name="SUM de TOTAL" numFmtId="0">
      <sharedItems containsSemiMixedTypes="0" containsString="0" containsNumber="1">
        <n v="2.98809E7"/>
        <n v="1.12931E7"/>
        <n v="1.99206E7"/>
        <n v="3.43315E7"/>
        <n v="1.278094E8"/>
        <n v="1.5946E7"/>
        <n v="6973400.0"/>
        <n v="4.022636E7"/>
        <n v="1.0271137044E8"/>
        <n v="4.235100044E7"/>
        <n v="1.2257E7"/>
        <n v="1.350000022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bril" cacheId="0" dataCaption="" compact="0" compactData="0">
  <location ref="A15:B20" firstHeaderRow="0" firstDataRow="1" firstDataCol="0"/>
  <pivotFields>
    <pivotField name="NOMBRE DEL PROYE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STADO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VALOR ANTES DE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ALOR DE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dataFields>
    <dataField name="SUM of TOTAL" fld="4" baseField="0"/>
  </dataFields>
</pivotTableDefinition>
</file>

<file path=xl/pivotTables/pivotTable2.xml><?xml version="1.0" encoding="utf-8"?>
<pivotTableDefinition xmlns="http://schemas.openxmlformats.org/spreadsheetml/2006/main" name="mayo" cacheId="1" dataCaption="" compact="0" compactData="0">
  <location ref="A23:B28" firstHeaderRow="0" firstDataRow="1" firstDataCol="0"/>
  <pivotFields>
    <pivotField name="NOMBRE DE PROYE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STADO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VALORES ANTES DEL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ALOR DEL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dataFields>
    <dataField name="SUM of TOTAL" fld="4" baseField="0"/>
  </dataFields>
</pivotTableDefinition>
</file>

<file path=xl/pivotTables/pivotTable3.xml><?xml version="1.0" encoding="utf-8"?>
<pivotTableDefinition xmlns="http://schemas.openxmlformats.org/spreadsheetml/2006/main" name="JUNIO" cacheId="2" dataCaption="" compact="0" compactData="0">
  <location ref="A24:B29" firstHeaderRow="0" firstDataRow="1" firstDataCol="0"/>
  <pivotFields>
    <pivotField name="NOMBRE DEL PROYE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ESTADO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VALORES ANTES DEL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VALOR DEL IV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SUM of TOTAL" fld="4" baseField="0"/>
  </dataFields>
</pivotTableDefinition>
</file>

<file path=xl/pivotTables/pivotTable4.xml><?xml version="1.0" encoding="utf-8"?>
<pivotTableDefinition xmlns="http://schemas.openxmlformats.org/spreadsheetml/2006/main" name="SEGUNDO TRIMESTRE" cacheId="3" dataCaption="" compact="0" compactData="0">
  <location ref="A19:B24" firstHeaderRow="0" firstDataRow="1" firstDataCol="0"/>
  <pivotFields>
    <pivotField name="ESTADO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UM de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0"/>
  </rowFields>
  <dataFields>
    <dataField name="SUM of SUM de TOTAL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24.75"/>
    <col customWidth="1" min="3" max="3" width="25.5"/>
    <col customWidth="1" min="4" max="4" width="25.38"/>
    <col customWidth="1" min="5" max="5" width="25.0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 t="s">
        <v>5</v>
      </c>
      <c r="B3" s="2" t="s">
        <v>6</v>
      </c>
      <c r="C3" s="2">
        <v>2000000.0</v>
      </c>
      <c r="D3" s="3">
        <f t="shared" ref="D3:D11" si="1">C3*19%</f>
        <v>380000</v>
      </c>
      <c r="E3" s="3">
        <f t="shared" ref="E3:E11" si="2">C3+D3</f>
        <v>2380000</v>
      </c>
    </row>
    <row r="4">
      <c r="A4" s="2" t="s">
        <v>7</v>
      </c>
      <c r="B4" s="2" t="s">
        <v>8</v>
      </c>
      <c r="C4" s="2">
        <v>6540000.0</v>
      </c>
      <c r="D4" s="3">
        <f t="shared" si="1"/>
        <v>1242600</v>
      </c>
      <c r="E4" s="3">
        <f t="shared" si="2"/>
        <v>7782600</v>
      </c>
    </row>
    <row r="5">
      <c r="A5" s="2" t="s">
        <v>9</v>
      </c>
      <c r="B5" s="2" t="s">
        <v>8</v>
      </c>
      <c r="C5" s="2">
        <v>2310000.0</v>
      </c>
      <c r="D5" s="3">
        <f t="shared" si="1"/>
        <v>438900</v>
      </c>
      <c r="E5" s="3">
        <f t="shared" si="2"/>
        <v>2748900</v>
      </c>
    </row>
    <row r="6">
      <c r="A6" s="2" t="s">
        <v>10</v>
      </c>
      <c r="B6" s="2" t="s">
        <v>6</v>
      </c>
      <c r="C6" s="2">
        <v>2.685E7</v>
      </c>
      <c r="D6" s="3">
        <f t="shared" si="1"/>
        <v>5101500</v>
      </c>
      <c r="E6" s="3">
        <f t="shared" si="2"/>
        <v>31951500</v>
      </c>
    </row>
    <row r="7">
      <c r="A7" s="2" t="s">
        <v>11</v>
      </c>
      <c r="B7" s="2" t="s">
        <v>8</v>
      </c>
      <c r="C7" s="2">
        <v>1.626E7</v>
      </c>
      <c r="D7" s="3">
        <f t="shared" si="1"/>
        <v>3089400</v>
      </c>
      <c r="E7" s="3">
        <f t="shared" si="2"/>
        <v>19349400</v>
      </c>
    </row>
    <row r="8">
      <c r="A8" s="2" t="s">
        <v>12</v>
      </c>
      <c r="B8" s="2" t="s">
        <v>13</v>
      </c>
      <c r="C8" s="2">
        <v>5030000.0</v>
      </c>
      <c r="D8" s="3">
        <f t="shared" si="1"/>
        <v>955700</v>
      </c>
      <c r="E8" s="3">
        <f t="shared" si="2"/>
        <v>5985700</v>
      </c>
    </row>
    <row r="9">
      <c r="A9" s="2" t="s">
        <v>14</v>
      </c>
      <c r="B9" s="2" t="s">
        <v>15</v>
      </c>
      <c r="C9" s="2">
        <v>8190000.0</v>
      </c>
      <c r="D9" s="3">
        <f t="shared" si="1"/>
        <v>1556100</v>
      </c>
      <c r="E9" s="3">
        <f t="shared" si="2"/>
        <v>9746100</v>
      </c>
    </row>
    <row r="10">
      <c r="A10" s="2" t="s">
        <v>16</v>
      </c>
      <c r="B10" s="2" t="s">
        <v>15</v>
      </c>
      <c r="C10" s="2">
        <v>1300000.0</v>
      </c>
      <c r="D10" s="3">
        <f t="shared" si="1"/>
        <v>247000</v>
      </c>
      <c r="E10" s="3">
        <f t="shared" si="2"/>
        <v>1547000</v>
      </c>
    </row>
    <row r="11">
      <c r="A11" s="2" t="s">
        <v>17</v>
      </c>
      <c r="B11" s="2" t="s">
        <v>13</v>
      </c>
      <c r="C11" s="2">
        <v>1.171E7</v>
      </c>
      <c r="D11" s="3">
        <f t="shared" si="1"/>
        <v>2224900</v>
      </c>
      <c r="E11" s="3">
        <f t="shared" si="2"/>
        <v>13934900</v>
      </c>
    </row>
    <row r="15"/>
    <row r="16"/>
    <row r="17"/>
    <row r="18"/>
    <row r="19"/>
    <row r="2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  <col customWidth="1" min="2" max="2" width="24.63"/>
    <col customWidth="1" min="3" max="3" width="26.88"/>
    <col customWidth="1" min="4" max="4" width="22.38"/>
    <col customWidth="1" min="5" max="5" width="17.75"/>
    <col customWidth="1" min="6" max="6" width="18.63"/>
    <col customWidth="1" min="7" max="7" width="14.75"/>
  </cols>
  <sheetData>
    <row r="2">
      <c r="A2" s="4" t="s">
        <v>20</v>
      </c>
      <c r="B2" s="4" t="s">
        <v>1</v>
      </c>
      <c r="C2" s="4" t="s">
        <v>21</v>
      </c>
      <c r="D2" s="4" t="s">
        <v>22</v>
      </c>
      <c r="E2" s="4" t="s">
        <v>4</v>
      </c>
      <c r="F2" s="2"/>
    </row>
    <row r="3">
      <c r="A3" s="2" t="s">
        <v>23</v>
      </c>
      <c r="B3" s="2" t="s">
        <v>8</v>
      </c>
      <c r="C3" s="2">
        <v>9516000.0</v>
      </c>
      <c r="D3" s="2">
        <v>1808040.0</v>
      </c>
      <c r="E3" s="2">
        <v>1.132404E7</v>
      </c>
    </row>
    <row r="4">
      <c r="A4" s="2" t="s">
        <v>24</v>
      </c>
      <c r="B4" s="2" t="s">
        <v>8</v>
      </c>
      <c r="C4" s="2">
        <v>800000.0</v>
      </c>
      <c r="D4" s="2">
        <v>152000.0</v>
      </c>
      <c r="E4" s="2">
        <v>952000.0</v>
      </c>
    </row>
    <row r="5">
      <c r="A5" s="2" t="s">
        <v>25</v>
      </c>
      <c r="B5" s="2" t="s">
        <v>8</v>
      </c>
      <c r="C5" s="2">
        <v>1.3E7</v>
      </c>
      <c r="D5" s="2">
        <v>2470000.0</v>
      </c>
      <c r="E5" s="2">
        <v>1.547E7</v>
      </c>
    </row>
    <row r="6">
      <c r="A6" s="2" t="s">
        <v>26</v>
      </c>
      <c r="B6" s="2" t="s">
        <v>8</v>
      </c>
      <c r="C6" s="2">
        <v>1.4E7</v>
      </c>
      <c r="D6" s="2">
        <v>2660000.0</v>
      </c>
      <c r="E6" s="2">
        <v>1.666E7</v>
      </c>
    </row>
    <row r="7">
      <c r="A7" s="2" t="s">
        <v>27</v>
      </c>
      <c r="B7" s="2" t="s">
        <v>6</v>
      </c>
      <c r="C7" s="2">
        <v>800000.0</v>
      </c>
      <c r="D7" s="2">
        <v>152000.0</v>
      </c>
      <c r="E7" s="2">
        <v>952000.0</v>
      </c>
    </row>
    <row r="8">
      <c r="A8" s="2" t="s">
        <v>28</v>
      </c>
      <c r="B8" s="2" t="s">
        <v>8</v>
      </c>
      <c r="C8" s="2">
        <v>800000.0</v>
      </c>
      <c r="D8" s="2">
        <v>152000.0</v>
      </c>
      <c r="E8" s="2">
        <v>952000.0</v>
      </c>
    </row>
    <row r="9">
      <c r="A9" s="2" t="s">
        <v>29</v>
      </c>
      <c r="B9" s="2" t="s">
        <v>8</v>
      </c>
      <c r="C9" s="2">
        <v>900000.0</v>
      </c>
      <c r="D9" s="2">
        <v>171000.0</v>
      </c>
      <c r="E9" s="2">
        <v>1071000.0</v>
      </c>
    </row>
    <row r="10">
      <c r="A10" s="2" t="s">
        <v>30</v>
      </c>
      <c r="B10" s="2" t="s">
        <v>8</v>
      </c>
      <c r="C10" s="2">
        <v>7566000.0</v>
      </c>
      <c r="D10" s="2">
        <v>1437540.0</v>
      </c>
      <c r="E10" s="2">
        <v>9003540.0</v>
      </c>
    </row>
    <row r="11">
      <c r="A11" s="2" t="s">
        <v>31</v>
      </c>
      <c r="B11" s="2" t="s">
        <v>6</v>
      </c>
      <c r="C11" s="2">
        <v>2.3144E7</v>
      </c>
      <c r="D11" s="2">
        <v>4397360.0</v>
      </c>
      <c r="E11" s="2">
        <v>2.754136E7</v>
      </c>
    </row>
    <row r="12">
      <c r="A12" s="2" t="s">
        <v>32</v>
      </c>
      <c r="B12" s="2" t="s">
        <v>8</v>
      </c>
      <c r="C12" s="2">
        <v>2.359E7</v>
      </c>
      <c r="D12" s="2">
        <v>4482100.0</v>
      </c>
      <c r="E12" s="2">
        <v>2.80721E7</v>
      </c>
    </row>
    <row r="13">
      <c r="A13" s="2" t="s">
        <v>33</v>
      </c>
      <c r="B13" s="2" t="s">
        <v>8</v>
      </c>
      <c r="C13" s="2">
        <v>2.5088E7</v>
      </c>
      <c r="D13" s="2">
        <v>4766720.0</v>
      </c>
      <c r="E13" s="2">
        <v>2.985472E7</v>
      </c>
    </row>
    <row r="14">
      <c r="A14" s="2" t="s">
        <v>34</v>
      </c>
      <c r="B14" s="2" t="s">
        <v>8</v>
      </c>
      <c r="C14" s="2">
        <v>5000000.0</v>
      </c>
      <c r="D14" s="2">
        <v>950000.0</v>
      </c>
      <c r="E14" s="2">
        <v>5950000.0</v>
      </c>
    </row>
    <row r="15">
      <c r="A15" s="2" t="s">
        <v>35</v>
      </c>
      <c r="B15" s="2" t="s">
        <v>8</v>
      </c>
      <c r="C15" s="2">
        <v>7142857.0</v>
      </c>
      <c r="D15" s="2">
        <v>1357143.0</v>
      </c>
      <c r="E15" s="2">
        <v>8500000.0</v>
      </c>
    </row>
    <row r="16">
      <c r="A16" s="2" t="s">
        <v>36</v>
      </c>
      <c r="B16" s="2" t="s">
        <v>6</v>
      </c>
      <c r="C16" s="2">
        <v>5700000.0</v>
      </c>
      <c r="D16" s="2">
        <v>1083000.0</v>
      </c>
      <c r="E16" s="2">
        <v>6783000.0</v>
      </c>
    </row>
    <row r="17">
      <c r="A17" s="2" t="s">
        <v>37</v>
      </c>
      <c r="B17" s="2" t="s">
        <v>15</v>
      </c>
      <c r="C17" s="2">
        <v>1.26E7</v>
      </c>
      <c r="D17" s="2">
        <v>2394000.0</v>
      </c>
      <c r="E17" s="2">
        <v>1.4994E7</v>
      </c>
    </row>
    <row r="18">
      <c r="A18" s="2" t="s">
        <v>38</v>
      </c>
      <c r="B18" s="2" t="s">
        <v>15</v>
      </c>
      <c r="C18" s="2">
        <v>800000.0</v>
      </c>
      <c r="D18" s="2">
        <v>152000.0</v>
      </c>
      <c r="E18" s="2">
        <v>952000.0</v>
      </c>
    </row>
    <row r="19">
      <c r="A19" s="2" t="s">
        <v>39</v>
      </c>
      <c r="B19" s="2" t="s">
        <v>6</v>
      </c>
      <c r="C19" s="2">
        <v>4159664.0</v>
      </c>
      <c r="D19" s="2">
        <v>790336.0</v>
      </c>
      <c r="E19" s="2">
        <v>4950000.0</v>
      </c>
    </row>
    <row r="20">
      <c r="A20" s="2" t="s">
        <v>40</v>
      </c>
      <c r="B20" s="2" t="s">
        <v>13</v>
      </c>
      <c r="C20" s="2">
        <v>800000.0</v>
      </c>
      <c r="D20" s="2">
        <v>152000.0</v>
      </c>
      <c r="E20" s="2">
        <v>952000.0</v>
      </c>
    </row>
    <row r="21">
      <c r="A21" s="2" t="s">
        <v>41</v>
      </c>
      <c r="B21" s="2" t="s">
        <v>13</v>
      </c>
      <c r="C21" s="2">
        <v>5060000.0</v>
      </c>
      <c r="D21" s="2">
        <v>961400.0</v>
      </c>
      <c r="E21" s="2">
        <v>6021400.0</v>
      </c>
    </row>
    <row r="23"/>
    <row r="24"/>
    <row r="25"/>
    <row r="26"/>
    <row r="27"/>
    <row r="2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26.5"/>
    <col customWidth="1" min="3" max="3" width="24.5"/>
    <col customWidth="1" min="4" max="4" width="20.5"/>
    <col customWidth="1" min="5" max="5" width="21.75"/>
  </cols>
  <sheetData>
    <row r="1">
      <c r="A1" s="5"/>
      <c r="B1" s="5"/>
      <c r="C1" s="5"/>
      <c r="D1" s="5"/>
      <c r="E1" s="5"/>
    </row>
    <row r="2">
      <c r="A2" s="6" t="s">
        <v>0</v>
      </c>
      <c r="B2" s="6" t="s">
        <v>1</v>
      </c>
      <c r="C2" s="6" t="s">
        <v>21</v>
      </c>
      <c r="D2" s="6" t="s">
        <v>22</v>
      </c>
      <c r="E2" s="6" t="s">
        <v>4</v>
      </c>
    </row>
    <row r="3">
      <c r="A3" s="7" t="s">
        <v>42</v>
      </c>
      <c r="B3" s="7" t="s">
        <v>15</v>
      </c>
      <c r="C3" s="7">
        <v>7000000.0</v>
      </c>
      <c r="D3" s="7">
        <f t="shared" ref="D3:D21" si="1">C3*19%</f>
        <v>1330000</v>
      </c>
      <c r="E3" s="5">
        <f t="shared" ref="E3:E21" si="2">C3+D3</f>
        <v>8330000</v>
      </c>
    </row>
    <row r="4">
      <c r="A4" s="7" t="s">
        <v>43</v>
      </c>
      <c r="B4" s="7" t="s">
        <v>8</v>
      </c>
      <c r="C4" s="7">
        <v>6680000.0</v>
      </c>
      <c r="D4" s="7">
        <f t="shared" si="1"/>
        <v>1269200</v>
      </c>
      <c r="E4" s="5">
        <f t="shared" si="2"/>
        <v>7949200</v>
      </c>
    </row>
    <row r="5">
      <c r="A5" s="7" t="s">
        <v>44</v>
      </c>
      <c r="B5" s="7" t="s">
        <v>8</v>
      </c>
      <c r="C5" s="7">
        <v>3796000.0</v>
      </c>
      <c r="D5" s="7">
        <f t="shared" si="1"/>
        <v>721240</v>
      </c>
      <c r="E5" s="5">
        <f t="shared" si="2"/>
        <v>4517240</v>
      </c>
    </row>
    <row r="6">
      <c r="A6" s="7" t="s">
        <v>45</v>
      </c>
      <c r="B6" s="7" t="s">
        <v>8</v>
      </c>
      <c r="C6" s="7">
        <v>1730000.0</v>
      </c>
      <c r="D6" s="7">
        <f t="shared" si="1"/>
        <v>328700</v>
      </c>
      <c r="E6" s="5">
        <f t="shared" si="2"/>
        <v>2058700</v>
      </c>
    </row>
    <row r="7">
      <c r="A7" s="7" t="s">
        <v>46</v>
      </c>
      <c r="B7" s="7" t="s">
        <v>15</v>
      </c>
      <c r="C7" s="7">
        <v>5000000.0</v>
      </c>
      <c r="D7" s="7">
        <f t="shared" si="1"/>
        <v>950000</v>
      </c>
      <c r="E7" s="5">
        <f t="shared" si="2"/>
        <v>5950000</v>
      </c>
    </row>
    <row r="8">
      <c r="A8" s="7" t="s">
        <v>47</v>
      </c>
      <c r="B8" s="7" t="s">
        <v>8</v>
      </c>
      <c r="C8" s="7">
        <v>1.47E7</v>
      </c>
      <c r="D8" s="7">
        <f t="shared" si="1"/>
        <v>2793000</v>
      </c>
      <c r="E8" s="5">
        <f t="shared" si="2"/>
        <v>17493000</v>
      </c>
    </row>
    <row r="9">
      <c r="A9" s="7" t="s">
        <v>48</v>
      </c>
      <c r="B9" s="7" t="s">
        <v>8</v>
      </c>
      <c r="C9" s="7">
        <v>9600000.0</v>
      </c>
      <c r="D9" s="7">
        <f t="shared" si="1"/>
        <v>1824000</v>
      </c>
      <c r="E9" s="5">
        <f t="shared" si="2"/>
        <v>11424000</v>
      </c>
    </row>
    <row r="10">
      <c r="A10" s="7" t="s">
        <v>49</v>
      </c>
      <c r="B10" s="7" t="s">
        <v>8</v>
      </c>
      <c r="C10" s="7">
        <v>3000000.0</v>
      </c>
      <c r="D10" s="7">
        <f t="shared" si="1"/>
        <v>570000</v>
      </c>
      <c r="E10" s="5">
        <f t="shared" si="2"/>
        <v>3570000</v>
      </c>
    </row>
    <row r="11">
      <c r="A11" s="7" t="s">
        <v>50</v>
      </c>
      <c r="B11" s="7" t="s">
        <v>8</v>
      </c>
      <c r="C11" s="7">
        <v>1.1892E7</v>
      </c>
      <c r="D11" s="7">
        <f t="shared" si="1"/>
        <v>2259480</v>
      </c>
      <c r="E11" s="5">
        <f t="shared" si="2"/>
        <v>14151480</v>
      </c>
    </row>
    <row r="12">
      <c r="A12" s="7" t="s">
        <v>29</v>
      </c>
      <c r="B12" s="7" t="s">
        <v>15</v>
      </c>
      <c r="C12" s="7">
        <v>900000.0</v>
      </c>
      <c r="D12" s="7">
        <f t="shared" si="1"/>
        <v>171000</v>
      </c>
      <c r="E12" s="5">
        <f t="shared" si="2"/>
        <v>1071000</v>
      </c>
    </row>
    <row r="13">
      <c r="A13" s="7" t="s">
        <v>51</v>
      </c>
      <c r="B13" s="7" t="s">
        <v>15</v>
      </c>
      <c r="C13" s="7">
        <v>2.2689076E7</v>
      </c>
      <c r="D13" s="7">
        <f t="shared" si="1"/>
        <v>4310924.44</v>
      </c>
      <c r="E13" s="5">
        <f t="shared" si="2"/>
        <v>27000000.44</v>
      </c>
    </row>
    <row r="14">
      <c r="A14" s="7" t="s">
        <v>52</v>
      </c>
      <c r="B14" s="7" t="s">
        <v>8</v>
      </c>
      <c r="C14" s="7">
        <v>2.2689076E7</v>
      </c>
      <c r="D14" s="7">
        <f t="shared" si="1"/>
        <v>4310924.44</v>
      </c>
      <c r="E14" s="5">
        <f t="shared" si="2"/>
        <v>27000000.44</v>
      </c>
    </row>
    <row r="15">
      <c r="A15" s="7" t="s">
        <v>53</v>
      </c>
      <c r="B15" s="7" t="s">
        <v>6</v>
      </c>
      <c r="C15" s="7">
        <v>1.1344538E7</v>
      </c>
      <c r="D15" s="7">
        <f t="shared" si="1"/>
        <v>2155462.22</v>
      </c>
      <c r="E15" s="5">
        <f t="shared" si="2"/>
        <v>13500000.22</v>
      </c>
    </row>
    <row r="16">
      <c r="A16" s="7" t="s">
        <v>54</v>
      </c>
      <c r="B16" s="7" t="s">
        <v>8</v>
      </c>
      <c r="C16" s="7">
        <v>5450000.0</v>
      </c>
      <c r="D16" s="7">
        <f t="shared" si="1"/>
        <v>1035500</v>
      </c>
      <c r="E16" s="5">
        <f t="shared" si="2"/>
        <v>6485500</v>
      </c>
    </row>
    <row r="17">
      <c r="A17" s="7" t="s">
        <v>55</v>
      </c>
      <c r="B17" s="7" t="s">
        <v>8</v>
      </c>
      <c r="C17" s="7">
        <v>4610000.0</v>
      </c>
      <c r="D17" s="7">
        <f t="shared" si="1"/>
        <v>875900</v>
      </c>
      <c r="E17" s="5">
        <f t="shared" si="2"/>
        <v>5485900</v>
      </c>
    </row>
    <row r="18">
      <c r="A18" s="7" t="s">
        <v>56</v>
      </c>
      <c r="B18" s="7" t="s">
        <v>13</v>
      </c>
      <c r="C18" s="7">
        <v>8900000.0</v>
      </c>
      <c r="D18" s="7">
        <f t="shared" si="1"/>
        <v>1691000</v>
      </c>
      <c r="E18" s="5">
        <f t="shared" si="2"/>
        <v>10591000</v>
      </c>
    </row>
    <row r="19">
      <c r="A19" s="7" t="s">
        <v>57</v>
      </c>
      <c r="B19" s="7" t="s">
        <v>8</v>
      </c>
      <c r="C19" s="7">
        <v>2165000.0</v>
      </c>
      <c r="D19" s="7">
        <f t="shared" si="1"/>
        <v>411350</v>
      </c>
      <c r="E19" s="5">
        <f t="shared" si="2"/>
        <v>2576350</v>
      </c>
    </row>
    <row r="20">
      <c r="A20" s="7" t="s">
        <v>58</v>
      </c>
      <c r="B20" s="7" t="s">
        <v>13</v>
      </c>
      <c r="C20" s="7">
        <v>600000.0</v>
      </c>
      <c r="D20" s="7">
        <f t="shared" si="1"/>
        <v>114000</v>
      </c>
      <c r="E20" s="5">
        <f t="shared" si="2"/>
        <v>714000</v>
      </c>
    </row>
    <row r="21">
      <c r="A21" s="7" t="s">
        <v>28</v>
      </c>
      <c r="B21" s="7" t="s">
        <v>13</v>
      </c>
      <c r="C21" s="7">
        <v>800000.0</v>
      </c>
      <c r="D21" s="7">
        <f t="shared" si="1"/>
        <v>152000</v>
      </c>
      <c r="E21" s="5">
        <f t="shared" si="2"/>
        <v>952000</v>
      </c>
    </row>
    <row r="23">
      <c r="B23" s="8"/>
    </row>
    <row r="24"/>
    <row r="25"/>
    <row r="26"/>
    <row r="27"/>
    <row r="28"/>
    <row r="2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2">
      <c r="A2" s="3" t="s">
        <v>1</v>
      </c>
      <c r="B2" s="3" t="s">
        <v>18</v>
      </c>
    </row>
    <row r="3">
      <c r="A3" s="3" t="s">
        <v>8</v>
      </c>
      <c r="B3" s="3">
        <v>2.98809E7</v>
      </c>
    </row>
    <row r="4">
      <c r="A4" s="3" t="s">
        <v>15</v>
      </c>
      <c r="B4" s="3">
        <v>1.12931E7</v>
      </c>
    </row>
    <row r="5">
      <c r="A5" s="3" t="s">
        <v>13</v>
      </c>
      <c r="B5" s="3">
        <v>1.99206E7</v>
      </c>
    </row>
    <row r="6">
      <c r="A6" s="3" t="s">
        <v>6</v>
      </c>
      <c r="B6" s="3">
        <v>3.43315E7</v>
      </c>
    </row>
    <row r="7">
      <c r="A7" s="3" t="s">
        <v>8</v>
      </c>
      <c r="B7" s="3">
        <v>1.278094E8</v>
      </c>
    </row>
    <row r="8">
      <c r="A8" s="3" t="s">
        <v>15</v>
      </c>
      <c r="B8" s="3">
        <v>1.5946E7</v>
      </c>
    </row>
    <row r="9">
      <c r="A9" s="3" t="s">
        <v>13</v>
      </c>
      <c r="B9" s="3">
        <v>6973400.0</v>
      </c>
    </row>
    <row r="10">
      <c r="A10" s="3" t="s">
        <v>6</v>
      </c>
      <c r="B10" s="3">
        <v>4.022636E7</v>
      </c>
    </row>
    <row r="11">
      <c r="A11" s="3" t="s">
        <v>8</v>
      </c>
      <c r="B11" s="8">
        <v>1.0271137044E8</v>
      </c>
    </row>
    <row r="12">
      <c r="A12" s="3" t="s">
        <v>15</v>
      </c>
      <c r="B12" s="8">
        <v>4.235100044E7</v>
      </c>
    </row>
    <row r="13">
      <c r="A13" s="3" t="s">
        <v>13</v>
      </c>
      <c r="B13" s="8">
        <v>1.2257E7</v>
      </c>
    </row>
    <row r="14">
      <c r="A14" s="3" t="s">
        <v>6</v>
      </c>
      <c r="B14" s="8">
        <v>1.350000022E7</v>
      </c>
    </row>
    <row r="19"/>
    <row r="20"/>
    <row r="21"/>
    <row r="22"/>
    <row r="23"/>
    <row r="24"/>
  </sheetData>
  <drawing r:id="rId2"/>
</worksheet>
</file>