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ann\Google Drive\Bootcamp\Homework\Dec 18\02-Homework\Instructions\"/>
    </mc:Choice>
  </mc:AlternateContent>
  <xr:revisionPtr revIDLastSave="0" documentId="13_ncr:1_{81E326F2-4836-46CD-BD1A-D5037C3DD94D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Pivots 1" sheetId="2" r:id="rId2"/>
    <sheet name="Pivots 2" sheetId="3" r:id="rId3"/>
    <sheet name="Pivots 3" sheetId="5" r:id="rId4"/>
    <sheet name="Extra Credit" sheetId="7" r:id="rId5"/>
    <sheet name="Extra Extra Credit" sheetId="8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8" l="1"/>
  <c r="P2" i="8"/>
  <c r="O2" i="8"/>
  <c r="N2" i="8"/>
  <c r="M2" i="8"/>
  <c r="L2" i="8"/>
  <c r="K2" i="8"/>
  <c r="H2" i="8"/>
  <c r="G2" i="8"/>
  <c r="F2" i="8"/>
  <c r="E2" i="8"/>
  <c r="D2" i="8"/>
  <c r="C2" i="8"/>
  <c r="B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E8" i="7" s="1"/>
  <c r="B7" i="7"/>
  <c r="E7" i="7" s="1"/>
  <c r="B6" i="7"/>
  <c r="E6" i="7" s="1"/>
  <c r="B5" i="7"/>
  <c r="B4" i="7"/>
  <c r="B3" i="7"/>
  <c r="B2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7" l="1"/>
  <c r="E10" i="7"/>
  <c r="G8" i="7"/>
  <c r="H7" i="7"/>
  <c r="H6" i="7"/>
  <c r="H8" i="7"/>
  <c r="G6" i="7"/>
  <c r="H10" i="7"/>
  <c r="F3" i="7"/>
  <c r="G7" i="7"/>
  <c r="E13" i="7"/>
  <c r="G13" i="7" s="1"/>
  <c r="E5" i="7"/>
  <c r="G5" i="7" s="1"/>
  <c r="F8" i="7"/>
  <c r="E12" i="7"/>
  <c r="G12" i="7" s="1"/>
  <c r="E4" i="7"/>
  <c r="G4" i="7" s="1"/>
  <c r="E11" i="7"/>
  <c r="G11" i="7" s="1"/>
  <c r="E3" i="7"/>
  <c r="G3" i="7" s="1"/>
  <c r="F10" i="7"/>
  <c r="E2" i="7"/>
  <c r="F2" i="7" s="1"/>
  <c r="F7" i="7"/>
  <c r="E9" i="7"/>
  <c r="F9" i="7" s="1"/>
  <c r="F6" i="7"/>
  <c r="F12" i="7" l="1"/>
  <c r="H12" i="7"/>
  <c r="H11" i="7"/>
  <c r="H4" i="7"/>
  <c r="G2" i="7"/>
  <c r="H2" i="7"/>
  <c r="H13" i="7"/>
  <c r="F4" i="7"/>
  <c r="H5" i="7"/>
  <c r="G9" i="7"/>
  <c r="H3" i="7"/>
  <c r="H9" i="7"/>
  <c r="F13" i="7"/>
  <c r="F5" i="7"/>
  <c r="F11" i="7"/>
</calcChain>
</file>

<file path=xl/sharedStrings.xml><?xml version="1.0" encoding="utf-8"?>
<sst xmlns="http://schemas.openxmlformats.org/spreadsheetml/2006/main" count="28649" uniqueCount="8411">
  <si>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</si>
  <si>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</si>
  <si>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</si>
  <si>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</si>
  <si>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</si>
  <si>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</si>
  <si>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</si>
  <si>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</si>
  <si>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</si>
  <si>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</si>
  <si>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</si>
  <si>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</si>
  <si>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</si>
  <si>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</si>
  <si>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</si>
  <si>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</si>
  <si>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</si>
  <si>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</si>
  <si>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</si>
  <si>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</si>
  <si>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</si>
  <si>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</si>
  <si>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</si>
  <si>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</si>
  <si>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</si>
  <si>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</si>
  <si>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</si>
  <si>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</si>
  <si>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</si>
  <si>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</si>
  <si>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</si>
  <si>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</si>
  <si>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</si>
  <si>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</si>
  <si>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</si>
  <si>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</si>
  <si>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</si>
  <si>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</si>
  <si>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</si>
  <si>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</si>
  <si>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</si>
  <si>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</si>
  <si>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</si>
  <si>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</si>
  <si>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</si>
  <si>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</si>
  <si>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</si>
  <si>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</si>
  <si>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</si>
  <si>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</si>
  <si>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</si>
  <si>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</si>
  <si>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</si>
  <si>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</si>
  <si>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</si>
  <si>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</si>
  <si>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</si>
  <si>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</si>
  <si>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</si>
  <si>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</si>
  <si>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</si>
  <si>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</si>
  <si>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</si>
  <si>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</si>
  <si>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</si>
  <si>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</si>
  <si>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</si>
  <si>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</si>
  <si>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</si>
  <si>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</si>
  <si>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</si>
  <si>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</si>
  <si>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</si>
  <si>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</si>
  <si>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</si>
  <si>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</si>
  <si>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</si>
  <si>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</si>
  <si>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</si>
  <si>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</si>
  <si>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</si>
  <si>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</si>
  <si>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</si>
  <si>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</si>
  <si>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</si>
  <si>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</si>
  <si>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</si>
  <si>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</si>
  <si>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</si>
  <si>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</si>
  <si>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</si>
  <si>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</si>
  <si>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</si>
  <si>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</si>
  <si>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</si>
  <si>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</si>
  <si>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</si>
  <si>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</si>
  <si>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</si>
  <si>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</si>
  <si>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</si>
  <si>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</si>
  <si>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</si>
  <si>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</si>
  <si>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</si>
  <si>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</si>
  <si>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</si>
  <si>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</si>
  <si>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</si>
  <si>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</si>
  <si>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</si>
  <si>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</si>
  <si>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</si>
  <si>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</si>
  <si>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</si>
  <si>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</si>
  <si>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</si>
  <si>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</si>
  <si>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</si>
  <si>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</si>
  <si>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</si>
  <si>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</si>
  <si>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</si>
  <si>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</si>
  <si>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</si>
  <si>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</si>
  <si>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</si>
  <si>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</si>
  <si>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</si>
  <si>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</si>
  <si>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</si>
  <si>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</si>
  <si>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</si>
  <si>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</si>
  <si>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</si>
  <si>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</si>
  <si>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</si>
  <si>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</si>
  <si>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</si>
  <si>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</si>
  <si>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</si>
  <si>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</si>
  <si>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</si>
  <si>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</si>
  <si>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</si>
  <si>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</si>
  <si>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</si>
  <si>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</si>
  <si>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</si>
  <si>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</si>
  <si>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</si>
  <si>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</si>
  <si>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</si>
  <si>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</si>
  <si>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</si>
  <si>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</si>
  <si>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</si>
  <si>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</si>
  <si>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</si>
  <si>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</si>
  <si>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</si>
  <si>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</si>
  <si>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</si>
  <si>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</si>
  <si>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</si>
  <si>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</si>
  <si>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</si>
  <si>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</si>
  <si>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</si>
  <si>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</si>
  <si>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</si>
  <si>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</si>
  <si>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</si>
  <si>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</si>
  <si>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</si>
  <si>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</si>
  <si>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</si>
  <si>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</si>
  <si>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</si>
  <si>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</si>
  <si>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</si>
  <si>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</si>
  <si>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</si>
  <si>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</si>
  <si>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</si>
  <si>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</si>
  <si>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</si>
  <si>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</si>
  <si>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</si>
  <si>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</si>
  <si>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</si>
  <si>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</si>
  <si>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</si>
  <si>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</si>
  <si>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</si>
  <si>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</si>
  <si>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</si>
  <si>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</si>
  <si>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</si>
  <si>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</si>
  <si>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</si>
  <si>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</si>
  <si>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</si>
  <si>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</si>
  <si>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</si>
  <si>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</si>
  <si>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</si>
  <si>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</si>
  <si>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</si>
  <si>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</si>
  <si>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</si>
  <si>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</si>
  <si>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</si>
  <si>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</si>
  <si>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</si>
  <si>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</si>
  <si>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</si>
  <si>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</si>
  <si>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</si>
  <si>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</si>
  <si>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</si>
  <si>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</si>
  <si>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</si>
  <si>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</si>
  <si>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</si>
  <si>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</si>
  <si>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</si>
  <si>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</si>
  <si>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</si>
  <si>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</si>
  <si>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</si>
  <si>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</si>
  <si>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</si>
  <si>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</si>
  <si>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</si>
  <si>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</si>
  <si>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</si>
  <si>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</si>
  <si>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</si>
  <si>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</si>
  <si>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</si>
  <si>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</si>
  <si>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</si>
  <si>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</si>
  <si>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</si>
  <si>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</si>
  <si>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</si>
  <si>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</si>
  <si>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</si>
  <si>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</si>
  <si>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</si>
  <si>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</si>
  <si>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</si>
  <si>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</si>
  <si>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</si>
  <si>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</si>
  <si>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</si>
  <si>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</si>
  <si>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</si>
  <si>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</si>
  <si>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</si>
  <si>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</si>
  <si>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</si>
  <si>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</si>
  <si>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</si>
  <si>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</si>
  <si>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</si>
  <si>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</si>
  <si>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</si>
  <si>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</si>
  <si>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</si>
  <si>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</si>
  <si>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</si>
  <si>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</si>
  <si>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</si>
  <si>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</si>
  <si>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</si>
  <si>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</si>
  <si>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</si>
  <si>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</si>
  <si>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</si>
  <si>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</si>
  <si>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</si>
  <si>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</si>
  <si>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</si>
  <si>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</si>
  <si>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</si>
  <si>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</si>
  <si>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</si>
  <si>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</si>
  <si>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</si>
  <si>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</si>
  <si>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</si>
  <si>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</si>
  <si>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</si>
  <si>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</si>
  <si>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</si>
  <si>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</si>
  <si>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</si>
  <si>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</si>
  <si>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</si>
  <si>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</si>
  <si>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</si>
  <si>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</si>
  <si>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</si>
  <si>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</si>
  <si>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</si>
  <si>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</si>
  <si>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</si>
  <si>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</si>
  <si>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</si>
  <si>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</si>
  <si>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</si>
  <si>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</si>
  <si>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</si>
  <si>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</si>
  <si>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</si>
  <si>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</si>
  <si>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</si>
  <si>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</si>
  <si>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</si>
  <si>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</si>
  <si>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</si>
  <si>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</si>
  <si>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</si>
  <si>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</si>
  <si>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</si>
  <si>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</si>
  <si>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</si>
  <si>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</si>
  <si>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</si>
  <si>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</si>
  <si>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</si>
  <si>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</si>
  <si>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</si>
  <si>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</si>
  <si>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</si>
  <si>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</si>
  <si>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</si>
  <si>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</si>
  <si>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</si>
  <si>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</si>
  <si>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</si>
  <si>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</si>
  <si>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</si>
  <si>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</si>
  <si>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</si>
  <si>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</si>
  <si>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</si>
  <si>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</si>
  <si>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</si>
  <si>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</si>
  <si>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</si>
  <si>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</si>
  <si>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</si>
  <si>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</si>
  <si>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</si>
  <si>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</si>
  <si>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</si>
  <si>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</si>
  <si>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</si>
  <si>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</si>
  <si>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</si>
  <si>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</si>
  <si>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</si>
  <si>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</si>
  <si>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</si>
  <si>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</si>
  <si>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</si>
  <si>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</si>
  <si>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</si>
  <si>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</si>
  <si>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</si>
  <si>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</si>
  <si>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</si>
  <si>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</si>
  <si>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</si>
  <si>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</si>
  <si>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</si>
  <si>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</si>
  <si>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</si>
  <si>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</si>
  <si>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</si>
  <si>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</si>
  <si>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</si>
  <si>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</si>
  <si>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</si>
  <si>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</si>
  <si>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</si>
  <si>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</si>
  <si>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</si>
  <si>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</si>
  <si>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</si>
  <si>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</si>
  <si>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</si>
  <si>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</si>
  <si>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</si>
  <si>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</si>
  <si>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</si>
  <si>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</si>
  <si>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</si>
  <si>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</si>
  <si>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</si>
  <si>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</si>
  <si>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</si>
  <si>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</si>
  <si>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</si>
  <si>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</si>
  <si>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</si>
  <si>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</si>
  <si>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</si>
  <si>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</si>
  <si>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</si>
  <si>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</si>
  <si>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</si>
  <si>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</si>
  <si>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</si>
  <si>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</si>
  <si>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</si>
  <si>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</si>
  <si>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</si>
  <si>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</si>
  <si>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</si>
  <si>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</si>
  <si>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</si>
  <si>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</si>
  <si>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</si>
  <si>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</si>
  <si>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</si>
  <si>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</si>
  <si>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</si>
  <si>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</si>
  <si>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</si>
  <si>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</si>
  <si>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</si>
  <si>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</si>
  <si>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</si>
  <si>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</si>
  <si>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</si>
  <si>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</si>
  <si>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</si>
  <si>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</si>
  <si>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</si>
  <si>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</si>
  <si>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</si>
  <si>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</si>
  <si>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</si>
  <si>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</si>
  <si>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</si>
  <si>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</si>
  <si>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</si>
  <si>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</si>
  <si>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</si>
  <si>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</si>
  <si>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</si>
  <si>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</si>
  <si>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</si>
  <si>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</si>
  <si>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</si>
  <si>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</si>
  <si>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</si>
  <si>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</si>
  <si>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</si>
  <si>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</si>
  <si>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</si>
  <si>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</si>
  <si>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</si>
  <si>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</si>
  <si>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</si>
  <si>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</si>
  <si>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</si>
  <si>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</si>
  <si>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</si>
  <si>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</si>
  <si>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</si>
  <si>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</si>
  <si>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</si>
  <si>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</si>
  <si>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</si>
  <si>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</si>
  <si>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</si>
  <si>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</si>
  <si>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</si>
  <si>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</si>
  <si>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</si>
  <si>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</si>
  <si>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</si>
  <si>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</si>
  <si>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</si>
  <si>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</si>
  <si>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</si>
  <si>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</si>
  <si>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</si>
  <si>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</si>
  <si>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</si>
  <si>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</si>
  <si>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</si>
  <si>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</si>
  <si>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</si>
  <si>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</si>
  <si>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</si>
  <si>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</si>
  <si>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</si>
  <si>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</si>
  <si>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</si>
  <si>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</si>
  <si>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</si>
  <si>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</si>
  <si>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</si>
  <si>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</si>
  <si>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</si>
  <si>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</si>
  <si>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</si>
  <si>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</si>
  <si>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</si>
  <si>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</si>
  <si>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</si>
  <si>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</si>
  <si>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</si>
  <si>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</si>
  <si>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</si>
  <si>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</si>
  <si>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</si>
  <si>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</si>
  <si>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</si>
  <si>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</si>
  <si>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</si>
  <si>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</si>
  <si>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</si>
  <si>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</si>
  <si>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</si>
  <si>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</si>
  <si>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</si>
  <si>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</si>
  <si>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</si>
  <si>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</si>
  <si>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</si>
  <si>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</si>
  <si>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</si>
  <si>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</si>
  <si>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</si>
  <si>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</si>
  <si>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</si>
  <si>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</si>
  <si>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</si>
  <si>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</si>
  <si>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</si>
  <si>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</si>
  <si>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</si>
  <si>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</si>
  <si>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</si>
  <si>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</si>
  <si>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</si>
  <si>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</si>
  <si>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</si>
  <si>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</si>
  <si>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</si>
  <si>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</si>
  <si>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</si>
  <si>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</si>
  <si>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</si>
  <si>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</si>
  <si>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</si>
  <si>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</si>
  <si>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</si>
  <si>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</si>
  <si>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</si>
  <si>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</si>
  <si>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</si>
  <si>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</si>
  <si>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</si>
  <si>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</si>
  <si>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</si>
  <si>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</si>
  <si>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</si>
  <si>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</si>
  <si>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</si>
  <si>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</si>
  <si>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</si>
  <si>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</si>
  <si>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</si>
  <si>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</si>
  <si>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</si>
  <si>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</si>
  <si>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</si>
  <si>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</si>
  <si>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</si>
  <si>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</si>
  <si>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</si>
  <si>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</si>
  <si>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</si>
  <si>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</si>
  <si>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</si>
  <si>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</si>
  <si>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</si>
  <si>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</si>
  <si>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</si>
  <si>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</si>
  <si>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</si>
  <si>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</si>
  <si>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</si>
  <si>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</si>
  <si>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</si>
  <si>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</si>
  <si>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</si>
  <si>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</si>
  <si>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</si>
  <si>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</si>
  <si>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</si>
  <si>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</si>
  <si>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</si>
  <si>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</si>
  <si>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</si>
  <si>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</si>
  <si>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</si>
  <si>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</si>
  <si>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</si>
  <si>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</si>
  <si>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</si>
  <si>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</si>
  <si>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</si>
  <si>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</si>
  <si>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</si>
  <si>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</si>
  <si>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</si>
  <si>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</si>
  <si>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</si>
  <si>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</si>
  <si>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</si>
  <si>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</si>
  <si>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</si>
  <si>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</si>
  <si>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</si>
  <si>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</si>
  <si>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</si>
  <si>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</si>
  <si>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</si>
  <si>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</si>
  <si>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</si>
  <si>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</si>
  <si>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</si>
  <si>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</si>
  <si>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</si>
  <si>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</si>
  <si>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</si>
  <si>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</si>
  <si>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</si>
  <si>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</si>
  <si>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</si>
  <si>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</si>
  <si>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</si>
  <si>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</si>
  <si>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</si>
  <si>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</si>
  <si>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</si>
  <si>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</si>
  <si>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</si>
  <si>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</si>
  <si>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</si>
  <si>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</si>
  <si>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</si>
  <si>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</si>
  <si>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</si>
  <si>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</si>
  <si>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</si>
  <si>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</si>
  <si>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</si>
  <si>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</si>
  <si>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</si>
  <si>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</si>
  <si>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</si>
  <si>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</si>
  <si>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</si>
  <si>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</si>
  <si>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</si>
  <si>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</si>
  <si>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</si>
  <si>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</si>
  <si>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</si>
  <si>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</si>
  <si>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</si>
  <si>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</si>
  <si>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</si>
  <si>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</si>
  <si>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</si>
  <si>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</si>
  <si>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</si>
  <si>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</si>
  <si>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</si>
  <si>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</si>
  <si>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</si>
  <si>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</si>
  <si>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</si>
  <si>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</si>
  <si>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</si>
  <si>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</si>
  <si>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</si>
  <si>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</si>
  <si>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</si>
  <si>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</si>
  <si>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</si>
  <si>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</si>
  <si>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</si>
  <si>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</si>
  <si>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</si>
  <si>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</si>
  <si>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</si>
  <si>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</si>
  <si>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</si>
  <si>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</si>
  <si>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</si>
  <si>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</si>
  <si>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</si>
  <si>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</si>
  <si>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</si>
  <si>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</si>
  <si>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</si>
  <si>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</si>
  <si>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</si>
  <si>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</si>
  <si>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</si>
  <si>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</si>
  <si>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</si>
  <si>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</si>
  <si>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</si>
  <si>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</si>
  <si>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</si>
  <si>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</si>
  <si>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</si>
  <si>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</si>
  <si>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</si>
  <si>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</si>
  <si>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</si>
  <si>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</si>
  <si>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</si>
  <si>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</si>
  <si>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</si>
  <si>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</si>
  <si>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</si>
  <si>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</si>
  <si>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</si>
  <si>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</si>
  <si>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</si>
  <si>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</si>
  <si>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</si>
  <si>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</si>
  <si>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</si>
  <si>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</si>
  <si>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</si>
  <si>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</si>
  <si>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</si>
  <si>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</si>
  <si>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</si>
  <si>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</si>
  <si>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</si>
  <si>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</si>
  <si>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</si>
  <si>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</si>
  <si>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</si>
  <si>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</si>
  <si>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</si>
  <si>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</si>
  <si>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</si>
  <si>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</si>
  <si>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</si>
  <si>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</si>
  <si>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</si>
  <si>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</si>
  <si>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</si>
  <si>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</si>
  <si>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</si>
  <si>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</si>
  <si>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</si>
  <si>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</si>
  <si>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</si>
  <si>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</si>
  <si>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</si>
  <si>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</si>
  <si>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</si>
  <si>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</si>
  <si>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</si>
  <si>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</si>
  <si>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</si>
  <si>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</si>
  <si>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</si>
  <si>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</si>
  <si>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</si>
  <si>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</si>
  <si>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</si>
  <si>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</si>
  <si>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</si>
  <si>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</si>
  <si>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</si>
  <si>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</si>
  <si>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</si>
  <si>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</si>
  <si>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</si>
  <si>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</si>
  <si>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</si>
  <si>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</si>
  <si>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</si>
  <si>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</si>
  <si>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</si>
  <si>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</si>
  <si>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</si>
  <si>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</si>
  <si>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</si>
  <si>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</si>
  <si>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</si>
  <si>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</si>
  <si>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</si>
  <si>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</si>
  <si>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</si>
  <si>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</si>
  <si>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</si>
  <si>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</si>
  <si>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</si>
  <si>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</si>
  <si>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</si>
  <si>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</si>
  <si>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</si>
  <si>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</si>
  <si>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</si>
  <si>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</si>
  <si>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</si>
  <si>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</si>
  <si>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</si>
  <si>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</si>
  <si>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</si>
  <si>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</si>
  <si>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</si>
  <si>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</si>
  <si>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</si>
  <si>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</si>
  <si>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</si>
  <si>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</si>
  <si>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</si>
  <si>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</si>
  <si>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</si>
  <si>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</si>
  <si>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</si>
  <si>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</si>
  <si>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</si>
  <si>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</si>
  <si>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</si>
  <si>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</si>
  <si>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</si>
  <si>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</si>
  <si>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</si>
  <si>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</si>
  <si>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</si>
  <si>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</si>
  <si>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</si>
  <si>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</si>
  <si>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</si>
  <si>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</si>
  <si>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</si>
  <si>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</si>
  <si>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</si>
  <si>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</si>
  <si>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</si>
  <si>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</si>
  <si>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</si>
  <si>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</si>
  <si>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</si>
  <si>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</si>
  <si>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</si>
  <si>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</si>
  <si>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</si>
  <si>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</si>
  <si>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</si>
  <si>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</si>
  <si>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</si>
  <si>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</si>
  <si>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</si>
  <si>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</si>
  <si>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</si>
  <si>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</si>
  <si>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</si>
  <si>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</si>
  <si>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</si>
  <si>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</si>
  <si>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</si>
  <si>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</si>
  <si>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</si>
  <si>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</si>
  <si>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</si>
  <si>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</si>
  <si>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</si>
  <si>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</si>
  <si>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</si>
  <si>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</si>
  <si>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</si>
  <si>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</si>
  <si>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</si>
  <si>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</si>
  <si>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</si>
  <si>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</si>
  <si>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</si>
  <si>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</si>
  <si>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</si>
  <si>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</si>
  <si>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</si>
  <si>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</si>
  <si>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</si>
  <si>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</si>
  <si>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</si>
  <si>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</si>
  <si>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</si>
  <si>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</si>
  <si>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</si>
  <si>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</si>
  <si>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</si>
  <si>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</si>
  <si>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</si>
  <si>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</si>
  <si>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</si>
  <si>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</si>
  <si>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</si>
  <si>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</si>
  <si>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</si>
  <si>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</si>
  <si>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</si>
  <si>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</si>
  <si>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</si>
  <si>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</si>
  <si>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</si>
  <si>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</si>
  <si>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</si>
  <si>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</si>
  <si>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</si>
  <si>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</si>
  <si>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</si>
  <si>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</si>
  <si>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</si>
  <si>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</si>
  <si>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</si>
  <si>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</si>
  <si>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</si>
  <si>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</si>
  <si>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</si>
  <si>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</si>
  <si>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</si>
  <si>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</si>
  <si>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</si>
  <si>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</si>
  <si>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</si>
  <si>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</si>
  <si>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</si>
  <si>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</si>
  <si>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</si>
  <si>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</si>
  <si>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</si>
  <si>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</si>
  <si>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</si>
  <si>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</si>
  <si>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</si>
  <si>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</si>
  <si>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</si>
  <si>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</si>
  <si>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</si>
  <si>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</si>
  <si>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</si>
  <si>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</si>
  <si>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</si>
  <si>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</si>
  <si>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</si>
  <si>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</si>
  <si>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</si>
  <si>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</si>
  <si>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</si>
  <si>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</si>
  <si>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</si>
  <si>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</si>
  <si>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</si>
  <si>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</si>
  <si>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</si>
  <si>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</si>
  <si>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</si>
  <si>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</si>
  <si>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</si>
  <si>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</si>
  <si>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</si>
  <si>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</si>
  <si>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</si>
  <si>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</si>
  <si>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</si>
  <si>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</si>
  <si>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</si>
  <si>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</si>
  <si>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</si>
  <si>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</si>
  <si>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</si>
  <si>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</si>
  <si>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</si>
  <si>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</si>
  <si>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</si>
  <si>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</si>
  <si>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</si>
  <si>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</si>
  <si>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</si>
  <si>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</si>
  <si>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</si>
  <si>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</si>
  <si>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</si>
  <si>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</si>
  <si>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</si>
  <si>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</si>
  <si>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</si>
  <si>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</si>
  <si>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</si>
  <si>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</si>
  <si>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</si>
  <si>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</si>
  <si>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</si>
  <si>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</si>
  <si>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</si>
  <si>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</si>
  <si>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</si>
  <si>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</si>
  <si>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</si>
  <si>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</si>
  <si>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</si>
  <si>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</si>
  <si>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</si>
  <si>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</si>
  <si>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</si>
  <si>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</si>
  <si>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</si>
  <si>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</si>
  <si>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</si>
  <si>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</si>
  <si>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</si>
  <si>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</si>
  <si>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</si>
  <si>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</si>
  <si>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</si>
  <si>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</si>
  <si>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</si>
  <si>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</si>
  <si>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</si>
  <si>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</si>
  <si>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</si>
  <si>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</si>
  <si>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</si>
  <si>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</si>
  <si>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</si>
  <si>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</si>
  <si>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</si>
  <si>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</si>
  <si>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</si>
  <si>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</si>
  <si>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</si>
  <si>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</si>
  <si>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</si>
  <si>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</si>
  <si>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</si>
  <si>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</si>
  <si>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</si>
  <si>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</si>
  <si>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</si>
  <si>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</si>
  <si>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</si>
  <si>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</si>
  <si>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</si>
  <si>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</si>
  <si>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</si>
  <si>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</si>
  <si>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</si>
  <si>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</si>
  <si>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</si>
  <si>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</si>
  <si>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</si>
  <si>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</si>
  <si>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</si>
  <si>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</si>
  <si>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</si>
  <si>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</si>
  <si>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</si>
  <si>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</si>
  <si>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</si>
  <si>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</si>
  <si>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</si>
  <si>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</si>
  <si>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</si>
  <si>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</si>
  <si>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</si>
  <si>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</si>
  <si>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</si>
  <si>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</si>
  <si>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</si>
  <si>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</si>
  <si>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</si>
  <si>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</si>
  <si>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</si>
  <si>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</si>
  <si>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</si>
  <si>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</si>
  <si>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</si>
  <si>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</si>
  <si>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</si>
  <si>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</si>
  <si>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</si>
  <si>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</si>
  <si>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</si>
  <si>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</si>
  <si>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</si>
  <si>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</si>
  <si>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</si>
  <si>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</si>
  <si>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</si>
  <si>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</si>
  <si>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</si>
  <si>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</si>
  <si>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</si>
  <si>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</si>
  <si>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</si>
  <si>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</si>
  <si>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</si>
  <si>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</si>
  <si>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</si>
  <si>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</si>
  <si>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</si>
  <si>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</si>
  <si>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</si>
  <si>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</si>
  <si>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</si>
  <si>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</si>
  <si>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</si>
  <si>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</si>
  <si>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</si>
  <si>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</si>
  <si>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</si>
  <si>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</si>
  <si>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</si>
  <si>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</si>
  <si>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</si>
  <si>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</si>
  <si>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</si>
  <si>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</si>
  <si>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</si>
  <si>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</si>
  <si>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</si>
  <si>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</si>
  <si>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</si>
  <si>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</si>
  <si>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</si>
  <si>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</si>
  <si>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</si>
  <si>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</si>
  <si>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</si>
  <si>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</si>
  <si>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</si>
  <si>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</si>
  <si>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</si>
  <si>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</si>
  <si>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</si>
  <si>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</si>
  <si>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</si>
  <si>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</si>
  <si>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</si>
  <si>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</si>
  <si>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</si>
  <si>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</si>
  <si>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</si>
  <si>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</si>
  <si>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</si>
  <si>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</si>
  <si>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</si>
  <si>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</si>
  <si>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</si>
  <si>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</si>
  <si>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</si>
  <si>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</si>
  <si>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</si>
  <si>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</si>
  <si>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</si>
  <si>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</si>
  <si>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</si>
  <si>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</si>
  <si>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</si>
  <si>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</si>
  <si>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</si>
  <si>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</si>
  <si>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</si>
  <si>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</si>
  <si>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</si>
  <si>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</si>
  <si>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</si>
  <si>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</si>
  <si>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</si>
  <si>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</si>
  <si>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</si>
  <si>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</si>
  <si>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</si>
  <si>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</si>
  <si>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</si>
  <si>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</si>
  <si>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</si>
  <si>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</si>
  <si>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</si>
  <si>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</si>
  <si>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</si>
  <si>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</si>
  <si>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</si>
  <si>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</si>
  <si>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</si>
  <si>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</si>
  <si>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</si>
  <si>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</si>
  <si>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</si>
  <si>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</si>
  <si>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</si>
  <si>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</si>
  <si>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</si>
  <si>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</si>
  <si>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</si>
  <si>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</si>
  <si>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</si>
  <si>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</si>
  <si>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</si>
  <si>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</si>
  <si>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</si>
  <si>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</si>
  <si>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</si>
  <si>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</si>
  <si>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</si>
  <si>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</si>
  <si>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</si>
  <si>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</si>
  <si>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</si>
  <si>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</si>
  <si>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</si>
  <si>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</si>
  <si>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</si>
  <si>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</si>
  <si>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</si>
  <si>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</si>
  <si>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</si>
  <si>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</si>
  <si>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</si>
  <si>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</si>
  <si>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</si>
  <si>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</si>
  <si>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</si>
  <si>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</si>
  <si>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</si>
  <si>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</si>
  <si>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</si>
  <si>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</si>
  <si>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</si>
  <si>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</si>
  <si>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</si>
  <si>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</si>
  <si>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</si>
  <si>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</si>
  <si>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</si>
  <si>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</si>
  <si>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</si>
  <si>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</si>
  <si>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</si>
  <si>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</si>
  <si>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</si>
  <si>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</si>
  <si>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</si>
  <si>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</si>
  <si>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</si>
  <si>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</si>
  <si>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</si>
  <si>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</si>
  <si>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</si>
  <si>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</si>
  <si>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</si>
  <si>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</si>
  <si>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</si>
  <si>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</si>
  <si>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</si>
  <si>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</si>
  <si>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</si>
  <si>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</si>
  <si>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</si>
  <si>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</si>
  <si>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</si>
  <si>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</si>
  <si>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</si>
  <si>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</si>
  <si>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</si>
  <si>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</si>
  <si>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</si>
  <si>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</si>
  <si>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</si>
  <si>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</si>
  <si>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</si>
  <si>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</si>
  <si>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</si>
  <si>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</si>
  <si>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</si>
  <si>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</si>
  <si>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</si>
  <si>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</si>
  <si>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</si>
  <si>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</si>
  <si>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</si>
  <si>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</si>
  <si>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</si>
  <si>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</si>
  <si>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</si>
  <si>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</si>
  <si>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</si>
  <si>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</si>
  <si>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</si>
  <si>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</si>
  <si>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</si>
  <si>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</si>
  <si>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</si>
  <si>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</si>
  <si>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</si>
  <si>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</si>
  <si>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</si>
  <si>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</si>
  <si>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</si>
  <si>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</si>
  <si>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</si>
  <si>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</si>
  <si>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</si>
  <si>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</si>
  <si>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</si>
  <si>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</si>
  <si>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</si>
  <si>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</si>
  <si>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</si>
  <si>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</si>
  <si>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</si>
  <si>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</si>
  <si>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</si>
  <si>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</si>
  <si>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</si>
  <si>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</si>
  <si>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</si>
  <si>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</si>
  <si>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</si>
  <si>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</si>
  <si>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</si>
  <si>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</si>
  <si>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</si>
  <si>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</si>
  <si>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</si>
  <si>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</si>
  <si>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</si>
  <si>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</si>
  <si>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</si>
  <si>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</si>
  <si>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</si>
  <si>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</si>
  <si>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</si>
  <si>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</si>
  <si>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</si>
  <si>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</si>
  <si>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</si>
  <si>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</si>
  <si>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</si>
  <si>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</si>
  <si>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</si>
  <si>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</si>
  <si>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</si>
  <si>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</si>
  <si>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</si>
  <si>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</si>
  <si>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</si>
  <si>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</si>
  <si>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</si>
  <si>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</si>
  <si>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</si>
  <si>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</si>
  <si>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</si>
  <si>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</si>
  <si>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</si>
  <si>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</si>
  <si>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</si>
  <si>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</si>
  <si>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</si>
  <si>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</si>
  <si>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</si>
  <si>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</si>
  <si>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</si>
  <si>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</si>
  <si>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</si>
  <si>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</si>
  <si>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</si>
  <si>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</si>
  <si>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</si>
  <si>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</si>
  <si>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</si>
  <si>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</si>
  <si>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</si>
  <si>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</si>
  <si>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</si>
  <si>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</si>
  <si>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</si>
  <si>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</si>
  <si>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</si>
  <si>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</si>
  <si>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</si>
  <si>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</si>
  <si>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</si>
  <si>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</si>
  <si>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</si>
  <si>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</si>
  <si>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</si>
  <si>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</si>
  <si>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</si>
  <si>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</si>
  <si>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</si>
  <si>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</si>
  <si>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</si>
  <si>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</si>
  <si>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</si>
  <si>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</si>
  <si>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</si>
  <si>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</si>
  <si>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</si>
  <si>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</si>
  <si>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</si>
  <si>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</si>
  <si>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</si>
  <si>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</si>
  <si>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</si>
  <si>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</si>
  <si>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</si>
  <si>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</si>
  <si>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</si>
  <si>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</si>
  <si>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</si>
  <si>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</si>
  <si>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</si>
  <si>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</si>
  <si>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</si>
  <si>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</si>
  <si>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</si>
  <si>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</si>
  <si>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</si>
  <si>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</si>
  <si>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</si>
  <si>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</si>
  <si>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</si>
  <si>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</si>
  <si>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</si>
  <si>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</si>
  <si>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</si>
  <si>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</si>
  <si>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</si>
  <si>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</si>
  <si>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</si>
  <si>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</si>
  <si>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</si>
  <si>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</si>
  <si>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</si>
  <si>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</si>
  <si>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</si>
  <si>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</si>
  <si>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</si>
  <si>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</si>
  <si>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</si>
  <si>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</si>
  <si>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</si>
  <si>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</si>
  <si>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</si>
  <si>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</si>
  <si>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</si>
  <si>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</si>
  <si>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</si>
  <si>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</si>
  <si>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</si>
  <si>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</si>
  <si>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</si>
  <si>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</si>
  <si>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</si>
  <si>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</si>
  <si>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</si>
  <si>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</si>
  <si>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</si>
  <si>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</si>
  <si>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</si>
  <si>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</si>
  <si>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</si>
  <si>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</si>
  <si>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</si>
  <si>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</si>
  <si>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</si>
  <si>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</si>
  <si>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</si>
  <si>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</si>
  <si>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</si>
  <si>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</si>
  <si>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</si>
  <si>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</si>
  <si>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</si>
  <si>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</si>
  <si>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</si>
  <si>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</si>
  <si>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</si>
  <si>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</si>
  <si>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</si>
  <si>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</si>
  <si>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</si>
  <si>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</si>
  <si>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</si>
  <si>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</si>
  <si>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</si>
  <si>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</si>
  <si>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</si>
  <si>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</si>
  <si>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</si>
  <si>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</si>
  <si>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</si>
  <si>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</si>
  <si>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</si>
  <si>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</si>
  <si>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</si>
  <si>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</si>
  <si>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</si>
  <si>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</si>
  <si>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</si>
  <si>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</si>
  <si>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</si>
  <si>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</si>
  <si>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</si>
  <si>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</si>
  <si>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</si>
  <si>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</si>
  <si>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</si>
  <si>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</si>
  <si>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</si>
  <si>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</si>
  <si>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</si>
  <si>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</si>
  <si>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</si>
  <si>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</si>
  <si>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</si>
  <si>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</si>
  <si>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</si>
  <si>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</si>
  <si>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</si>
  <si>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</si>
  <si>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</si>
  <si>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</si>
  <si>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</si>
  <si>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</si>
  <si>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</si>
  <si>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</si>
  <si>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</si>
  <si>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</si>
  <si>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</si>
  <si>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</si>
  <si>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</si>
  <si>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</si>
  <si>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</si>
  <si>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</si>
  <si>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</si>
  <si>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</si>
  <si>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</si>
  <si>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</si>
  <si>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</si>
  <si>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</si>
  <si>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</si>
  <si>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</si>
  <si>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</si>
  <si>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</si>
  <si>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</si>
  <si>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</si>
  <si>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</si>
  <si>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</si>
  <si>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</si>
  <si>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</si>
  <si>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</si>
  <si>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</si>
  <si>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</si>
  <si>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</si>
  <si>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</si>
  <si>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</si>
  <si>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</si>
  <si>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</si>
  <si>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</si>
  <si>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</si>
  <si>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</si>
  <si>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</si>
  <si>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</si>
  <si>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</si>
  <si>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</si>
  <si>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</si>
  <si>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</si>
  <si>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</si>
  <si>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</si>
  <si>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</si>
  <si>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</si>
  <si>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</si>
  <si>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</si>
  <si>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</si>
  <si>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</si>
  <si>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</si>
  <si>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</si>
  <si>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</si>
  <si>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</si>
  <si>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</si>
  <si>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</si>
  <si>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</si>
  <si>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</si>
  <si>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</si>
  <si>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</si>
  <si>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</si>
  <si>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</si>
  <si>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</si>
  <si>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</si>
  <si>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</si>
  <si>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</si>
  <si>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</si>
  <si>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</si>
  <si>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</si>
  <si>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</si>
  <si>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</si>
  <si>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</si>
  <si>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</si>
  <si>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</si>
  <si>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</si>
  <si>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</si>
  <si>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</si>
  <si>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</si>
  <si>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</si>
  <si>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</si>
  <si>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</si>
  <si>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</si>
  <si>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</si>
  <si>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</si>
  <si>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</si>
  <si>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</si>
  <si>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</si>
  <si>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</si>
  <si>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</si>
  <si>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</si>
  <si>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</si>
  <si>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</si>
  <si>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</si>
  <si>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</si>
  <si>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</si>
  <si>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</si>
  <si>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</si>
  <si>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</si>
  <si>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</si>
  <si>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</si>
  <si>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</si>
  <si>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</si>
  <si>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</si>
  <si>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</si>
  <si>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</si>
  <si>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</si>
  <si>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</si>
  <si>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</si>
  <si>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</si>
  <si>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</si>
  <si>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</si>
  <si>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</si>
  <si>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</si>
  <si>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</si>
  <si>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</si>
  <si>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</si>
  <si>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</si>
  <si>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</si>
  <si>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</si>
  <si>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</si>
  <si>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</si>
  <si>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</si>
  <si>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</si>
  <si>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</si>
  <si>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</si>
  <si>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</si>
  <si>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</si>
  <si>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</si>
  <si>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</si>
  <si>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</si>
  <si>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</si>
  <si>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</si>
  <si>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</si>
  <si>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</si>
  <si>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</si>
  <si>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</si>
  <si>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</si>
  <si>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</si>
  <si>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</si>
  <si>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</si>
  <si>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</si>
  <si>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</si>
  <si>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</si>
  <si>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</si>
  <si>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</si>
  <si>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</si>
  <si>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</si>
  <si>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</si>
  <si>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</si>
  <si>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</si>
  <si>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</si>
  <si>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</si>
  <si>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</si>
  <si>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</si>
  <si>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</si>
  <si>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</si>
  <si>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</si>
  <si>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</si>
  <si>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</si>
  <si>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</si>
  <si>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</si>
  <si>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</si>
  <si>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</si>
  <si>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</si>
  <si>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</si>
  <si>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</si>
  <si>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</si>
  <si>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</si>
  <si>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</si>
  <si>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</si>
  <si>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</si>
  <si>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</si>
  <si>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</si>
  <si>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</si>
  <si>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</si>
  <si>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</si>
  <si>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</si>
  <si>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</si>
  <si>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</si>
  <si>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</si>
  <si>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</si>
  <si>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</si>
  <si>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</si>
  <si>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</si>
  <si>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</si>
  <si>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</si>
  <si>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</si>
  <si>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</si>
  <si>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</si>
  <si>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</si>
  <si>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</si>
  <si>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</si>
  <si>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</si>
  <si>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</si>
  <si>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</si>
  <si>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</si>
  <si>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</si>
  <si>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</si>
  <si>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</si>
  <si>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</si>
  <si>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</si>
  <si>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</si>
  <si>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</si>
  <si>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</si>
  <si>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</si>
  <si>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</si>
  <si>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</si>
  <si>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</si>
  <si>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</si>
  <si>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</si>
  <si>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</si>
  <si>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</si>
  <si>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</si>
  <si>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</si>
  <si>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</si>
  <si>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</si>
  <si>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</si>
  <si>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</si>
  <si>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</si>
  <si>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</si>
  <si>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</si>
  <si>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</si>
  <si>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</si>
  <si>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</si>
  <si>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</si>
  <si>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</si>
  <si>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</si>
  <si>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</si>
  <si>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</si>
  <si>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</si>
  <si>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</si>
  <si>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</si>
  <si>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</si>
  <si>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</si>
  <si>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</si>
  <si>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</si>
  <si>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</si>
  <si>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</si>
  <si>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</si>
  <si>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</si>
  <si>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</si>
  <si>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</si>
  <si>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</si>
  <si>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</si>
  <si>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</si>
  <si>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</si>
  <si>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</si>
  <si>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</si>
  <si>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</si>
  <si>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</si>
  <si>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</si>
  <si>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</si>
  <si>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</si>
  <si>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</si>
  <si>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</si>
  <si>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</si>
  <si>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</si>
  <si>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</si>
  <si>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</si>
  <si>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</si>
  <si>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</si>
  <si>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</si>
  <si>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</si>
  <si>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</si>
  <si>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</si>
  <si>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</si>
  <si>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</si>
  <si>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</si>
  <si>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</si>
  <si>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</si>
  <si>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</si>
  <si>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</si>
  <si>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</si>
  <si>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</si>
  <si>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</si>
  <si>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</si>
  <si>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</si>
  <si>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</si>
  <si>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</si>
  <si>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</si>
  <si>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</si>
  <si>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</si>
  <si>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</si>
  <si>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</si>
  <si>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</si>
  <si>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</si>
  <si>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</si>
  <si>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</si>
  <si>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</si>
  <si>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</si>
  <si>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</si>
  <si>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</si>
  <si>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</si>
  <si>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</si>
  <si>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</si>
  <si>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</si>
  <si>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</si>
  <si>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</si>
  <si>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</si>
  <si>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</si>
  <si>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</si>
  <si>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</si>
  <si>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</si>
  <si>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</si>
  <si>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</si>
  <si>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</si>
  <si>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</si>
  <si>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</si>
  <si>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</si>
  <si>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</si>
  <si>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</si>
  <si>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</si>
  <si>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</si>
  <si>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</si>
  <si>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</si>
  <si>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</si>
  <si>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</si>
  <si>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</si>
  <si>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</si>
  <si>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</si>
  <si>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</si>
  <si>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</si>
  <si>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</si>
  <si>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</si>
  <si>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</si>
  <si>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</si>
  <si>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</si>
  <si>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</si>
  <si>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</si>
  <si>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</si>
  <si>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</si>
  <si>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</si>
  <si>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</si>
  <si>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</si>
  <si>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</si>
  <si>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</si>
  <si>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</si>
  <si>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</si>
  <si>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</si>
  <si>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</si>
  <si>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</si>
  <si>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</si>
  <si>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</si>
  <si>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</si>
  <si>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</si>
  <si>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</si>
  <si>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</si>
  <si>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</si>
  <si>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</si>
  <si>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</si>
  <si>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</si>
  <si>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</si>
  <si>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</si>
  <si>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</si>
  <si>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</si>
  <si>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</si>
  <si>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</si>
  <si>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</si>
  <si>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</si>
  <si>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</si>
  <si>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</si>
  <si>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</si>
  <si>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</si>
  <si>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</si>
  <si>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</si>
  <si>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</si>
  <si>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</si>
  <si>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</si>
  <si>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</si>
  <si>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</si>
  <si>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</si>
  <si>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</si>
  <si>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</si>
  <si>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</si>
  <si>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</si>
  <si>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</si>
  <si>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</si>
  <si>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</si>
  <si>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</si>
  <si>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</si>
  <si>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</si>
  <si>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</si>
  <si>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</si>
  <si>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</si>
  <si>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</si>
  <si>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</si>
  <si>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</si>
  <si>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</si>
  <si>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</si>
  <si>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</si>
  <si>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</si>
  <si>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</si>
  <si>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</si>
  <si>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</si>
  <si>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</si>
  <si>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</si>
  <si>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</si>
  <si>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</si>
  <si>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</si>
  <si>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</si>
  <si>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</si>
  <si>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</si>
  <si>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</si>
  <si>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</si>
  <si>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</si>
  <si>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</si>
  <si>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</si>
  <si>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</si>
  <si>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</si>
  <si>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</si>
  <si>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</si>
  <si>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</si>
  <si>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</si>
  <si>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</si>
  <si>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</si>
  <si>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</si>
  <si>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</si>
  <si>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</si>
  <si>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</si>
  <si>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</si>
  <si>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</si>
  <si>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</si>
  <si>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</si>
  <si>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</si>
  <si>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</si>
  <si>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</si>
  <si>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</si>
  <si>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</si>
  <si>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</si>
  <si>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</si>
  <si>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</si>
  <si>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</si>
  <si>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</si>
  <si>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</si>
  <si>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</si>
  <si>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</si>
  <si>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</si>
  <si>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</si>
  <si>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</si>
  <si>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</si>
  <si>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</si>
  <si>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</si>
  <si>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</si>
  <si>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</si>
  <si>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</si>
  <si>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</si>
  <si>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</si>
  <si>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</si>
  <si>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</si>
  <si>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</si>
  <si>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</si>
  <si>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</si>
  <si>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</si>
  <si>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</si>
  <si>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</si>
  <si>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</si>
  <si>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</si>
  <si>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</si>
  <si>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</si>
  <si>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</si>
  <si>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</si>
  <si>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</si>
  <si>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</si>
  <si>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</si>
  <si>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</si>
  <si>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</si>
  <si>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</si>
  <si>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</si>
  <si>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</si>
  <si>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</si>
  <si>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</si>
  <si>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</si>
  <si>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</si>
  <si>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</si>
  <si>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</si>
  <si>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</si>
  <si>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</si>
  <si>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</si>
  <si>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</si>
  <si>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</si>
  <si>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</si>
  <si>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</si>
  <si>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</si>
  <si>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</si>
  <si>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</si>
  <si>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</si>
  <si>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</si>
  <si>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</si>
  <si>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</si>
  <si>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</si>
  <si>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</si>
  <si>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</si>
  <si>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</si>
  <si>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</si>
  <si>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</si>
  <si>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</si>
  <si>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</si>
  <si>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</si>
  <si>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</si>
  <si>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</si>
  <si>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</si>
  <si>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</si>
  <si>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</si>
  <si>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</si>
  <si>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</si>
  <si>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</si>
  <si>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</si>
  <si>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</si>
  <si>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</si>
  <si>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</si>
  <si>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</si>
  <si>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</si>
  <si>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</si>
  <si>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</si>
  <si>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</si>
  <si>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</si>
  <si>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</si>
  <si>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</si>
  <si>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</si>
  <si>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</si>
  <si>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</si>
  <si>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</si>
  <si>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</si>
  <si>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</si>
  <si>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</si>
  <si>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</si>
  <si>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</si>
  <si>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</si>
  <si>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</si>
  <si>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</si>
  <si>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</si>
  <si>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</si>
  <si>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</si>
  <si>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</si>
  <si>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</si>
  <si>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</si>
  <si>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</si>
  <si>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</si>
  <si>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</si>
  <si>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</si>
  <si>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</si>
  <si>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</si>
  <si>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</si>
  <si>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</si>
  <si>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</si>
  <si>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</si>
  <si>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</si>
  <si>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</si>
  <si>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</si>
  <si>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</si>
  <si>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</si>
  <si>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</si>
  <si>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</si>
  <si>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</si>
  <si>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</si>
  <si>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</si>
  <si>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</si>
  <si>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</si>
  <si>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</si>
  <si>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</si>
  <si>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</si>
  <si>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</si>
  <si>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</si>
  <si>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</si>
  <si>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</si>
  <si>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</si>
  <si>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</si>
  <si>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</si>
  <si>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</si>
  <si>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</si>
  <si>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</si>
  <si>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</si>
  <si>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</si>
  <si>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</si>
  <si>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</si>
  <si>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</si>
  <si>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</si>
  <si>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</si>
  <si>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</si>
  <si>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</si>
  <si>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</si>
  <si>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</si>
  <si>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</si>
  <si>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</si>
  <si>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</si>
  <si>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</si>
  <si>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</si>
  <si>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</si>
  <si>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</si>
  <si>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</si>
  <si>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</si>
  <si>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</si>
  <si>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</si>
  <si>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</si>
  <si>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</si>
  <si>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</si>
  <si>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</si>
  <si>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</si>
  <si>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</si>
  <si>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</si>
  <si>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</si>
  <si>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</si>
  <si>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</si>
  <si>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</si>
  <si>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</si>
  <si>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</si>
  <si>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</si>
  <si>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</si>
  <si>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</si>
  <si>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</si>
  <si>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</si>
  <si>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</si>
  <si>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</si>
  <si>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</si>
  <si>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</si>
  <si>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</si>
  <si>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</si>
  <si>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</si>
  <si>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</si>
  <si>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</si>
  <si>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</si>
  <si>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</si>
  <si>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</si>
  <si>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</si>
  <si>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</si>
  <si>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</si>
  <si>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</si>
  <si>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</si>
  <si>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</si>
  <si>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</si>
  <si>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</si>
  <si>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</si>
  <si>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</si>
  <si>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</si>
  <si>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</si>
  <si>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</si>
  <si>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</si>
  <si>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</si>
  <si>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</si>
  <si>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</si>
  <si>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</si>
  <si>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</si>
  <si>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</si>
  <si>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</si>
  <si>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</si>
  <si>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</si>
  <si>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</si>
  <si>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</si>
  <si>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</si>
  <si>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</si>
  <si>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</si>
  <si>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</si>
  <si>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</si>
  <si>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</si>
  <si>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</si>
  <si>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</si>
  <si>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</si>
  <si>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</si>
  <si>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</si>
  <si>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</si>
  <si>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</si>
  <si>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</si>
  <si>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</si>
  <si>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</si>
  <si>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</si>
  <si>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</si>
  <si>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</si>
  <si>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</si>
  <si>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</si>
  <si>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</si>
  <si>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</si>
  <si>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</si>
  <si>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</si>
  <si>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</si>
  <si>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</si>
  <si>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</si>
  <si>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</si>
  <si>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</si>
  <si>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</si>
  <si>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</si>
  <si>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</si>
  <si>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</si>
  <si>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</si>
  <si>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</si>
  <si>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</si>
  <si>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</si>
  <si>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</si>
  <si>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</si>
  <si>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</si>
  <si>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</si>
  <si>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</si>
  <si>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</si>
  <si>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</si>
  <si>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</si>
  <si>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</si>
  <si>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</si>
  <si>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</si>
  <si>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</si>
  <si>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</si>
  <si>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</si>
  <si>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</si>
  <si>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</si>
  <si>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</si>
  <si>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</si>
  <si>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</si>
  <si>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</si>
  <si>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</si>
  <si>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</si>
  <si>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</si>
  <si>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</si>
  <si>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</si>
  <si>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</si>
  <si>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</si>
  <si>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</si>
  <si>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</si>
  <si>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</si>
  <si>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</si>
  <si>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</si>
  <si>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</si>
  <si>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</si>
  <si>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</si>
  <si>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</si>
  <si>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</si>
  <si>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</si>
  <si>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</si>
  <si>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</si>
  <si>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</si>
  <si>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</si>
  <si>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</si>
  <si>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</si>
  <si>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</si>
  <si>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</si>
  <si>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</si>
  <si>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</si>
  <si>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</si>
  <si>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</si>
  <si>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</si>
  <si>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</si>
  <si>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</si>
  <si>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</si>
  <si>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</si>
  <si>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</si>
  <si>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</si>
  <si>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</si>
  <si>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</si>
  <si>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</si>
  <si>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</si>
  <si>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</si>
  <si>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</si>
  <si>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</si>
  <si>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</si>
  <si>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</si>
  <si>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</si>
  <si>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</si>
  <si>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</si>
  <si>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</si>
  <si>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</si>
  <si>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</si>
  <si>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</si>
  <si>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</si>
  <si>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</si>
  <si>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</si>
  <si>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</si>
  <si>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</si>
  <si>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</si>
  <si>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</si>
  <si>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</si>
  <si>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</si>
  <si>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</si>
  <si>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</si>
  <si>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</si>
  <si>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</si>
  <si>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</si>
  <si>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</si>
  <si>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</si>
  <si>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</si>
  <si>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</si>
  <si>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</si>
  <si>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</si>
  <si>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</si>
  <si>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</si>
  <si>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</si>
  <si>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</si>
  <si>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</si>
  <si>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</si>
  <si>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</si>
  <si>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</si>
  <si>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</si>
  <si>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</si>
  <si>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</si>
  <si>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</si>
  <si>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</si>
  <si>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</si>
  <si>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</si>
  <si>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</si>
  <si>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</si>
  <si>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</si>
  <si>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</si>
  <si>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</si>
  <si>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</si>
  <si>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</si>
  <si>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</si>
  <si>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</si>
  <si>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</si>
  <si>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</si>
  <si>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</si>
  <si>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</si>
  <si>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</si>
  <si>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</si>
  <si>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</si>
  <si>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</si>
  <si>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</si>
  <si>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</si>
  <si>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</si>
  <si>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</si>
  <si>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</si>
  <si>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</si>
  <si>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</si>
  <si>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</si>
  <si>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</si>
  <si>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</si>
  <si>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</si>
  <si>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</si>
  <si>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</si>
  <si>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</si>
  <si>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</si>
  <si>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</si>
  <si>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</si>
  <si>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</si>
  <si>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</si>
  <si>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</si>
  <si>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</si>
  <si>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</si>
  <si>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</si>
  <si>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</si>
  <si>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</si>
  <si>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</si>
  <si>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</si>
  <si>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</si>
  <si>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</si>
  <si>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</si>
  <si>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</si>
  <si>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</si>
  <si>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</si>
  <si>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</si>
  <si>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</si>
  <si>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</si>
  <si>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</si>
  <si>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</si>
  <si>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</si>
  <si>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</si>
  <si>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</si>
  <si>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</si>
  <si>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</si>
  <si>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</si>
  <si>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</si>
  <si>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</si>
  <si>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</si>
  <si>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</si>
  <si>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</si>
  <si>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</si>
  <si>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</si>
  <si>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</si>
  <si>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</si>
  <si>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</si>
  <si>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</si>
  <si>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</si>
  <si>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</si>
  <si>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</si>
  <si>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</si>
  <si>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</si>
  <si>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</si>
  <si>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</si>
  <si>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</si>
  <si>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</si>
  <si>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</si>
  <si>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</si>
  <si>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</si>
  <si>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</si>
  <si>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</si>
  <si>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</si>
  <si>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</si>
  <si>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</si>
  <si>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</si>
  <si>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</si>
  <si>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</si>
  <si>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</si>
  <si>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</si>
  <si>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</si>
  <si>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</si>
  <si>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</si>
  <si>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</si>
  <si>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</si>
  <si>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</si>
  <si>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</si>
  <si>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</si>
  <si>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</si>
  <si>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</si>
  <si>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</si>
  <si>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</si>
  <si>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</si>
  <si>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</si>
  <si>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</si>
  <si>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</si>
  <si>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</si>
  <si>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</si>
  <si>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</si>
  <si>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</si>
  <si>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</si>
  <si>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</si>
  <si>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</si>
  <si>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</si>
  <si>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</si>
  <si>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</si>
  <si>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</si>
  <si>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</si>
  <si>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</si>
  <si>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</si>
  <si>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</si>
  <si>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</si>
  <si>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</si>
  <si>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</si>
  <si>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</si>
  <si>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</si>
  <si>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</si>
  <si>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</si>
  <si>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</si>
  <si>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</si>
  <si>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</si>
  <si>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</si>
  <si>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</si>
  <si>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</si>
  <si>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</si>
  <si>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</si>
  <si>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</si>
  <si>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</si>
  <si>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</si>
  <si>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</si>
  <si>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</si>
  <si>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</si>
  <si>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</si>
  <si>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</si>
  <si>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</si>
  <si>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</si>
  <si>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</si>
  <si>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</si>
  <si>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</si>
  <si>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</si>
  <si>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</si>
  <si>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</si>
  <si>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</si>
  <si>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</si>
  <si>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</si>
  <si>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</si>
  <si>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</si>
  <si>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</si>
  <si>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</si>
  <si>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</si>
  <si>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</si>
  <si>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</si>
  <si>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</si>
  <si>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</si>
  <si>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</si>
  <si>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</si>
  <si>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</si>
  <si>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</si>
  <si>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</si>
  <si>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</si>
  <si>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</si>
  <si>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</si>
  <si>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</si>
  <si>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</si>
  <si>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</si>
  <si>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</si>
  <si>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</si>
  <si>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</si>
  <si>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</si>
  <si>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</si>
  <si>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</si>
  <si>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</si>
  <si>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</si>
  <si>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</si>
  <si>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</si>
  <si>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</si>
  <si>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</si>
  <si>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</si>
  <si>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</si>
  <si>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</si>
  <si>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</si>
  <si>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</si>
  <si>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</si>
  <si>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</si>
  <si>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</si>
  <si>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</si>
  <si>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</si>
  <si>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</si>
  <si>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</si>
  <si>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</si>
  <si>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</si>
  <si>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</si>
  <si>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</si>
  <si>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</si>
  <si>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</si>
  <si>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</si>
  <si>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</si>
  <si>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</si>
  <si>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</si>
  <si>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</si>
  <si>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</si>
  <si>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</si>
  <si>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</si>
  <si>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</si>
  <si>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</si>
  <si>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</si>
  <si>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</si>
  <si>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</si>
  <si>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</si>
  <si>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</si>
  <si>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</si>
  <si>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</si>
  <si>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</si>
  <si>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</si>
  <si>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</si>
  <si>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</si>
  <si>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</si>
  <si>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</si>
  <si>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</si>
  <si>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</si>
  <si>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</si>
  <si>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</si>
  <si>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</si>
  <si>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</si>
  <si>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</si>
  <si>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</si>
  <si>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</si>
  <si>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</si>
  <si>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</si>
  <si>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</si>
  <si>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</si>
  <si>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</si>
  <si>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</si>
  <si>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</si>
  <si>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</si>
  <si>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</si>
  <si>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</si>
  <si>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</si>
  <si>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</si>
  <si>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</si>
  <si>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</si>
  <si>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</si>
  <si>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</si>
  <si>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</si>
  <si>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</si>
  <si>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</si>
  <si>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</si>
  <si>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</si>
  <si>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</si>
  <si>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</si>
  <si>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</si>
  <si>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</si>
  <si>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</si>
  <si>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</si>
  <si>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</si>
  <si>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</si>
  <si>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</si>
  <si>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</si>
  <si>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</si>
  <si>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</si>
  <si>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</si>
  <si>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</si>
  <si>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</si>
  <si>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</si>
  <si>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</si>
  <si>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</si>
  <si>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</si>
  <si>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</si>
  <si>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</si>
  <si>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</si>
  <si>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</si>
  <si>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</si>
  <si>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</si>
  <si>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</si>
  <si>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</si>
  <si>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</si>
  <si>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</si>
  <si>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</si>
  <si>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</si>
  <si>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</si>
  <si>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</si>
  <si>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</si>
  <si>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</si>
  <si>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</si>
  <si>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</si>
  <si>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</si>
  <si>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</si>
  <si>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</si>
  <si>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</si>
  <si>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</si>
  <si>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</si>
  <si>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</si>
  <si>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</si>
  <si>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</si>
  <si>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</si>
  <si>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</si>
  <si>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</si>
  <si>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</si>
  <si>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</si>
  <si>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</si>
  <si>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</si>
  <si>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</si>
  <si>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</si>
  <si>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</si>
  <si>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</si>
  <si>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</si>
  <si>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</si>
  <si>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</si>
  <si>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</si>
  <si>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</si>
  <si>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</si>
  <si>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</si>
  <si>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</si>
  <si>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</si>
  <si>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</si>
  <si>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</si>
  <si>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</si>
  <si>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</si>
  <si>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</si>
  <si>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</si>
  <si>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</si>
  <si>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</si>
  <si>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</si>
  <si>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</si>
  <si>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</si>
  <si>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</si>
  <si>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</si>
  <si>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</si>
  <si>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</si>
  <si>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</si>
  <si>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</si>
  <si>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</si>
  <si>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</si>
  <si>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</si>
  <si>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</si>
  <si>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</si>
  <si>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</si>
  <si>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</si>
  <si>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</si>
  <si>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</si>
  <si>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</si>
  <si>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</si>
  <si>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</si>
  <si>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</si>
  <si>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</si>
  <si>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</si>
  <si>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</si>
  <si>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</si>
  <si>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</si>
  <si>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</si>
  <si>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</si>
  <si>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</si>
  <si>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</si>
  <si>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</si>
  <si>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</si>
  <si>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</si>
  <si>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</si>
  <si>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</si>
  <si>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</si>
  <si>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</si>
  <si>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</si>
  <si>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</si>
  <si>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</si>
  <si>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</si>
  <si>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</si>
  <si>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</si>
  <si>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</si>
  <si>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</si>
  <si>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</si>
  <si>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</si>
  <si>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</si>
  <si>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</si>
  <si>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</si>
  <si>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</si>
  <si>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</si>
  <si>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</si>
  <si>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</si>
  <si>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</si>
  <si>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</si>
  <si>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</si>
  <si>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</si>
  <si>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</si>
  <si>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</si>
  <si>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</si>
  <si>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</si>
  <si>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</si>
  <si>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</si>
  <si>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</si>
  <si>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</si>
  <si>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</si>
  <si>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</si>
  <si>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</si>
  <si>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</si>
  <si>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</si>
  <si>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</si>
  <si>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</si>
  <si>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</si>
  <si>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</si>
  <si>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</si>
  <si>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</si>
  <si>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</si>
  <si>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</si>
  <si>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</si>
  <si>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</si>
  <si>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</si>
  <si>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</si>
  <si>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</si>
  <si>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</si>
  <si>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</si>
  <si>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</si>
  <si>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</si>
  <si>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</si>
  <si>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</si>
  <si>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</si>
  <si>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</si>
  <si>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</si>
  <si>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</si>
  <si>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</si>
  <si>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</si>
  <si>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</si>
  <si>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</si>
  <si>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</si>
  <si>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</si>
  <si>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</si>
  <si>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</si>
  <si>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</si>
  <si>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</si>
  <si>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</si>
  <si>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</si>
  <si>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</si>
  <si>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</si>
  <si>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</si>
  <si>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</si>
  <si>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</si>
  <si>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</si>
  <si>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</si>
  <si>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</si>
  <si>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</si>
  <si>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</si>
  <si>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</si>
  <si>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</si>
  <si>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</si>
  <si>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</si>
  <si>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</si>
  <si>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</si>
  <si>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</si>
  <si>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</si>
  <si>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</si>
  <si>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</si>
  <si>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</si>
  <si>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</si>
  <si>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</si>
  <si>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</si>
  <si>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</si>
  <si>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</si>
  <si>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</si>
  <si>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</si>
  <si>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</si>
  <si>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</si>
  <si>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</si>
  <si>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</si>
  <si>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</si>
  <si>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</si>
  <si>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</si>
  <si>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</si>
  <si>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</si>
  <si>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</si>
  <si>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</si>
  <si>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</si>
  <si>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</si>
  <si>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</si>
  <si>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</si>
  <si>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</si>
  <si>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</si>
  <si>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</si>
  <si>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</si>
  <si>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</si>
  <si>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</si>
  <si>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</si>
  <si>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</si>
  <si>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</si>
  <si>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</si>
  <si>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</si>
  <si>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</si>
  <si>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</si>
  <si>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</si>
  <si>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</si>
  <si>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</si>
  <si>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</si>
  <si>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</si>
  <si>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</si>
  <si>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</si>
  <si>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</si>
  <si>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</si>
  <si>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</si>
  <si>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</si>
  <si>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</si>
  <si>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</si>
  <si>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</si>
  <si>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</si>
  <si>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</si>
  <si>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</si>
  <si>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</si>
  <si>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</si>
  <si>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</si>
  <si>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</si>
  <si>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</si>
  <si>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</si>
  <si>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</si>
  <si>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</si>
  <si>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</si>
  <si>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</si>
  <si>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</si>
  <si>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</si>
  <si>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</si>
  <si>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</si>
  <si>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</si>
  <si>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</si>
  <si>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</si>
  <si>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</si>
  <si>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</si>
  <si>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</si>
  <si>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</si>
  <si>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</si>
  <si>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</si>
  <si>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</si>
  <si>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</si>
  <si>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</si>
  <si>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</si>
  <si>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</si>
  <si>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</si>
  <si>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</si>
  <si>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</si>
  <si>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</si>
  <si>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</si>
  <si>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</si>
  <si>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</si>
  <si>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</si>
  <si>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</si>
  <si>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</si>
  <si>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</si>
  <si>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</si>
  <si>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</si>
  <si>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</si>
  <si>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</si>
  <si>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</si>
  <si>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</si>
  <si>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</si>
  <si>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</si>
  <si>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</si>
  <si>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</si>
  <si>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</si>
  <si>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</si>
  <si>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</si>
  <si>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</si>
  <si>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</si>
  <si>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</si>
  <si>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</si>
  <si>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</si>
  <si>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</si>
  <si>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</si>
  <si>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</si>
  <si>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</si>
  <si>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</si>
  <si>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</si>
  <si>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</si>
  <si>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</si>
  <si>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</si>
  <si>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</si>
  <si>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</si>
  <si>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</si>
  <si>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</si>
  <si>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</si>
  <si>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</si>
  <si>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</si>
  <si>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</si>
  <si>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</si>
  <si>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</si>
  <si>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</si>
  <si>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</si>
  <si>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</si>
  <si>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</si>
  <si>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</si>
  <si>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</si>
  <si>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</si>
  <si>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</si>
  <si>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</si>
  <si>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</si>
  <si>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</si>
  <si>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</si>
  <si>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</si>
  <si>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</si>
  <si>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</si>
  <si>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</si>
  <si>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</si>
  <si>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</si>
  <si>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</si>
  <si>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</si>
  <si>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</si>
  <si>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</si>
  <si>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</si>
  <si>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</si>
  <si>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</si>
  <si>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</si>
  <si>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</si>
  <si>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</si>
  <si>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</si>
  <si>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</si>
  <si>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</si>
  <si>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</si>
  <si>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</si>
  <si>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</si>
  <si>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</si>
  <si>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</si>
  <si>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</si>
  <si>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</si>
  <si>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</si>
  <si>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</si>
  <si>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</si>
  <si>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</si>
  <si>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</si>
  <si>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</si>
  <si>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</si>
  <si>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</si>
  <si>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</si>
  <si>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</si>
  <si>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</si>
  <si>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</si>
  <si>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</si>
  <si>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</si>
  <si>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</si>
  <si>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</si>
  <si>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</si>
  <si>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</si>
  <si>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</si>
  <si>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</si>
  <si>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</si>
  <si>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</si>
  <si>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</si>
  <si>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</si>
  <si>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</si>
  <si>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</si>
  <si>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</si>
  <si>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</si>
  <si>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</si>
  <si>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</si>
  <si>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</si>
  <si>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</si>
  <si>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</si>
  <si>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</si>
  <si>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</si>
  <si>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</si>
  <si>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</si>
  <si>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</si>
  <si>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</si>
  <si>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</si>
  <si>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</si>
  <si>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</si>
  <si>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</si>
  <si>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</si>
  <si>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</si>
  <si>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</si>
  <si>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</si>
  <si>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</si>
  <si>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</si>
  <si>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</si>
  <si>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</si>
  <si>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</si>
  <si>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</si>
  <si>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</si>
  <si>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</si>
  <si>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</si>
  <si>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</si>
  <si>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</si>
  <si>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</si>
  <si>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</si>
  <si>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</si>
  <si>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</si>
  <si>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</si>
  <si>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</si>
  <si>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</si>
  <si>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</si>
  <si>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</si>
  <si>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</si>
  <si>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</si>
  <si>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</si>
  <si>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</si>
  <si>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</si>
  <si>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</si>
  <si>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</si>
  <si>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</si>
  <si>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</si>
  <si>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</si>
  <si>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</si>
  <si>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</si>
  <si>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</si>
  <si>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</si>
  <si>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</si>
  <si>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</si>
  <si>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</si>
  <si>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</si>
  <si>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</si>
  <si>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</si>
  <si>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</si>
  <si>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</si>
  <si>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</si>
  <si>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</si>
  <si>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</si>
  <si>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</si>
  <si>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</si>
  <si>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</si>
  <si>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</si>
  <si>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</si>
  <si>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</si>
  <si>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</si>
  <si>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</si>
  <si>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</si>
  <si>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</si>
  <si>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</si>
  <si>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</si>
  <si>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</si>
  <si>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</si>
  <si>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</si>
  <si>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</si>
  <si>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</si>
  <si>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</si>
  <si>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</si>
  <si>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</si>
  <si>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</si>
  <si>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</si>
  <si>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</si>
  <si>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</si>
  <si>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</si>
  <si>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</si>
  <si>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</si>
  <si>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</si>
  <si>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</si>
  <si>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</si>
  <si>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</si>
  <si>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</si>
  <si>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</si>
  <si>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</si>
  <si>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</si>
  <si>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</si>
  <si>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</si>
  <si>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</si>
  <si>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</si>
  <si>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</si>
  <si>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</si>
  <si>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</si>
  <si>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</si>
  <si>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</si>
  <si>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</si>
  <si>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</si>
  <si>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</si>
  <si>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</si>
  <si>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</si>
  <si>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</si>
  <si>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</si>
  <si>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</si>
  <si>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</si>
  <si>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</si>
  <si>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</si>
  <si>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</si>
  <si>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</si>
  <si>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</si>
  <si>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</si>
  <si>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</si>
  <si>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</si>
  <si>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</si>
  <si>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</si>
  <si>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</si>
  <si>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</si>
  <si>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</si>
  <si>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</si>
  <si>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</si>
  <si>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</si>
  <si>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</si>
  <si>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</si>
  <si>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</si>
  <si>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</si>
  <si>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</si>
  <si>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</si>
  <si>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</si>
  <si>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</si>
  <si>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</si>
  <si>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</si>
  <si>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</si>
  <si>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</si>
  <si>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</si>
  <si>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</si>
  <si>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</si>
  <si>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</si>
  <si>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</si>
  <si>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</si>
  <si>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</si>
  <si>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</si>
  <si>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</si>
  <si>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</si>
  <si>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</si>
  <si>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</si>
  <si>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</si>
  <si>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</si>
  <si>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</si>
  <si>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</si>
  <si>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</si>
  <si>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</si>
  <si>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</si>
  <si>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</si>
  <si>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</si>
  <si>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</si>
  <si>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</si>
  <si>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</si>
  <si>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</si>
  <si>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</si>
  <si>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</si>
  <si>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</si>
  <si>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</si>
  <si>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</si>
  <si>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</si>
  <si>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</si>
  <si>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</si>
  <si>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</si>
  <si>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</si>
  <si>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</si>
  <si>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</si>
  <si>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</si>
  <si>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</si>
  <si>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</si>
  <si>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</si>
  <si>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</si>
  <si>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</si>
  <si>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</si>
  <si>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</si>
  <si>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</si>
  <si>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</si>
  <si>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</si>
  <si>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</si>
  <si>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</si>
  <si>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</si>
  <si>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</si>
  <si>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</si>
  <si>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</si>
  <si>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</si>
  <si>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</si>
  <si>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</si>
  <si>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</si>
  <si>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</si>
  <si>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</si>
  <si>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</si>
  <si>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</si>
  <si>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</si>
  <si>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</si>
  <si>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</si>
  <si>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</si>
  <si>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</si>
  <si>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</si>
  <si>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</si>
  <si>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</si>
  <si>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</si>
  <si>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</si>
  <si>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</si>
  <si>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</si>
  <si>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</si>
  <si>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</si>
  <si>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</si>
  <si>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</si>
  <si>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</si>
  <si>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</si>
  <si>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</si>
  <si>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</si>
  <si>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</si>
  <si>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</si>
  <si>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</si>
  <si>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</si>
  <si>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</si>
  <si>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</si>
  <si>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</si>
  <si>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</si>
  <si>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</si>
  <si>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</si>
  <si>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</si>
  <si>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</si>
  <si>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</si>
  <si>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</si>
  <si>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</si>
  <si>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</si>
  <si>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</si>
  <si>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</si>
  <si>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</si>
  <si>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</si>
  <si>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</si>
  <si>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</si>
  <si>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</si>
  <si>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</si>
  <si>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</si>
  <si>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</si>
  <si>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</si>
  <si>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</si>
  <si>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</si>
  <si>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</si>
  <si>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</si>
  <si>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</si>
  <si>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</si>
  <si>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</si>
  <si>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</si>
  <si>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</si>
  <si>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</si>
  <si>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</si>
  <si>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</si>
  <si>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</si>
  <si>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</si>
  <si>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</si>
  <si>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</si>
  <si>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</si>
  <si>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</si>
  <si>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</si>
  <si>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</si>
  <si>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</si>
  <si>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</si>
  <si>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</si>
  <si>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</si>
  <si>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</si>
  <si>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</si>
  <si>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</si>
  <si>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</si>
  <si>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</si>
  <si>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</si>
  <si>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</si>
  <si>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</si>
  <si>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</si>
  <si>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</si>
  <si>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</si>
  <si>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</si>
  <si>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</si>
  <si>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</si>
  <si>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</si>
  <si>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</si>
  <si>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</si>
  <si>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</si>
  <si>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</si>
  <si>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</si>
  <si>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</si>
  <si>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</si>
  <si>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</si>
  <si>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</si>
  <si>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</si>
  <si>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</si>
  <si>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</si>
  <si>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</si>
  <si>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</si>
  <si>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</si>
  <si>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</si>
  <si>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</si>
  <si>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</si>
  <si>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</si>
  <si>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</si>
  <si>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</si>
  <si>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</si>
  <si>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</si>
  <si>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</si>
  <si>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</si>
  <si>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</si>
  <si>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</si>
  <si>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</si>
  <si>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</si>
  <si>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</si>
  <si>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</si>
  <si>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</si>
  <si>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</si>
  <si>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</si>
  <si>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</si>
  <si>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</si>
  <si>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</si>
  <si>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</si>
  <si>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</si>
  <si>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</si>
  <si>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</si>
  <si>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</si>
  <si>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</si>
  <si>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</si>
  <si>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</si>
  <si>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</si>
  <si>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</si>
  <si>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</si>
  <si>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</si>
  <si>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</si>
  <si>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</si>
  <si>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</si>
  <si>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</si>
  <si>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</si>
  <si>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</si>
  <si>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</si>
  <si>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</si>
  <si>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</si>
  <si>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</si>
  <si>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</si>
  <si>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</si>
  <si>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</si>
  <si>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</si>
  <si>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</si>
  <si>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</si>
  <si>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</si>
  <si>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</si>
  <si>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</si>
  <si>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</si>
  <si>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</si>
  <si>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</si>
  <si>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</si>
  <si>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</si>
  <si>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</si>
  <si>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</si>
  <si>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</si>
  <si>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</si>
  <si>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</si>
  <si>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</si>
  <si>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</si>
  <si>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</si>
  <si>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</si>
  <si>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</si>
  <si>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</si>
  <si>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</si>
  <si>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</si>
  <si>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</si>
  <si>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</si>
  <si>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</si>
  <si>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</si>
  <si>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</si>
  <si>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</si>
  <si>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</si>
  <si>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</si>
  <si>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</si>
  <si>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</si>
  <si>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</si>
  <si>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</si>
  <si>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</si>
  <si>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</si>
  <si>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</si>
  <si>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</si>
  <si>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</si>
  <si>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</si>
  <si>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</si>
  <si>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</si>
  <si>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</si>
  <si>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</si>
  <si>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</si>
  <si>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</si>
  <si>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</si>
  <si>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</si>
  <si>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</si>
  <si>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</si>
  <si>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</si>
  <si>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</si>
  <si>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</si>
  <si>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</si>
  <si>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</si>
  <si>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</si>
  <si>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</si>
  <si>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</si>
  <si>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</si>
  <si>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</si>
  <si>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</si>
  <si>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</si>
  <si>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</si>
  <si>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</si>
  <si>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</si>
  <si>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</si>
  <si>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</si>
  <si>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</si>
  <si>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</si>
  <si>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</si>
  <si>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</si>
  <si>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</si>
  <si>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</si>
  <si>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</si>
  <si>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</si>
  <si>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</si>
  <si>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</si>
  <si>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</si>
  <si>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</si>
  <si>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</si>
  <si>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</si>
  <si>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</si>
  <si>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</si>
  <si>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</si>
  <si>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</si>
  <si>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</si>
  <si>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</si>
  <si>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</si>
  <si>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</si>
  <si>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</si>
  <si>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</si>
  <si>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</si>
  <si>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</si>
  <si>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</si>
  <si>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</si>
  <si>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</si>
  <si>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</si>
  <si>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</si>
  <si>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</si>
  <si>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</si>
  <si>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</si>
  <si>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</si>
  <si>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</si>
  <si>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</si>
  <si>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</si>
  <si>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</si>
  <si>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</si>
  <si>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</si>
  <si>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</si>
  <si>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</si>
  <si>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</si>
  <si>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</si>
  <si>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</si>
  <si>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</si>
  <si>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</si>
  <si>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</si>
  <si>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</si>
  <si>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</si>
  <si>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</si>
  <si>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</si>
  <si>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</si>
  <si>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</si>
  <si>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</si>
  <si>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</si>
  <si>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</si>
  <si>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</si>
  <si>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</si>
  <si>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</si>
  <si>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</si>
  <si>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</si>
  <si>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</si>
  <si>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</si>
  <si>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</si>
  <si>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</si>
  <si>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</si>
  <si>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</si>
  <si>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</si>
  <si>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</si>
  <si>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</si>
  <si>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</si>
  <si>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</si>
  <si>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</si>
  <si>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</si>
  <si>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</si>
  <si>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</si>
  <si>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</si>
  <si>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</si>
  <si>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</si>
  <si>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</si>
  <si>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</si>
  <si>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</si>
  <si>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</si>
  <si>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</si>
  <si>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</si>
  <si>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</si>
  <si>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</si>
  <si>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</si>
  <si>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</si>
  <si>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</si>
  <si>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</si>
  <si>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</si>
  <si>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</si>
  <si>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</si>
  <si>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</si>
  <si>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</si>
  <si>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</si>
  <si>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</si>
  <si>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</si>
  <si>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</si>
  <si>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</si>
  <si>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</si>
  <si>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</si>
  <si>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</si>
  <si>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</si>
  <si>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</si>
  <si>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</si>
  <si>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</si>
  <si>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</si>
  <si>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</si>
  <si>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</si>
  <si>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</si>
  <si>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</si>
  <si>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</si>
  <si>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</si>
  <si>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</si>
  <si>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</si>
  <si>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</si>
  <si>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</si>
  <si>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</si>
  <si>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</si>
  <si>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</si>
  <si>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</si>
  <si>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</si>
  <si>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</si>
  <si>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</si>
  <si>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</si>
  <si>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</si>
  <si>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</si>
  <si>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</si>
  <si>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</si>
  <si>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</si>
  <si>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</si>
  <si>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</si>
  <si>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</si>
  <si>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</si>
  <si>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</si>
  <si>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</si>
  <si>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</si>
  <si>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</si>
  <si>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</si>
  <si>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</si>
  <si>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</si>
  <si>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</si>
  <si>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</si>
  <si>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</si>
  <si>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</si>
  <si>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</si>
  <si>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</si>
  <si>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</si>
  <si>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</si>
  <si>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</si>
  <si>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</si>
  <si>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</si>
  <si>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</si>
  <si>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</si>
  <si>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</si>
  <si>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</si>
  <si>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</si>
  <si>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</si>
  <si>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</si>
  <si>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</si>
  <si>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</si>
  <si>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</si>
  <si>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</si>
  <si>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</si>
  <si>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</si>
  <si>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</si>
  <si>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</si>
  <si>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</si>
  <si>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</si>
  <si>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</si>
  <si>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</si>
  <si>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</si>
  <si>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</si>
  <si>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</si>
  <si>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</si>
  <si>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</si>
  <si>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</si>
  <si>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</si>
  <si>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</si>
  <si>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</si>
  <si>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</si>
  <si>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</si>
  <si>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</si>
  <si>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</si>
  <si>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</si>
  <si>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</si>
  <si>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</si>
  <si>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</si>
  <si>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</si>
  <si>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</si>
  <si>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</si>
  <si>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</si>
  <si>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</si>
  <si>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</si>
  <si>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</si>
  <si>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</si>
  <si>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</si>
  <si>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</si>
  <si>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</si>
  <si>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</si>
  <si>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</si>
  <si>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</si>
  <si>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</si>
  <si>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</si>
  <si>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</si>
  <si>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</si>
  <si>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</si>
  <si>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</si>
  <si>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</si>
  <si>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</si>
  <si>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</si>
  <si>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</si>
  <si>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</si>
  <si>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</si>
  <si>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</si>
  <si>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</si>
  <si>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</si>
  <si>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</si>
  <si>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</si>
  <si>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</si>
  <si>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</si>
  <si>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</si>
  <si>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</si>
  <si>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</si>
  <si>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</si>
  <si>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</si>
  <si>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</si>
  <si>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</si>
  <si>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</si>
  <si>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</si>
  <si>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</si>
  <si>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</si>
  <si>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</si>
  <si>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</si>
  <si>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</si>
  <si>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</si>
  <si>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</si>
  <si>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</si>
  <si>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</si>
  <si>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</si>
  <si>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</si>
  <si>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</si>
  <si>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</si>
  <si>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</si>
  <si>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</si>
  <si>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</si>
  <si>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</si>
  <si>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</si>
  <si>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</si>
  <si>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</si>
  <si>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</si>
  <si>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</si>
  <si>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</si>
  <si>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</si>
  <si>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</si>
  <si>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</si>
  <si>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</si>
  <si>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</si>
  <si>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</si>
  <si>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</si>
  <si>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</si>
  <si>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</si>
  <si>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</si>
  <si>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</si>
  <si>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</si>
  <si>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</si>
  <si>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</si>
  <si>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</si>
  <si>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</si>
  <si>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</si>
  <si>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</si>
  <si>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</si>
  <si>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</si>
  <si>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</si>
  <si>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</si>
  <si>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</si>
  <si>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</si>
  <si>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</si>
  <si>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</si>
  <si>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</si>
  <si>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</si>
  <si>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</si>
  <si>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</si>
  <si>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</si>
  <si>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</si>
  <si>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</si>
  <si>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</si>
  <si>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</si>
  <si>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</si>
  <si>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</si>
  <si>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</si>
  <si>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</si>
  <si>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</si>
  <si>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</si>
  <si>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</si>
  <si>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</si>
  <si>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</si>
  <si>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</si>
  <si>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</si>
  <si>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</si>
  <si>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</si>
  <si>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</si>
  <si>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</si>
  <si>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</si>
  <si>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</si>
  <si>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</si>
  <si>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</si>
  <si>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</si>
  <si>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</si>
  <si>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</si>
  <si>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</si>
  <si>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</si>
  <si>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</si>
  <si>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</si>
  <si>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</si>
  <si>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</si>
  <si>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</si>
  <si>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</si>
  <si>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</si>
  <si>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</si>
  <si>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</si>
  <si>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</si>
  <si>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</si>
  <si>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</si>
  <si>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</si>
  <si>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</si>
  <si>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</si>
  <si>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</si>
  <si>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</si>
  <si>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</si>
  <si>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</si>
  <si>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</si>
  <si>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</si>
  <si>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</si>
  <si>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</si>
  <si>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</si>
  <si>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</si>
  <si>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</si>
  <si>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</si>
  <si>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</si>
  <si>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</si>
  <si>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</si>
  <si>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</si>
  <si>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</si>
  <si>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</si>
  <si>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</si>
  <si>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</si>
  <si>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</si>
  <si>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</si>
  <si>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</si>
  <si>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</si>
  <si>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</si>
  <si>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</si>
  <si>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</si>
  <si>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</si>
  <si>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</si>
  <si>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</si>
  <si>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</si>
  <si>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</si>
  <si>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</si>
  <si>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</si>
  <si>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</si>
  <si>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</si>
  <si>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</si>
  <si>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</si>
  <si>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</si>
  <si>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</si>
  <si>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</si>
  <si>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</si>
  <si>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</si>
  <si>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</si>
  <si>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</si>
  <si>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</si>
  <si>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</si>
  <si>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</si>
  <si>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</si>
  <si>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</si>
  <si>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</si>
  <si>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</si>
  <si>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</si>
  <si>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</si>
  <si>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</si>
  <si>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</si>
  <si>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</si>
  <si>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</si>
  <si>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</si>
  <si>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</si>
  <si>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</si>
  <si>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</si>
  <si>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</si>
  <si>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</si>
  <si>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</si>
  <si>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</si>
  <si>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</si>
  <si>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</si>
  <si>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</si>
  <si>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</si>
  <si>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</si>
  <si>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</si>
  <si>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</si>
  <si>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</si>
  <si>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</si>
  <si>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</si>
  <si>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</si>
  <si>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</si>
  <si>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</si>
  <si>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</si>
  <si>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</si>
  <si>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</si>
  <si>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</si>
  <si>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</si>
  <si>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</si>
  <si>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</si>
  <si>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</si>
  <si>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</si>
  <si>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</si>
  <si>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</si>
  <si>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</si>
  <si>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</si>
  <si>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</si>
  <si>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</si>
  <si>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</si>
  <si>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</si>
  <si>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</si>
  <si>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</si>
  <si>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</si>
  <si>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</si>
  <si>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</si>
  <si>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</si>
  <si>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</si>
  <si>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</si>
  <si>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</si>
  <si>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</si>
  <si>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</si>
  <si>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</si>
  <si>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</si>
  <si>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</si>
  <si>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</si>
  <si>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</si>
  <si>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</si>
  <si>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</si>
  <si>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</si>
  <si>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</si>
  <si>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</si>
  <si>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</si>
  <si>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</si>
  <si>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</si>
  <si>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</si>
  <si>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</si>
  <si>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</si>
  <si>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</si>
  <si>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</si>
  <si>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</si>
  <si>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</si>
  <si>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</si>
  <si>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</si>
  <si>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</si>
  <si>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</si>
  <si>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</si>
  <si>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</si>
  <si>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</si>
  <si>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</si>
  <si>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</si>
  <si>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</si>
  <si>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</si>
  <si>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</si>
  <si>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</si>
  <si>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</si>
  <si>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</si>
  <si>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</si>
  <si>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</si>
  <si>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</si>
  <si>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</si>
  <si>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</si>
  <si>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</si>
  <si>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</si>
  <si>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</si>
  <si>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</si>
  <si>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</si>
  <si>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</si>
  <si>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</si>
  <si>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</si>
  <si>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</si>
  <si>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</si>
  <si>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</si>
  <si>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</si>
  <si>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</si>
  <si>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</si>
  <si>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</si>
  <si>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</si>
  <si>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</si>
  <si>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</si>
  <si>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</si>
  <si>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</si>
  <si>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</si>
  <si>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</si>
  <si>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</si>
  <si>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</si>
  <si>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</si>
  <si>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</si>
  <si>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</si>
  <si>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</si>
  <si>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</si>
  <si>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</si>
  <si>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</si>
  <si>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</si>
  <si>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</si>
  <si>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</si>
  <si>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</si>
  <si>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</si>
  <si>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</si>
  <si>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</si>
  <si>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</si>
  <si>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</si>
  <si>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</si>
  <si>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</si>
  <si>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</si>
  <si>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</si>
  <si>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</si>
  <si>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</si>
  <si>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</si>
  <si>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</si>
  <si>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</si>
  <si>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</si>
  <si>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</si>
  <si>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</si>
  <si>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</si>
  <si>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</si>
  <si>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</si>
  <si>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</si>
  <si>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</si>
  <si>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</si>
  <si>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</si>
  <si>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</si>
  <si>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</si>
  <si>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</si>
  <si>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</si>
  <si>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</si>
  <si>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</si>
  <si>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</si>
  <si>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</si>
  <si>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</si>
  <si>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</si>
  <si>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</si>
  <si>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</si>
  <si>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</si>
  <si>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</si>
  <si>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</si>
  <si>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</si>
  <si>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</si>
  <si>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</si>
  <si>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</si>
  <si>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</si>
  <si>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</si>
  <si>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</si>
  <si>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</si>
  <si>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</si>
  <si>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</si>
  <si>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</si>
  <si>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</si>
  <si>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</si>
  <si>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</si>
  <si>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</si>
  <si>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</si>
  <si>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</si>
  <si>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</si>
  <si>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</si>
  <si>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</si>
  <si>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</si>
  <si>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</si>
  <si>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</si>
  <si>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</si>
  <si>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</si>
  <si>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</si>
  <si>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</si>
  <si>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</si>
  <si>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</si>
  <si>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</si>
  <si>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</si>
  <si>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</si>
  <si>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</si>
  <si>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</si>
  <si>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</si>
  <si>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</si>
  <si>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</si>
  <si>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</si>
  <si>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</si>
  <si>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</si>
  <si>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</si>
  <si>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</si>
  <si>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</si>
  <si>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</si>
  <si>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</si>
  <si>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</si>
  <si>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</si>
  <si>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</si>
  <si>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</si>
  <si>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</si>
  <si>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</si>
  <si>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</si>
  <si>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</si>
  <si>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</si>
  <si>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</si>
  <si>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</si>
  <si>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</si>
  <si>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</si>
  <si>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</si>
  <si>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</si>
  <si>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</si>
  <si>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</si>
  <si>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</si>
  <si>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</si>
  <si>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</si>
  <si>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</si>
  <si>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</si>
  <si>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</si>
  <si>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</si>
  <si>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</si>
  <si>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</si>
  <si>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</si>
  <si>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</si>
  <si>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</si>
  <si>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</si>
  <si>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</si>
  <si>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</si>
  <si>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</si>
  <si>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</si>
  <si>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</si>
  <si>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</si>
  <si>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</si>
  <si>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</si>
  <si>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</si>
  <si>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</si>
  <si>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</si>
  <si>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</si>
  <si>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</si>
  <si>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</si>
  <si>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</si>
  <si>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</si>
  <si>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</si>
  <si>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</si>
  <si>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</si>
  <si>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</si>
  <si>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</si>
  <si>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</si>
  <si>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</si>
  <si>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</si>
  <si>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</si>
  <si>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</si>
  <si>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</si>
  <si>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</si>
  <si>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</si>
  <si>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</si>
  <si>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</si>
  <si>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</si>
  <si>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</si>
  <si>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</si>
  <si>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</si>
  <si>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</si>
  <si>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</si>
  <si>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</si>
  <si>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</si>
  <si>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</si>
  <si>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</si>
  <si>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</si>
  <si>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</si>
  <si>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</si>
  <si>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</si>
  <si>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</si>
  <si>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</si>
  <si>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</si>
  <si>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</si>
  <si>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</si>
  <si>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</si>
  <si>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</si>
  <si>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</si>
  <si>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</si>
  <si>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</si>
  <si>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</si>
  <si>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</si>
  <si>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</si>
  <si>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</si>
  <si>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</si>
  <si>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</si>
  <si>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</si>
  <si>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</si>
  <si>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</si>
  <si>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</si>
  <si>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</si>
  <si>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</si>
  <si>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</si>
  <si>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</si>
  <si>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</si>
  <si>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</si>
  <si>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</si>
  <si>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</si>
  <si>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</si>
  <si>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</si>
  <si>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</si>
  <si>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</si>
  <si>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</si>
  <si>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</si>
  <si>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</si>
  <si>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</si>
  <si>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</si>
  <si>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</si>
  <si>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</si>
  <si>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</si>
  <si>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</si>
  <si>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</si>
  <si>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</si>
  <si>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</si>
  <si>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</si>
  <si>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</si>
  <si>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</si>
  <si>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</si>
  <si>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</si>
  <si>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</si>
  <si>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</si>
  <si>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</si>
  <si>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</si>
  <si>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</si>
  <si>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</si>
  <si>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</si>
  <si>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</si>
  <si>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</si>
  <si>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</si>
  <si>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</si>
  <si>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</si>
  <si>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</si>
  <si>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</si>
  <si>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</si>
  <si>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</si>
  <si>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</si>
  <si>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</si>
  <si>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</si>
  <si>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</si>
  <si>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</si>
  <si>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</si>
  <si>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</si>
  <si>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</si>
  <si>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</si>
  <si>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</si>
  <si>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</si>
  <si>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</si>
  <si>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</si>
  <si>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</si>
  <si>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</si>
  <si>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</si>
  <si>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</si>
  <si>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</si>
  <si>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</si>
  <si>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</si>
  <si>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</si>
  <si>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</si>
  <si>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</si>
  <si>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</si>
  <si>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</si>
  <si>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</si>
  <si>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</si>
  <si>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</si>
  <si>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</si>
  <si>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</si>
  <si>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</si>
  <si>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</si>
  <si>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</si>
  <si>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</si>
  <si>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</si>
  <si>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</si>
  <si>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</si>
  <si>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</si>
  <si>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</si>
  <si>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</si>
  <si>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</si>
  <si>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</si>
  <si>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</si>
  <si>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</si>
  <si>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</si>
  <si>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</si>
  <si>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</si>
  <si>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</si>
  <si>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</si>
  <si>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</si>
  <si>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</si>
  <si>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</si>
  <si>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</si>
  <si>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</si>
  <si>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</si>
  <si>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</si>
  <si>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</si>
  <si>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</si>
  <si>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</si>
  <si>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</si>
  <si>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</si>
  <si>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</si>
  <si>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</si>
  <si>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</si>
  <si>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</si>
  <si>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</si>
  <si>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</si>
  <si>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</si>
  <si>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</si>
  <si>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</si>
  <si>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</si>
  <si>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</si>
  <si>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</si>
  <si>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</si>
  <si>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</si>
  <si>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</si>
  <si>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</si>
  <si>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</si>
  <si>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</si>
  <si>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</si>
  <si>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</si>
  <si>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</si>
  <si>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</si>
  <si>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</si>
  <si>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</si>
  <si>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</si>
  <si>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</si>
  <si>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</si>
  <si>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</si>
  <si>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</si>
  <si>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</si>
  <si>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</si>
  <si>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</si>
  <si>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</si>
  <si>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</si>
  <si>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</si>
  <si>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</si>
  <si>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</si>
  <si>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</si>
  <si>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</si>
  <si>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</si>
  <si>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</si>
  <si>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</si>
  <si>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</si>
  <si>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</si>
  <si>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</si>
  <si>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</si>
  <si>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</si>
  <si>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</si>
  <si>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</si>
  <si>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</si>
  <si>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</si>
  <si>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</si>
  <si>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</si>
  <si>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</si>
  <si>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</si>
  <si>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</si>
  <si>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</si>
  <si>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</si>
  <si>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</si>
  <si>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</si>
  <si>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</si>
  <si>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</si>
  <si>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</si>
  <si>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</si>
  <si>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</si>
  <si>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</si>
  <si>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</si>
  <si>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</si>
  <si>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</si>
  <si>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</si>
  <si>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</si>
  <si>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</si>
  <si>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</si>
  <si>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</si>
  <si>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</si>
  <si>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</si>
  <si>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</si>
  <si>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</si>
  <si>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</si>
  <si>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</si>
  <si>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</si>
  <si>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</si>
  <si>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</si>
  <si>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</si>
  <si>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</si>
  <si>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</si>
  <si>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</si>
  <si>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</si>
  <si>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</si>
  <si>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</si>
  <si>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</si>
  <si>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</si>
  <si>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</si>
  <si>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</si>
  <si>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</si>
  <si>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</si>
  <si>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</si>
  <si>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</si>
  <si>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</si>
  <si>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</si>
  <si>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</si>
  <si>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</si>
  <si>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</si>
  <si>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</si>
  <si>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</si>
  <si>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</si>
  <si>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</si>
  <si>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</si>
  <si>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</si>
  <si>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</si>
  <si>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</si>
  <si>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</si>
  <si>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</si>
  <si>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</si>
  <si>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</si>
  <si>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</si>
  <si>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</si>
  <si>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</si>
  <si>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</si>
  <si>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</si>
  <si>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</si>
  <si>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</si>
  <si>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</si>
  <si>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</si>
  <si>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</si>
  <si>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</si>
  <si>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</si>
  <si>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</si>
  <si>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</si>
  <si>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</si>
  <si>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</si>
  <si>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</si>
  <si>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</si>
  <si>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</si>
  <si>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</si>
  <si>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</si>
  <si>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</si>
  <si>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</si>
  <si>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</si>
  <si>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</si>
  <si>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</si>
  <si>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</si>
  <si>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</si>
  <si>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</si>
  <si>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</si>
  <si>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</si>
  <si>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</si>
  <si>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</si>
  <si>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</si>
  <si>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</si>
  <si>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</si>
  <si>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</si>
  <si>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</si>
  <si>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</si>
  <si>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</si>
  <si>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</si>
  <si>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</si>
  <si>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</si>
  <si>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</si>
  <si>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</si>
  <si>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</si>
  <si>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</si>
  <si>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</si>
  <si>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</si>
  <si>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</si>
  <si>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</si>
  <si>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</si>
  <si>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</si>
  <si>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</si>
  <si>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</si>
  <si>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</si>
  <si>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</si>
  <si>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</si>
  <si>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</si>
  <si>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</si>
  <si>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</si>
  <si>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</si>
  <si>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</si>
  <si>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</si>
  <si>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</si>
  <si>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</si>
  <si>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</si>
  <si>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</si>
  <si>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</si>
  <si>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</si>
  <si>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</si>
  <si>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</si>
  <si>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</si>
  <si>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</si>
  <si>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</si>
  <si>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</si>
  <si>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</si>
  <si>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</si>
  <si>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</si>
  <si>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</si>
  <si>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</si>
  <si>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</si>
  <si>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</si>
  <si>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</si>
  <si>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</si>
  <si>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</si>
  <si>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</si>
  <si>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</si>
  <si>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</si>
  <si>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</si>
  <si>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</si>
  <si>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</si>
  <si>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</si>
  <si>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</si>
  <si>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</si>
  <si>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</si>
  <si>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</si>
  <si>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</si>
  <si>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</si>
  <si>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</si>
  <si>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</si>
  <si>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</si>
  <si>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</si>
  <si>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</si>
  <si>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</si>
  <si>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</si>
  <si>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</si>
  <si>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</si>
  <si>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</si>
  <si>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</si>
  <si>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</si>
  <si>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</si>
  <si>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</si>
  <si>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</si>
  <si>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</si>
  <si>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</si>
  <si>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</si>
  <si>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</si>
  <si>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</si>
  <si>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</si>
  <si>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</si>
  <si>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</si>
  <si>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</si>
  <si>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</si>
  <si>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</si>
  <si>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</si>
  <si>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</si>
  <si>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</si>
  <si>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</si>
  <si>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</si>
  <si>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</si>
  <si>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</si>
  <si>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</si>
  <si>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</si>
  <si>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</si>
  <si>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</si>
  <si>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</si>
  <si>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</si>
  <si>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</si>
  <si>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</si>
  <si>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</si>
  <si>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</si>
  <si>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</si>
  <si>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</si>
  <si>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</si>
  <si>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</si>
  <si>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</si>
  <si>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</si>
  <si>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</si>
  <si>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</si>
  <si>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</si>
  <si>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</si>
  <si>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</si>
  <si>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</si>
  <si>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</si>
  <si>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</si>
  <si>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</si>
  <si>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</si>
  <si>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</si>
  <si>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</si>
  <si>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</si>
  <si>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</si>
  <si>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</si>
  <si>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</si>
  <si>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</si>
  <si>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</si>
  <si>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</si>
  <si>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</si>
  <si>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</si>
  <si>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</si>
  <si>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</si>
  <si>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</si>
  <si>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</si>
  <si>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</si>
  <si>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</si>
  <si>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</si>
  <si>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</si>
  <si>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</si>
  <si>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</si>
  <si>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</si>
  <si>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</si>
  <si>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</si>
  <si>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</si>
  <si>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</si>
  <si>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</si>
  <si>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</si>
  <si>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</si>
  <si>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</si>
  <si>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</si>
  <si>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</si>
  <si>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</si>
  <si>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</si>
  <si>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</si>
  <si>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</si>
  <si>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</si>
  <si>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</si>
  <si>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</si>
  <si>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</si>
  <si>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</si>
  <si>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</si>
  <si>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</si>
  <si>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</si>
  <si>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</si>
  <si>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</si>
  <si>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</si>
  <si>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</si>
  <si>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</si>
  <si>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</si>
  <si>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</si>
  <si>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</si>
  <si>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</si>
  <si>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</si>
  <si>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</si>
  <si>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</si>
  <si>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</si>
  <si>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</si>
  <si>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</si>
  <si>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</si>
  <si>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</si>
  <si>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</si>
  <si>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</si>
  <si>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</si>
  <si>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</si>
  <si>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</si>
  <si>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</si>
  <si>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</si>
  <si>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</si>
  <si>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</si>
  <si>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</si>
  <si>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</si>
  <si>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</si>
  <si>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</si>
  <si>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</si>
  <si>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</si>
  <si>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</si>
  <si>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</si>
  <si>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</si>
  <si>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</si>
  <si>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</si>
  <si>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</si>
  <si>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</si>
  <si>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</si>
  <si>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</si>
  <si>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</si>
  <si>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</si>
  <si>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</si>
  <si>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</si>
  <si>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</si>
  <si>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</si>
  <si>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</si>
  <si>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</si>
  <si>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</si>
  <si>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</si>
  <si>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</si>
  <si>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</si>
  <si>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</si>
  <si>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</si>
  <si>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</si>
  <si>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</si>
  <si>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</si>
  <si>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</si>
  <si>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</si>
  <si>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</si>
  <si>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</si>
  <si>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</si>
  <si>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</si>
  <si>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</si>
  <si>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</si>
  <si>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</si>
  <si>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</si>
  <si>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</si>
  <si>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</si>
  <si>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</si>
  <si>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</si>
  <si>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</si>
  <si>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</si>
  <si>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</si>
  <si>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</si>
  <si>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</si>
  <si>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</si>
  <si>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</si>
  <si>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</si>
  <si>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</si>
  <si>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</si>
  <si>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</si>
  <si>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</si>
  <si>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</si>
  <si>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</si>
  <si>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</si>
  <si>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</si>
  <si>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</si>
  <si>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</si>
  <si>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</si>
  <si>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</si>
  <si>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</si>
  <si>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</si>
  <si>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</si>
  <si>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</si>
  <si>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</si>
  <si>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</si>
  <si>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</si>
  <si>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</si>
  <si>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</si>
  <si>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</si>
  <si>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</si>
  <si>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</si>
  <si>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</si>
  <si>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</si>
  <si>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</si>
  <si>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</si>
  <si>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</si>
  <si>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</si>
  <si>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</si>
  <si>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</si>
  <si>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</si>
  <si>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</si>
  <si>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</si>
  <si>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</si>
  <si>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</si>
  <si>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</si>
  <si>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</si>
  <si>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</si>
  <si>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</si>
  <si>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</si>
  <si>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</si>
  <si>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</si>
  <si>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</si>
  <si>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</si>
  <si>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</si>
  <si>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</si>
  <si>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</si>
  <si>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</si>
  <si>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</si>
  <si>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</si>
  <si>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</si>
  <si>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</si>
  <si>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</si>
  <si>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</si>
  <si>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</si>
  <si>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</si>
  <si>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</si>
  <si>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</si>
  <si>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</si>
  <si>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</si>
  <si>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</si>
  <si>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</si>
  <si>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</si>
  <si>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</si>
  <si>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</si>
  <si>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</si>
  <si>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</si>
  <si>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</si>
  <si>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</si>
  <si>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</si>
  <si>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</si>
  <si>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</si>
  <si>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</si>
  <si>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</si>
  <si>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</si>
  <si>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</si>
  <si>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</si>
  <si>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</si>
  <si>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</si>
  <si>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</si>
  <si>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</si>
  <si>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</si>
  <si>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</si>
  <si>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</si>
  <si>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</si>
  <si>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</si>
  <si>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</si>
  <si>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</si>
  <si>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</si>
  <si>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</si>
  <si>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</si>
  <si>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</si>
  <si>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</si>
  <si>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</si>
  <si>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</si>
  <si>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</si>
  <si>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</si>
  <si>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</si>
  <si>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</si>
  <si>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</si>
  <si>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</si>
  <si>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</si>
  <si>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</si>
  <si>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</si>
  <si>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</si>
  <si>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</si>
  <si>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</si>
  <si>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</si>
  <si>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</si>
  <si>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</si>
  <si>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</si>
  <si>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</si>
  <si>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</si>
  <si>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</si>
  <si>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</si>
  <si>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</si>
  <si>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</si>
  <si>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</si>
  <si>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</si>
  <si>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</si>
  <si>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</si>
  <si>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</si>
  <si>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</si>
  <si>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</si>
  <si>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</si>
  <si>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</si>
  <si>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</si>
  <si>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</si>
  <si>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</si>
  <si>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</si>
  <si>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</si>
  <si>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</si>
  <si>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</si>
  <si>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</si>
  <si>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</si>
  <si>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</si>
  <si>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</si>
  <si>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</si>
  <si>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</si>
  <si>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</si>
  <si>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</si>
  <si>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</si>
  <si>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</si>
  <si>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</si>
  <si>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</si>
  <si>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</si>
  <si>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</si>
  <si>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</si>
  <si>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</si>
  <si>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</si>
  <si>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</si>
  <si>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</si>
  <si>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</si>
  <si>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</si>
  <si>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</si>
  <si>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</si>
  <si>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</si>
  <si>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</si>
  <si>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</si>
  <si>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</si>
  <si>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</si>
  <si>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</si>
  <si>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</si>
  <si>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</si>
  <si>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</si>
  <si>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</si>
  <si>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</si>
  <si>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</si>
  <si>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</si>
  <si>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</si>
  <si>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</si>
  <si>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</si>
  <si>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</si>
  <si>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</si>
  <si>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</si>
  <si>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</si>
  <si>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</si>
  <si>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</si>
  <si>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</si>
  <si>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</si>
  <si>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</si>
  <si>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</si>
  <si>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</si>
  <si>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</si>
  <si>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</si>
  <si>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</si>
  <si>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</si>
  <si>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</si>
  <si>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</si>
  <si>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</si>
  <si>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</si>
  <si>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</si>
  <si>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</si>
  <si>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</si>
  <si>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</si>
  <si>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</si>
  <si>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</si>
  <si>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</si>
  <si>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</si>
  <si>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</si>
  <si>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</si>
  <si>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</si>
  <si>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</si>
  <si>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</si>
  <si>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</si>
  <si>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</si>
  <si>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</si>
  <si>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</si>
  <si>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</si>
  <si>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</si>
  <si>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</si>
  <si>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</si>
  <si>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</si>
  <si>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</si>
  <si>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</si>
  <si>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</si>
  <si>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</si>
  <si>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</si>
  <si>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</si>
  <si>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</si>
  <si>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</si>
  <si>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</si>
  <si>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</si>
  <si>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</si>
  <si>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</si>
  <si>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</si>
  <si>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</si>
  <si>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</si>
  <si>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</si>
  <si>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</si>
  <si>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</si>
  <si>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</si>
  <si>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</si>
  <si>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</si>
  <si>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</si>
  <si>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</si>
  <si>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</si>
  <si>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</si>
  <si>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</si>
  <si>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</si>
  <si>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</si>
  <si>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</si>
  <si>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</si>
  <si>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</si>
  <si>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</si>
  <si>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</si>
  <si>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</si>
  <si>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</si>
  <si>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</si>
  <si>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</si>
  <si>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</si>
  <si>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</si>
  <si>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</si>
  <si>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</si>
  <si>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</si>
  <si>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</si>
  <si>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</si>
  <si>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</si>
  <si>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</si>
  <si>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</si>
  <si>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</si>
  <si>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</si>
  <si>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</si>
  <si>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</si>
  <si>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</si>
  <si>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</si>
  <si>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</si>
  <si>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</si>
  <si>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</si>
  <si>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</si>
  <si>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</si>
  <si>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</si>
  <si>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</si>
  <si>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</si>
  <si>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</si>
  <si>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</si>
  <si>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</si>
  <si>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</si>
  <si>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</si>
  <si>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</si>
  <si>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</si>
  <si>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</si>
  <si>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</si>
  <si>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</si>
  <si>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</si>
  <si>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</si>
  <si>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</si>
  <si>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</si>
  <si>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</si>
  <si>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</si>
  <si>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</si>
  <si>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</si>
  <si>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</si>
  <si>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</si>
  <si>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</si>
  <si>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</si>
  <si>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</si>
  <si>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</si>
  <si>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</si>
  <si>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</si>
  <si>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</si>
  <si>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</si>
  <si>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</si>
  <si>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</si>
  <si>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</si>
  <si>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</si>
  <si>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</si>
  <si>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</si>
  <si>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</si>
  <si>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</si>
  <si>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</si>
  <si>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</si>
  <si>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</si>
  <si>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</si>
  <si>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</si>
  <si>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</si>
  <si>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</si>
  <si>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</si>
  <si>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</si>
  <si>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</si>
  <si>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</si>
  <si>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</si>
  <si>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</si>
  <si>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</si>
  <si>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</si>
  <si>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</si>
  <si>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</si>
  <si>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</si>
  <si>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</si>
  <si>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</si>
  <si>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</si>
  <si>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</si>
  <si>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</si>
  <si>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</si>
  <si>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</si>
  <si>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</si>
  <si>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</si>
  <si>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</si>
  <si>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</si>
  <si>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</si>
  <si>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</si>
  <si>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</si>
  <si>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</si>
  <si>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</si>
  <si>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</si>
  <si>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</si>
  <si>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</si>
  <si>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</si>
  <si>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</si>
  <si>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</si>
  <si>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</si>
  <si>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</si>
  <si>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</si>
  <si>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</si>
  <si>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</si>
  <si>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</si>
  <si>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</si>
  <si>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</si>
  <si>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</si>
  <si>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</si>
  <si>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</si>
  <si>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</si>
  <si>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</si>
  <si>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</si>
  <si>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</si>
  <si>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</si>
  <si>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</si>
  <si>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</si>
  <si>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</si>
  <si>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</si>
  <si>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</si>
  <si>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</si>
  <si>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</si>
  <si>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</si>
  <si>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</si>
  <si>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</si>
  <si>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</si>
  <si>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</si>
  <si>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</si>
  <si>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</si>
  <si>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</si>
  <si>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</si>
  <si>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</si>
  <si>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</si>
  <si>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</si>
  <si>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</si>
  <si>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</si>
  <si>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</si>
  <si>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</si>
  <si>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</si>
  <si>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</si>
  <si>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</si>
  <si>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</si>
  <si>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</si>
  <si>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</si>
  <si>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</si>
  <si>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</si>
  <si>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</si>
  <si>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</si>
  <si>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</si>
  <si>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</si>
  <si>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</si>
  <si>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</si>
  <si>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</si>
  <si>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</si>
  <si>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</si>
  <si>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</si>
  <si>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</si>
  <si>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</si>
  <si>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</si>
  <si>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</si>
  <si>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</si>
  <si>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</si>
  <si>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</si>
  <si>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</si>
  <si>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</si>
  <si>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</si>
  <si>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</si>
  <si>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</si>
  <si>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</si>
  <si>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</si>
  <si>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</si>
  <si>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</si>
  <si>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</si>
  <si>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</si>
  <si>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</si>
  <si>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</si>
  <si>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</si>
  <si>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</si>
  <si>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</si>
  <si>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</si>
  <si>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</si>
  <si>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</si>
  <si>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</si>
  <si>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</si>
  <si>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</si>
  <si>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</si>
  <si>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</si>
  <si>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</si>
  <si>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</si>
  <si>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</si>
  <si>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</si>
  <si>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</si>
  <si>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</si>
  <si>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</si>
  <si>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</si>
  <si>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</si>
  <si>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</si>
  <si>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</si>
  <si>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</si>
  <si>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</si>
  <si>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</si>
  <si>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</si>
  <si>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</si>
  <si>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</si>
  <si>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</si>
  <si>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</si>
  <si>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</si>
  <si>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</si>
  <si>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</si>
  <si>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</si>
  <si>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</si>
  <si>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</si>
  <si>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</si>
  <si>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</si>
  <si>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</si>
  <si>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</si>
  <si>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</si>
  <si>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</si>
  <si>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</si>
  <si>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</si>
  <si>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</si>
  <si>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</si>
  <si>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</si>
  <si>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</si>
  <si>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</si>
  <si>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</si>
  <si>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</si>
  <si>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</si>
  <si>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</si>
  <si>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</si>
  <si>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</si>
  <si>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</si>
  <si>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</si>
  <si>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</si>
  <si>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</si>
  <si>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</si>
  <si>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</si>
  <si>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</si>
  <si>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</si>
  <si>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</si>
  <si>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</si>
  <si>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</si>
  <si>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</si>
  <si>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</si>
  <si>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</si>
  <si>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</si>
  <si>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</si>
  <si>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</si>
  <si>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</si>
  <si>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</si>
  <si>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</si>
  <si>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</si>
  <si>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</si>
  <si>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</si>
  <si>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</si>
  <si>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</si>
  <si>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</si>
  <si>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</si>
  <si>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</si>
  <si>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</si>
  <si>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</si>
  <si>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</si>
  <si>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</si>
  <si>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</si>
  <si>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</si>
  <si>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</si>
  <si>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</si>
  <si>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</si>
  <si>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</si>
  <si>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</si>
  <si>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</si>
  <si>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</si>
  <si>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</si>
  <si>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</si>
  <si>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</si>
  <si>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</si>
  <si>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</si>
  <si>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</si>
  <si>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</si>
  <si>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</si>
  <si>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</si>
  <si>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</si>
  <si>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</si>
  <si>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</si>
  <si>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</si>
  <si>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</si>
  <si>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</si>
  <si>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</si>
  <si>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</si>
  <si>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</si>
  <si>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</si>
  <si>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</si>
  <si>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</si>
  <si>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</si>
  <si>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</si>
  <si>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</si>
  <si>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</si>
  <si>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</si>
  <si>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</si>
  <si>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</si>
  <si>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</si>
  <si>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</si>
  <si>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</si>
  <si>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</si>
  <si>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</si>
  <si>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</si>
  <si>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</si>
  <si>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</si>
  <si>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</si>
  <si>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</si>
  <si>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</si>
  <si>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</si>
  <si>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</si>
  <si>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</si>
  <si>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</si>
  <si>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</si>
  <si>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</si>
  <si>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</si>
  <si>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</si>
  <si>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</si>
  <si>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</si>
  <si>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</si>
  <si>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</si>
  <si>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</si>
  <si>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</si>
  <si>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</si>
  <si>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</si>
  <si>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</si>
  <si>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</si>
  <si>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</si>
  <si>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</si>
  <si>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</si>
  <si>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</si>
  <si>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</si>
  <si>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</si>
  <si>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</si>
  <si>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</si>
  <si>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</si>
  <si>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</si>
  <si>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</si>
  <si>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</si>
  <si>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</si>
  <si>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</si>
  <si>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</si>
  <si>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</si>
  <si>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</si>
  <si>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</si>
  <si>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</si>
  <si>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</si>
  <si>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</si>
  <si>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</si>
  <si>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</si>
  <si>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</si>
  <si>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</si>
  <si>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</si>
  <si>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</si>
  <si>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</si>
  <si>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</si>
  <si>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</si>
  <si>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</si>
  <si>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</si>
  <si>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</si>
  <si>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</si>
  <si>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</si>
  <si>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</si>
  <si>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</si>
  <si>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</si>
  <si>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</si>
  <si>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</si>
  <si>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</si>
  <si>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</si>
  <si>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</si>
  <si>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</si>
  <si>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</si>
  <si>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</si>
  <si>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</si>
  <si>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</si>
  <si>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</si>
  <si>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</si>
  <si>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</si>
  <si>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</si>
  <si>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</si>
  <si>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</si>
  <si>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</si>
  <si>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</si>
  <si>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</si>
  <si>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</si>
  <si>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</si>
  <si>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</si>
  <si>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</si>
  <si>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</si>
  <si>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</si>
  <si>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</si>
  <si>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</si>
  <si>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</si>
  <si>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</si>
  <si>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</si>
  <si>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</si>
  <si>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</si>
  <si>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</si>
  <si>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</si>
  <si>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</si>
  <si>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</si>
  <si>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</si>
  <si>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</si>
  <si>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</si>
  <si>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</si>
  <si>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</si>
  <si>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</si>
  <si>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</si>
  <si>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</si>
  <si>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</si>
  <si>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</si>
  <si>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</si>
  <si>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</si>
  <si>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</si>
  <si>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</si>
  <si>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</si>
  <si>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</si>
  <si>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</si>
  <si>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</si>
  <si>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</si>
  <si>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</si>
  <si>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</si>
  <si>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</si>
  <si>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</si>
  <si>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</si>
  <si>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</si>
  <si>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</si>
  <si>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</si>
  <si>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</si>
  <si>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</si>
  <si>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</si>
  <si>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</si>
  <si>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</si>
  <si>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</si>
  <si>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</si>
  <si>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</si>
  <si>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</si>
  <si>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</si>
  <si>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</si>
  <si>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</si>
  <si>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</si>
  <si>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</si>
  <si>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</si>
  <si>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</si>
  <si>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</si>
  <si>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</si>
  <si>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</si>
  <si>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</si>
  <si>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</si>
  <si>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</si>
  <si>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</si>
  <si>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</si>
  <si>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</si>
  <si>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</si>
  <si>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</si>
  <si>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</si>
  <si>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</si>
  <si>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</si>
  <si>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</si>
  <si>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</si>
  <si>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</si>
  <si>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</si>
  <si>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</si>
  <si>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</si>
  <si>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</si>
  <si>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</si>
  <si>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</si>
  <si>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</si>
  <si>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</si>
  <si>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</si>
  <si>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</si>
  <si>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</si>
  <si>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</si>
  <si>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</si>
  <si>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</si>
  <si>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</si>
  <si>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</si>
  <si>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</si>
  <si>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</si>
  <si>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</si>
  <si>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</si>
  <si>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</si>
  <si>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</si>
  <si>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</si>
  <si>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</si>
  <si>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</si>
  <si>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</si>
  <si>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</si>
  <si>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</si>
  <si>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</si>
  <si>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</si>
  <si>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</si>
  <si>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</si>
  <si>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</si>
  <si>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</si>
  <si>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</si>
  <si>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</si>
  <si>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</si>
  <si>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</si>
  <si>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</si>
  <si>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</si>
  <si>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</si>
  <si>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</si>
  <si>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</si>
  <si>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</si>
  <si>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</si>
  <si>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</si>
  <si>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</si>
  <si>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</si>
  <si>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</si>
  <si>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</si>
  <si>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</si>
  <si>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</si>
  <si>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</si>
  <si>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</si>
  <si>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</si>
  <si>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</si>
  <si>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</si>
  <si>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</si>
  <si>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</si>
  <si>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</si>
  <si>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</si>
  <si>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</si>
  <si>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</si>
  <si>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</si>
  <si>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</si>
  <si>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</si>
  <si>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</si>
  <si>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</si>
  <si>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</si>
  <si>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</si>
  <si>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</si>
  <si>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</si>
  <si>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</si>
  <si>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</si>
  <si>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</si>
  <si>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</si>
  <si>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</si>
  <si>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</si>
  <si>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</si>
  <si>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</si>
  <si>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</si>
  <si>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</si>
  <si>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</si>
  <si>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</si>
  <si>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</si>
  <si>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</si>
  <si>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</si>
  <si>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</si>
  <si>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</si>
  <si>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</si>
  <si>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</si>
  <si>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</si>
  <si>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</si>
  <si>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</si>
  <si>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</si>
  <si>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</si>
  <si>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</si>
  <si>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</si>
  <si>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</si>
  <si>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</si>
  <si>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</si>
  <si>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</si>
  <si>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</si>
  <si>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</si>
  <si>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</si>
  <si>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</si>
  <si>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</si>
  <si>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</si>
  <si>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</si>
  <si>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</si>
  <si>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</si>
  <si>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</si>
  <si>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</si>
  <si>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</si>
  <si>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</si>
  <si>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</si>
  <si>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</si>
  <si>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</si>
  <si>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</si>
  <si>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</si>
  <si>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</si>
  <si>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</si>
  <si>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</si>
  <si>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</si>
  <si>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</si>
  <si>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</si>
  <si>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</si>
  <si>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</si>
  <si>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</si>
  <si>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</si>
  <si>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</si>
  <si>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</si>
  <si>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</si>
  <si>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</si>
  <si>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</si>
  <si>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</si>
  <si>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</si>
  <si>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</si>
  <si>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</si>
  <si>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</si>
  <si>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</si>
  <si>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</si>
  <si>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</si>
  <si>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</si>
  <si>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</si>
  <si>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</si>
  <si>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</si>
  <si>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</si>
  <si>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</si>
  <si>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</si>
  <si>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</si>
  <si>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</si>
  <si>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</si>
  <si>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</si>
  <si>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</si>
  <si>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</si>
  <si>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</si>
  <si>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</si>
  <si>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</si>
  <si>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</si>
  <si>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</si>
  <si>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</si>
  <si>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</si>
  <si>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</si>
  <si>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</si>
  <si>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</si>
  <si>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</si>
  <si>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</si>
  <si>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</si>
  <si>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</si>
  <si>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</si>
  <si>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</si>
  <si>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</si>
  <si>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</si>
  <si>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</si>
  <si>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</si>
  <si>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</si>
  <si>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</si>
  <si>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</si>
  <si>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</si>
  <si>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</si>
  <si>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</si>
  <si>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</si>
  <si>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</si>
  <si>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</si>
  <si>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</si>
  <si>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</si>
  <si>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</si>
  <si>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</si>
  <si>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</si>
  <si>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</si>
  <si>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</si>
  <si>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</si>
  <si>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</si>
  <si>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</si>
  <si>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</si>
  <si>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</si>
  <si>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</si>
  <si>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</si>
  <si>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</si>
  <si>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</si>
  <si>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</si>
  <si>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</si>
  <si>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</si>
  <si>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</si>
  <si>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</si>
  <si>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</si>
  <si>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</si>
  <si>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</si>
  <si>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</si>
  <si>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</si>
  <si>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</si>
  <si>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</si>
  <si>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</si>
  <si>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</si>
  <si>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</si>
  <si>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</si>
  <si>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</si>
  <si>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</si>
  <si>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</si>
  <si>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</si>
  <si>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</si>
  <si>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</si>
  <si>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</si>
  <si>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</si>
  <si>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</si>
  <si>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</si>
  <si>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</si>
  <si>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</si>
  <si>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</si>
  <si>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</si>
  <si>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</si>
  <si>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</si>
  <si>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</si>
  <si>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</si>
  <si>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</si>
  <si>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</si>
  <si>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</si>
  <si>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</si>
  <si>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</si>
  <si>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</si>
  <si>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</si>
  <si>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</si>
  <si>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</si>
  <si>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</si>
  <si>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</si>
  <si>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</si>
  <si>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</si>
  <si>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</si>
  <si>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</si>
  <si>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</si>
  <si>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</si>
  <si>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</si>
  <si>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</si>
  <si>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</si>
  <si>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</si>
  <si>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</si>
  <si>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</si>
  <si>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</si>
  <si>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</si>
  <si>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</si>
  <si>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</si>
  <si>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</si>
  <si>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</si>
  <si>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</si>
  <si>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</si>
  <si>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</si>
  <si>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</si>
  <si>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</si>
  <si>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</si>
  <si>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</si>
  <si>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</si>
  <si>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</si>
  <si>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</si>
  <si>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</si>
  <si>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</si>
  <si>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</si>
  <si>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</si>
  <si>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</si>
  <si>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</si>
  <si>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</si>
  <si>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</si>
  <si>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</si>
  <si>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</si>
  <si>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</si>
  <si>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</si>
  <si>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</si>
  <si>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</si>
  <si>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</si>
  <si>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</si>
  <si>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</si>
  <si>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</si>
  <si>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</si>
  <si>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</si>
  <si>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</si>
  <si>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</si>
  <si>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</si>
  <si>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</si>
  <si>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</si>
  <si>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</si>
  <si>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</si>
  <si>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</si>
  <si>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</si>
  <si>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</si>
  <si>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</si>
  <si>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</si>
  <si>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</si>
  <si>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</si>
  <si>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</si>
  <si>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</si>
  <si>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</si>
  <si>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</si>
  <si>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</si>
  <si>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</si>
  <si>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</si>
  <si>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</si>
  <si>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</si>
  <si>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</si>
  <si>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</si>
  <si>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</si>
  <si>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</si>
  <si>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</si>
  <si>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</si>
  <si>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</si>
  <si>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</si>
  <si>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</si>
  <si>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</si>
  <si>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</si>
  <si>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</si>
  <si>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</si>
  <si>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</si>
  <si>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</si>
  <si>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</si>
  <si>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</si>
  <si>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</si>
  <si>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</si>
  <si>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</si>
  <si>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</si>
  <si>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</si>
  <si>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</si>
  <si>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</si>
  <si>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</si>
  <si>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</si>
  <si>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</si>
  <si>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</si>
  <si>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</si>
  <si>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</si>
  <si>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</si>
  <si>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</si>
  <si>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</si>
  <si>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</si>
  <si>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</si>
  <si>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</si>
  <si>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</si>
  <si>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</si>
  <si>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</si>
  <si>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</si>
  <si>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</si>
  <si>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</si>
  <si>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</si>
  <si>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</si>
  <si>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</si>
  <si>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</si>
  <si>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</si>
  <si>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</si>
  <si>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</si>
  <si>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</si>
  <si>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</si>
  <si>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</si>
  <si>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</si>
  <si>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</si>
  <si>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</si>
  <si>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</si>
  <si>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</si>
  <si>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</si>
  <si>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</si>
  <si>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</si>
  <si>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</si>
  <si>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</si>
  <si>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</si>
  <si>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</si>
  <si>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</si>
  <si>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</si>
  <si>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</si>
  <si>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</si>
  <si>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</si>
  <si>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</si>
  <si>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</si>
  <si>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</si>
  <si>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</si>
  <si>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</si>
  <si>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</si>
  <si>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</si>
  <si>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</si>
  <si>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</si>
  <si>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</si>
  <si>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</si>
  <si>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</si>
  <si>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</si>
  <si>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</si>
  <si>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</si>
  <si>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</si>
  <si>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</si>
  <si>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</si>
  <si>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</si>
  <si>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</si>
  <si>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</si>
  <si>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</si>
  <si>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</si>
  <si>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</si>
  <si>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</si>
  <si>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</si>
  <si>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</si>
  <si>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</si>
  <si>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</si>
  <si>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</si>
  <si>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</si>
  <si>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</si>
  <si>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</si>
  <si>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</si>
  <si>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</si>
  <si>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</si>
  <si>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</si>
  <si>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</si>
  <si>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</si>
  <si>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</si>
  <si>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</si>
  <si>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</si>
  <si>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</si>
  <si>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</si>
  <si>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</si>
  <si>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</si>
  <si>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</si>
  <si>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</si>
  <si>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</si>
  <si>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</si>
  <si>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</si>
  <si>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</si>
  <si>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</si>
  <si>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</si>
  <si>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</si>
  <si>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</si>
  <si>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</si>
  <si>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</si>
  <si>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</si>
  <si>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</si>
  <si>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</si>
  <si>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</si>
  <si>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</si>
  <si>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</si>
  <si>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</si>
  <si>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</si>
  <si>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</si>
  <si>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</si>
  <si>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</si>
  <si>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</si>
  <si>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</si>
  <si>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</si>
  <si>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</si>
  <si>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</si>
  <si>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</si>
  <si>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</si>
  <si>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</si>
  <si>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</si>
  <si>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</si>
  <si>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</si>
  <si>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</si>
  <si>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</si>
  <si>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</si>
  <si>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</si>
  <si>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</si>
  <si>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</si>
  <si>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</si>
  <si>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</si>
  <si>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</si>
  <si>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</si>
  <si>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</si>
  <si>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</si>
  <si>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</si>
  <si>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</si>
  <si>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</si>
  <si>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</si>
  <si>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</si>
  <si>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</si>
  <si>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</si>
  <si>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</si>
  <si>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</si>
  <si>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</si>
  <si>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</si>
  <si>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</si>
  <si>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</si>
  <si>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</si>
  <si>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</si>
  <si>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</si>
  <si>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</si>
  <si>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</si>
  <si>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</si>
  <si>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</si>
  <si>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</si>
  <si>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</si>
  <si>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</si>
  <si>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</si>
  <si>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</si>
  <si>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</si>
  <si>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</si>
  <si>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</si>
  <si>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</si>
  <si>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</si>
  <si>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</si>
  <si>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</si>
  <si>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</si>
  <si>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</si>
  <si>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</si>
  <si>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</si>
  <si>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</si>
  <si>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</si>
  <si>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</si>
  <si>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</si>
  <si>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</si>
  <si>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</si>
  <si>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</si>
  <si>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</si>
  <si>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</si>
  <si>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</si>
  <si>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</si>
  <si>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</si>
  <si>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</si>
  <si>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</si>
  <si>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</si>
  <si>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</si>
  <si>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</si>
  <si>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</si>
  <si>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</si>
  <si>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</si>
  <si>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</si>
  <si>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</si>
  <si>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</si>
  <si>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</si>
  <si>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</si>
  <si>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</si>
  <si>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</si>
  <si>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</si>
  <si>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</si>
  <si>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</si>
  <si>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</si>
  <si>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</si>
  <si>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</si>
  <si>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</si>
  <si>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</si>
  <si>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</si>
  <si>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</si>
  <si>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</si>
  <si>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</si>
  <si>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</si>
  <si>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</si>
  <si>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</si>
  <si>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</si>
  <si>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</si>
  <si>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</si>
  <si>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</si>
  <si>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</si>
  <si>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</si>
  <si>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</si>
  <si>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</si>
  <si>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</si>
  <si>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</si>
  <si>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</si>
  <si>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</si>
  <si>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</si>
  <si>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</si>
  <si>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</si>
  <si>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</si>
  <si>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</si>
  <si>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</si>
  <si>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</si>
  <si>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</si>
  <si>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</si>
  <si>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</si>
  <si>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</si>
  <si>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</si>
  <si>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</si>
  <si>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</si>
  <si>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</si>
  <si>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</si>
  <si>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</si>
  <si>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</si>
  <si>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</si>
  <si>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</si>
  <si>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</si>
  <si>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</si>
  <si>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</si>
  <si>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</si>
  <si>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</si>
  <si>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</si>
  <si>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</si>
  <si>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</si>
  <si>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</si>
  <si>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</si>
  <si>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</si>
  <si>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</si>
  <si>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</si>
  <si>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</si>
  <si>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</si>
  <si>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</si>
  <si>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</si>
  <si>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</si>
  <si>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</si>
  <si>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</si>
  <si>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</si>
  <si>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</si>
  <si>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</si>
  <si>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</si>
  <si>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</si>
  <si>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</si>
  <si>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</si>
  <si>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</si>
  <si>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</si>
  <si>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</si>
  <si>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</si>
  <si>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</si>
  <si>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</si>
  <si>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</si>
  <si>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</si>
  <si>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</si>
  <si>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</si>
  <si>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</si>
  <si>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</si>
  <si>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</si>
  <si>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</si>
  <si>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</si>
  <si>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</si>
  <si>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</si>
  <si>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</si>
  <si>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</si>
  <si>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</si>
  <si>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</si>
  <si>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</si>
  <si>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</si>
  <si>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</si>
  <si>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</si>
  <si>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</si>
  <si>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</si>
  <si>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</si>
  <si>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</si>
  <si>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</si>
  <si>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</si>
  <si>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</si>
  <si>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</si>
  <si>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</si>
  <si>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</si>
  <si>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</si>
  <si>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</si>
  <si>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</si>
  <si>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</si>
  <si>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</si>
  <si>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</si>
  <si>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</si>
  <si>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</si>
  <si>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</si>
  <si>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</si>
  <si>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</si>
  <si>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</si>
  <si>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</si>
  <si>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</si>
  <si>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</si>
  <si>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</si>
  <si>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</si>
  <si>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</si>
  <si>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</si>
  <si>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</si>
  <si>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</si>
  <si>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</si>
  <si>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</si>
  <si>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</si>
  <si>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</si>
  <si>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</si>
  <si>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</si>
  <si>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</si>
  <si>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</si>
  <si>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</si>
  <si>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</si>
  <si>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</si>
  <si>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</si>
  <si>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</si>
  <si>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</si>
  <si>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</si>
  <si>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</si>
  <si>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</si>
  <si>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</si>
  <si>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</si>
  <si>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</si>
  <si>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</si>
  <si>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</si>
  <si>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</si>
  <si>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</si>
  <si>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</si>
  <si>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</si>
  <si>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</si>
  <si>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</si>
  <si>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</si>
  <si>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</si>
  <si>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</si>
  <si>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</si>
  <si>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</si>
  <si>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</si>
  <si>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</si>
  <si>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</si>
  <si>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</si>
  <si>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</si>
  <si>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</si>
  <si>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</si>
  <si>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</si>
  <si>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</si>
  <si>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</si>
  <si>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</si>
  <si>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</si>
  <si>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</si>
  <si>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</si>
  <si>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</si>
  <si>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</si>
  <si>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</si>
  <si>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</si>
  <si>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</si>
  <si>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</si>
  <si>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</si>
  <si>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</si>
  <si>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</si>
  <si>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</si>
  <si>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</si>
  <si>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</si>
  <si>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</si>
  <si>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</si>
  <si>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</si>
  <si>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</si>
  <si>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</si>
  <si>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</si>
  <si>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</si>
  <si>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</si>
  <si>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</si>
  <si>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</si>
  <si>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</si>
  <si>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</si>
  <si>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</si>
  <si>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</si>
  <si>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</si>
  <si>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</si>
  <si>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</si>
  <si>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</si>
  <si>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</si>
  <si>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</si>
  <si>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</si>
  <si>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</si>
  <si>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</si>
  <si>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</si>
  <si>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</si>
  <si>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</si>
  <si>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</si>
  <si>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</si>
  <si>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</si>
  <si>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</si>
  <si>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</si>
  <si>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</si>
  <si>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</si>
  <si>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</si>
  <si>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</si>
  <si>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</si>
  <si>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</si>
  <si>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</si>
  <si>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</si>
  <si>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</si>
  <si>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</si>
  <si>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</si>
  <si>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</si>
  <si>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</si>
  <si>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</si>
  <si>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</si>
  <si>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</si>
  <si>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</si>
  <si>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</si>
  <si>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</si>
  <si>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</si>
  <si>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</si>
  <si>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</si>
  <si>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</si>
  <si>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</si>
  <si>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</si>
  <si>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</si>
  <si>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</si>
  <si>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</si>
  <si>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</si>
  <si>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</si>
  <si>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</si>
  <si>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</si>
  <si>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</si>
  <si>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</si>
  <si>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</si>
  <si>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</si>
  <si>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</si>
  <si>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</si>
  <si>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</si>
  <si>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</si>
  <si>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</si>
  <si>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</si>
  <si>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</si>
  <si>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</si>
  <si>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</si>
  <si>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</si>
  <si>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</si>
  <si>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</si>
  <si>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</si>
  <si>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</si>
  <si>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</si>
  <si>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</si>
  <si>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</si>
  <si>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</si>
  <si>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</si>
  <si>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</si>
  <si>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</si>
  <si>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</si>
  <si>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</si>
  <si>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</si>
  <si>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</si>
  <si>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</si>
  <si>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</si>
  <si>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</si>
  <si>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</si>
  <si>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</si>
  <si>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</si>
  <si>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</si>
  <si>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</si>
  <si>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</si>
  <si>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</si>
  <si>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</si>
  <si>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</si>
  <si>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</si>
  <si>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</si>
  <si>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</si>
  <si>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</si>
  <si>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</si>
  <si>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</si>
  <si>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</si>
  <si>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</si>
  <si>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</si>
  <si>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</si>
  <si>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</si>
  <si>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</si>
  <si>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</si>
  <si>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</si>
  <si>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</si>
  <si>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</si>
  <si>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</si>
  <si>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</si>
  <si>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</si>
  <si>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</si>
  <si>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</si>
  <si>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</si>
  <si>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</si>
  <si>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</si>
  <si>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</si>
  <si>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</si>
  <si>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</si>
  <si>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</si>
  <si>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</si>
  <si>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</si>
  <si>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</si>
  <si>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</si>
  <si>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</si>
  <si>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</si>
  <si>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</si>
  <si>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</si>
  <si>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</si>
  <si>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</si>
  <si>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</si>
  <si>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</si>
  <si>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</si>
  <si>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</si>
  <si>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</si>
  <si>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</si>
  <si>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</si>
  <si>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</si>
  <si>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</si>
  <si>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</si>
  <si>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</si>
  <si>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</si>
  <si>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</si>
  <si>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</si>
  <si>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</si>
  <si>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</si>
  <si>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</si>
  <si>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</si>
  <si>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</si>
  <si>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</si>
  <si>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</si>
  <si>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</si>
  <si>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</si>
  <si>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</si>
  <si>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</si>
  <si>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</si>
  <si>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</si>
  <si>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</si>
  <si>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</si>
  <si>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</si>
  <si>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</si>
  <si>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</si>
  <si>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</si>
  <si>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</si>
  <si>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</si>
  <si>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</si>
  <si>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</si>
  <si>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</si>
  <si>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</si>
  <si>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</si>
  <si>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</si>
  <si>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</si>
  <si>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</si>
  <si>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</si>
  <si>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</si>
  <si>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</si>
  <si>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</si>
  <si>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</si>
  <si>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</si>
  <si>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</si>
  <si>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</si>
  <si>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</si>
  <si>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</si>
  <si>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</si>
  <si>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</si>
  <si>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</si>
  <si>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</si>
  <si>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</si>
  <si>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</si>
  <si>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</si>
  <si>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</si>
  <si>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</si>
  <si>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</si>
  <si>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</si>
  <si>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</si>
  <si>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</si>
  <si>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</si>
  <si>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</si>
  <si>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</si>
  <si>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</si>
  <si>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</si>
  <si>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</si>
  <si>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</si>
  <si>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</si>
  <si>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</si>
  <si>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</si>
  <si>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</si>
  <si>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</si>
  <si>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</si>
  <si>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</si>
  <si>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</si>
  <si>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</si>
  <si>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</si>
  <si>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</si>
  <si>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</si>
  <si>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</si>
  <si>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</si>
  <si>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</si>
  <si>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</si>
  <si>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</si>
  <si>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</si>
  <si>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</si>
  <si>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</si>
  <si>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</si>
  <si>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</si>
  <si>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</si>
  <si>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</si>
  <si>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</si>
  <si>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</si>
  <si>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</si>
  <si>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</si>
  <si>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</si>
  <si>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</si>
  <si>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</si>
  <si>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</si>
  <si>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</si>
  <si>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</si>
  <si>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</si>
  <si>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</si>
  <si>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</si>
  <si>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</si>
  <si>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</si>
  <si>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</si>
  <si>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</si>
  <si>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</si>
  <si>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</si>
  <si>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</si>
  <si>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</si>
  <si>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</si>
  <si>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</si>
  <si>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</si>
  <si>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</si>
  <si>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</si>
  <si>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</si>
  <si>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</si>
  <si>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</si>
  <si>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</si>
  <si>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</si>
  <si>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</si>
  <si>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</si>
  <si>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</si>
  <si>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</si>
  <si>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</si>
  <si>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</si>
  <si>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</si>
  <si>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</si>
  <si>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</si>
  <si>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</si>
  <si>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</si>
  <si>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</si>
  <si>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</si>
  <si>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</si>
  <si>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</si>
  <si>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</si>
  <si>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</si>
  <si>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</si>
  <si>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</si>
  <si>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</si>
  <si>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</si>
  <si>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</si>
  <si>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</si>
  <si>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</si>
  <si>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</si>
  <si>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</si>
  <si>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</si>
  <si>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</si>
  <si>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</si>
  <si>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</si>
  <si>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</si>
  <si>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</si>
  <si>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</si>
  <si>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</si>
  <si>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</si>
  <si>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</si>
  <si>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</si>
  <si>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</si>
  <si>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</si>
  <si>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</si>
  <si>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</si>
  <si>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</si>
  <si>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</si>
  <si>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</si>
  <si>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</si>
  <si>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</si>
  <si>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</si>
  <si>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</si>
  <si>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</si>
  <si>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</si>
  <si>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</si>
  <si>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</si>
  <si>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</si>
  <si>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</si>
  <si>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</si>
  <si>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</si>
  <si>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</si>
  <si>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</si>
  <si>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</si>
  <si>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</si>
  <si>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</si>
  <si>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</si>
  <si>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</si>
  <si>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</si>
  <si>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</si>
  <si>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</si>
  <si>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</si>
  <si>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</si>
  <si>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</si>
  <si>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</si>
  <si>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</si>
  <si>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</si>
  <si>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</si>
  <si>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</si>
  <si>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</si>
  <si>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</si>
  <si>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</si>
  <si>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</si>
  <si>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</si>
  <si>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</si>
  <si>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</si>
  <si>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</si>
  <si>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</si>
  <si>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</si>
  <si>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</si>
  <si>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</si>
  <si>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</si>
  <si>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</si>
  <si>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</si>
  <si>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</si>
  <si>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</si>
  <si>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</si>
  <si>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</si>
  <si>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</si>
  <si>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</si>
  <si>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</si>
  <si>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</si>
  <si>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</si>
  <si>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</si>
  <si>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</si>
  <si>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</si>
  <si>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</si>
  <si>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</si>
  <si>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</si>
  <si>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</si>
  <si>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</si>
  <si>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</si>
  <si>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</si>
  <si>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</si>
  <si>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</si>
  <si>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</si>
  <si>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</si>
  <si>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</si>
  <si>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</si>
  <si>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</si>
  <si>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</si>
  <si>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</si>
  <si>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</si>
  <si>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</si>
  <si>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</si>
  <si>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</si>
  <si>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</si>
  <si>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</si>
  <si>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</si>
  <si>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</si>
  <si>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</si>
  <si>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</si>
  <si>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</si>
  <si>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</si>
  <si>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</si>
  <si>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</si>
  <si>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</si>
  <si>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</si>
  <si>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</si>
  <si>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</si>
  <si>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</si>
  <si>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</si>
  <si>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</si>
  <si>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</si>
  <si>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</si>
  <si>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</si>
  <si>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</si>
  <si>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</si>
  <si>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</si>
  <si>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</si>
  <si>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</si>
  <si>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</si>
  <si>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</si>
  <si>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</si>
  <si>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</si>
  <si>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</si>
  <si>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</si>
  <si>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</si>
  <si>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</si>
  <si>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</si>
  <si>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</si>
  <si>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</si>
  <si>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</si>
  <si>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</si>
  <si>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</si>
  <si>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</si>
  <si>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</si>
  <si>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</si>
  <si>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</si>
  <si>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</si>
  <si>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</si>
  <si>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</si>
  <si>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</si>
  <si>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</si>
  <si>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</si>
  <si>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</si>
  <si>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</si>
  <si>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</si>
  <si>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</si>
  <si>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</si>
  <si>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</si>
  <si>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</si>
  <si>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</si>
  <si>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</si>
  <si>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</si>
  <si>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</si>
  <si>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</si>
  <si>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</si>
  <si>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</si>
  <si>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</si>
  <si>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</si>
  <si>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</si>
  <si>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</si>
  <si>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</si>
  <si>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</si>
  <si>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</si>
  <si>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</si>
  <si>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</si>
  <si>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</si>
  <si>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</si>
  <si>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</si>
  <si>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</si>
  <si>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</si>
  <si>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</si>
  <si>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</si>
  <si>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</si>
  <si>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</si>
  <si>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</si>
  <si>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</si>
  <si>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</si>
  <si>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</si>
  <si>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</si>
  <si>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</si>
  <si>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</si>
  <si>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</si>
  <si>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</si>
  <si>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</si>
  <si>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</si>
  <si>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</si>
  <si>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</si>
  <si>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</si>
  <si>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</si>
  <si>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</si>
  <si>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</si>
  <si>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</si>
  <si>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</si>
  <si>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</si>
  <si>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</si>
  <si>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</si>
  <si>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</si>
  <si>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</si>
  <si>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</si>
  <si>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</si>
  <si>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</si>
  <si>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</si>
  <si>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</si>
  <si>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</si>
  <si>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</si>
  <si>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</si>
  <si>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</si>
  <si>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</si>
  <si>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</si>
  <si>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</si>
  <si>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</si>
  <si>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</si>
  <si>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</si>
  <si>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</si>
  <si>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</si>
  <si>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</si>
  <si>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</si>
  <si>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</si>
  <si>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</si>
  <si>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</si>
  <si>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</si>
  <si>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</si>
  <si>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</si>
  <si>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</si>
  <si>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</si>
  <si>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</si>
  <si>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</si>
  <si>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</si>
  <si>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</si>
  <si>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</si>
  <si>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</si>
  <si>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</si>
  <si>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</si>
  <si>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</si>
  <si>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</si>
  <si>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</si>
  <si>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</si>
  <si>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</si>
  <si>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</si>
  <si>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</si>
  <si>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</si>
  <si>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</si>
  <si>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</si>
  <si>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</si>
  <si>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</si>
  <si>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</si>
  <si>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</si>
  <si>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</si>
  <si>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</si>
  <si>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</si>
  <si>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</si>
  <si>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</si>
  <si>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</si>
  <si>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</si>
  <si>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</si>
  <si>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</si>
  <si>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</si>
  <si>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</si>
  <si>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</si>
  <si>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</si>
  <si>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</si>
  <si>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</si>
  <si>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</si>
  <si>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</si>
  <si>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</si>
  <si>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</si>
  <si>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</si>
  <si>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</si>
  <si>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</si>
  <si>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</si>
  <si>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</si>
  <si>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</si>
  <si>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</si>
  <si>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</si>
  <si>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</si>
  <si>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</si>
  <si>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</si>
  <si>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</si>
  <si>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</si>
  <si>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</si>
  <si>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</si>
  <si>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</si>
  <si>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</si>
  <si>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</si>
  <si>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</si>
  <si>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</si>
  <si>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</si>
  <si>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</si>
  <si>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</si>
  <si>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</si>
  <si>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</si>
  <si>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</si>
  <si>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</si>
  <si>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</si>
  <si>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</si>
  <si>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</si>
  <si>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</si>
  <si>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</si>
  <si>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</si>
  <si>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</si>
  <si>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</si>
  <si>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</si>
  <si>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</si>
  <si>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</si>
  <si>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</si>
  <si>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</si>
  <si>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</si>
  <si>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</si>
  <si>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</si>
  <si>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</si>
  <si>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</si>
  <si>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</si>
  <si>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</si>
  <si>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</si>
  <si>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</si>
  <si>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</si>
  <si>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</si>
  <si>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</si>
  <si>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</si>
  <si>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</si>
  <si>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</si>
  <si>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</si>
  <si>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</si>
  <si>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</si>
  <si>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</si>
  <si>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</si>
  <si>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</si>
  <si>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</si>
  <si>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</si>
  <si>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</si>
  <si>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</si>
  <si>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</si>
  <si>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</si>
  <si>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</si>
  <si>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</si>
  <si>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</si>
  <si>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</si>
  <si>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</si>
  <si>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</si>
  <si>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</si>
  <si>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</si>
  <si>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</si>
  <si>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</si>
  <si>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</si>
  <si>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</si>
  <si>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</si>
  <si>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</si>
  <si>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</si>
  <si>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</si>
  <si>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</si>
  <si>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</si>
  <si>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</si>
  <si>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</si>
  <si>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</si>
  <si>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</si>
  <si>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</si>
  <si>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</si>
  <si>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</si>
  <si>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</si>
  <si>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</si>
  <si>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</si>
  <si>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</si>
  <si>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</si>
  <si>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</si>
  <si>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</si>
  <si>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</si>
  <si>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</si>
  <si>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</si>
  <si>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</si>
  <si>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</si>
  <si>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</si>
  <si>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</si>
  <si>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</si>
  <si>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</si>
  <si>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</si>
  <si>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</si>
  <si>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</si>
  <si>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</si>
  <si>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</si>
  <si>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</si>
  <si>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</si>
  <si>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</si>
  <si>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</si>
  <si>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</si>
  <si>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</si>
  <si>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</si>
  <si>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</si>
  <si>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</si>
  <si>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</si>
  <si>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</si>
  <si>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</si>
  <si>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</si>
  <si>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</si>
  <si>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</si>
  <si>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</si>
  <si>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</si>
  <si>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</si>
  <si>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</si>
  <si>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</si>
  <si>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</si>
  <si>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</si>
  <si>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</si>
  <si>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</si>
  <si>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</si>
  <si>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</si>
  <si>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</si>
  <si>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</si>
  <si>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</si>
  <si>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</si>
  <si>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</si>
  <si>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</si>
  <si>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</si>
  <si>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</si>
  <si>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</si>
  <si>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</si>
  <si>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</si>
  <si>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</si>
  <si>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</si>
  <si>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</si>
  <si>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</si>
  <si>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</si>
  <si>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</si>
  <si>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</si>
  <si>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</si>
  <si>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</si>
  <si>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</si>
  <si>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</si>
  <si>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</si>
  <si>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</si>
  <si>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</si>
  <si>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</si>
  <si>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</si>
  <si>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</si>
  <si>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</si>
  <si>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</si>
  <si>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</si>
  <si>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</si>
  <si>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</si>
  <si>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</si>
  <si>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</si>
  <si>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</si>
  <si>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</si>
  <si>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</si>
  <si>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</si>
  <si>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</si>
  <si>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</si>
  <si>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</si>
  <si>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</si>
  <si>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</si>
  <si>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</si>
  <si>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</si>
  <si>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</si>
  <si>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</si>
  <si>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</si>
  <si>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</si>
  <si>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</si>
  <si>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</si>
  <si>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</si>
  <si>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</si>
  <si>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</si>
  <si>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</si>
  <si>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</si>
  <si>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</si>
  <si>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</si>
  <si>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</si>
  <si>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</si>
  <si>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</si>
  <si>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</si>
  <si>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</si>
  <si>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</si>
  <si>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</si>
  <si>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</si>
  <si>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</si>
  <si>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</si>
  <si>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</si>
  <si>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</si>
  <si>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</si>
  <si>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</si>
  <si>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</si>
  <si>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</si>
  <si>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</si>
  <si>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</si>
  <si>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</si>
  <si>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</si>
  <si>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</si>
  <si>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</si>
  <si>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</si>
  <si>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</si>
  <si>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</si>
  <si>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</si>
  <si>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</si>
  <si>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</si>
  <si>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</si>
  <si>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</si>
  <si>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</si>
  <si>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</si>
  <si>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</si>
  <si>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</si>
  <si>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</si>
  <si>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</si>
  <si>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</si>
  <si>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</si>
  <si>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</si>
  <si>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</si>
  <si>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</si>
  <si>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</si>
  <si>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</si>
  <si>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</si>
  <si>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</si>
  <si>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</si>
  <si>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</si>
  <si>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</si>
  <si>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</si>
  <si>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</si>
  <si>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</si>
  <si>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</si>
  <si>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</si>
  <si>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</si>
  <si>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</si>
  <si>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</si>
  <si>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</si>
  <si>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</si>
  <si>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</si>
  <si>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</si>
  <si>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</si>
  <si>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</si>
  <si>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</si>
  <si>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</si>
  <si>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</si>
  <si>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</si>
  <si>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</si>
  <si>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</si>
  <si>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</si>
  <si>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</si>
  <si>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</si>
  <si>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</si>
  <si>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</si>
  <si>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</si>
  <si>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</si>
  <si>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</si>
  <si>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</si>
  <si>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</si>
  <si>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</si>
  <si>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</si>
  <si>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</si>
  <si>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</si>
  <si>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</si>
  <si>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</si>
  <si>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</si>
  <si>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</si>
  <si>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</si>
  <si>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</si>
  <si>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</si>
  <si>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</si>
  <si>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</si>
  <si>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</si>
  <si>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</si>
  <si>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</si>
  <si>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</si>
  <si>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</si>
  <si>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</si>
  <si>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</si>
  <si>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</si>
  <si>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</si>
  <si>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</si>
  <si>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</si>
  <si>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</si>
  <si>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</si>
  <si>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</si>
  <si>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</si>
  <si>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</si>
  <si>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</si>
  <si>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</si>
  <si>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</si>
  <si>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</si>
  <si>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</si>
  <si>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</si>
  <si>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</si>
  <si>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</si>
  <si>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</si>
  <si>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</si>
  <si>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</si>
  <si>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</si>
  <si>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</si>
  <si>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</si>
  <si>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</si>
  <si>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</si>
  <si>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</si>
  <si>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</si>
  <si>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</si>
  <si>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</si>
  <si>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</si>
  <si>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</si>
  <si>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</si>
  <si>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</si>
  <si>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</si>
  <si>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</si>
  <si>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</si>
  <si>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</si>
  <si>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</si>
  <si>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</si>
  <si>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</si>
  <si>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</si>
  <si>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</si>
  <si>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</si>
  <si>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</si>
  <si>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</si>
  <si>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</si>
  <si>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</si>
  <si>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</si>
  <si>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</si>
  <si>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</si>
  <si>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</si>
  <si>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</si>
  <si>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</si>
  <si>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</si>
  <si>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</si>
  <si>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</si>
  <si>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</si>
  <si>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</si>
  <si>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</si>
  <si>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</si>
  <si>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</si>
  <si>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</si>
  <si>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</si>
  <si>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</si>
  <si>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</si>
  <si>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</si>
  <si>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</si>
  <si>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</si>
  <si>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</si>
  <si>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</si>
  <si>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</si>
  <si>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</si>
  <si>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</si>
  <si>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</si>
  <si>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</si>
  <si>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</si>
  <si>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</si>
  <si>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</si>
  <si>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</si>
  <si>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</si>
  <si>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</si>
  <si>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</si>
  <si>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</si>
  <si>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</si>
  <si>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</si>
  <si>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</si>
  <si>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</si>
  <si>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</si>
  <si>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</si>
  <si>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</si>
  <si>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</si>
  <si>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</si>
  <si>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</si>
  <si>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</si>
  <si>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</si>
  <si>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</si>
  <si>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</si>
  <si>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</si>
  <si>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</si>
  <si>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</si>
  <si>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</si>
  <si>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</si>
  <si>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</si>
  <si>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</si>
  <si>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</si>
  <si>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</si>
  <si>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</si>
  <si>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</si>
  <si>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</si>
  <si>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</si>
  <si>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</si>
  <si>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</si>
  <si>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</si>
  <si>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</si>
  <si>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</si>
  <si>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</si>
  <si>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</si>
  <si>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</si>
  <si>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</si>
  <si>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</si>
  <si>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</si>
  <si>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</si>
  <si>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</si>
  <si>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</si>
  <si>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</si>
  <si>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</si>
  <si>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</si>
  <si>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</si>
  <si>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</si>
  <si>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</si>
  <si>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</si>
  <si>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</si>
  <si>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</si>
  <si>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</si>
  <si>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</si>
  <si>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</si>
  <si>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</si>
  <si>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</si>
  <si>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</si>
  <si>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</si>
  <si>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</si>
  <si>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</si>
  <si>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</si>
  <si>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</si>
  <si>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</si>
  <si>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</si>
  <si>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</si>
  <si>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</si>
  <si>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</si>
  <si>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</si>
  <si>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</si>
  <si>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</si>
  <si>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</si>
  <si>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</si>
  <si>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</si>
  <si>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</si>
  <si>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</si>
  <si>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</si>
  <si>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</si>
  <si>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</si>
  <si>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</si>
  <si>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</si>
  <si>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</si>
  <si>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</si>
  <si>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</si>
  <si>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</si>
  <si>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</si>
  <si>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</si>
  <si>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</si>
  <si>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</si>
  <si>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</si>
  <si>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</si>
  <si>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</si>
  <si>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</si>
  <si>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</si>
  <si>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</si>
  <si>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</si>
  <si>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</si>
  <si>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</si>
  <si>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</si>
  <si>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</si>
  <si>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</si>
  <si>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</si>
  <si>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</si>
  <si>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</si>
  <si>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</si>
  <si>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</si>
  <si>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</si>
  <si>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</si>
  <si>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</si>
  <si>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</si>
  <si>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</si>
  <si>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</si>
  <si>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</si>
  <si>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</si>
  <si>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</si>
  <si>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</si>
  <si>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</si>
  <si>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</si>
  <si>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</si>
  <si>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</si>
  <si>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</si>
  <si>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</si>
  <si>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</si>
  <si>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</si>
  <si>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</si>
  <si>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</si>
  <si>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</si>
  <si>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</si>
  <si>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</si>
  <si>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</si>
  <si>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</si>
  <si>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</si>
  <si>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</si>
  <si>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</si>
  <si>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</si>
  <si>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</si>
  <si>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</si>
  <si>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</si>
  <si>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</si>
  <si>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</si>
  <si>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</si>
  <si>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</si>
  <si>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</si>
  <si>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</si>
  <si>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</si>
  <si>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</si>
  <si>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</si>
  <si>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</si>
  <si>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</si>
  <si>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</si>
  <si>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</si>
  <si>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</si>
  <si>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</si>
  <si>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</si>
  <si>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</si>
  <si>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</si>
  <si>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</si>
  <si>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</si>
  <si>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</si>
  <si>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</si>
  <si>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</si>
  <si>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</si>
  <si>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</si>
  <si>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</si>
  <si>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</si>
  <si>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</si>
  <si>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</si>
  <si>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</si>
  <si>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</si>
  <si>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</si>
  <si>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</si>
  <si>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</si>
  <si>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</si>
  <si>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</si>
  <si>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</si>
  <si>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</si>
  <si>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</si>
  <si>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</si>
  <si>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</si>
  <si>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</si>
  <si>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</si>
  <si>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</si>
  <si>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</si>
  <si>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</si>
  <si>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</si>
  <si>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</si>
  <si>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</si>
  <si>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</si>
  <si>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</si>
  <si>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</si>
  <si>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</si>
  <si>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</si>
  <si>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</si>
  <si>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</si>
  <si>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</si>
  <si>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</si>
  <si>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</si>
  <si>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</si>
  <si>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</si>
  <si>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</si>
  <si>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</si>
  <si>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</si>
  <si>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</si>
  <si>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</si>
  <si>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</si>
  <si>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</si>
  <si>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</si>
  <si>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</si>
  <si>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</si>
  <si>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</si>
  <si>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</si>
  <si>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</si>
  <si>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</si>
  <si>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</si>
  <si>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</si>
  <si>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</si>
  <si>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</si>
  <si>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</si>
  <si>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</si>
  <si>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</si>
  <si>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</si>
  <si>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</si>
  <si>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</si>
  <si>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</si>
  <si>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</si>
  <si>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</si>
  <si>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</si>
  <si>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</si>
  <si>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</si>
  <si>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</si>
  <si>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</si>
  <si>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</si>
  <si>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</si>
  <si>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</si>
  <si>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</si>
  <si>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</si>
  <si>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</si>
  <si>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</si>
  <si>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</si>
  <si>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</si>
  <si>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</si>
  <si>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</si>
  <si>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</si>
  <si>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</si>
  <si>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</si>
  <si>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</si>
  <si>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</si>
  <si>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</si>
  <si>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</si>
  <si>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</si>
  <si>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</si>
  <si>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</si>
  <si>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</si>
  <si>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</si>
  <si>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</si>
  <si>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</si>
  <si>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</si>
  <si>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</si>
  <si>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</si>
  <si>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</si>
  <si>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</si>
  <si>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</si>
  <si>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</si>
  <si>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</si>
  <si>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</si>
  <si>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</si>
  <si>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</si>
  <si>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</si>
  <si>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</si>
  <si>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</si>
  <si>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</si>
  <si>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</si>
  <si>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</si>
  <si>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</si>
  <si>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</si>
  <si>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</si>
  <si>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</si>
  <si>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</si>
  <si>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</si>
  <si>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</si>
  <si>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</si>
  <si>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</si>
  <si>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</si>
  <si>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</si>
  <si>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</si>
  <si>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</si>
  <si>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</si>
  <si>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</si>
  <si>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</si>
  <si>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</si>
  <si>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</si>
  <si>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</si>
  <si>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</si>
  <si>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</si>
  <si>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</si>
  <si>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</si>
  <si>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</si>
  <si>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</si>
  <si>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</si>
  <si>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</si>
  <si>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</si>
  <si>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</si>
  <si>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</si>
  <si>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</si>
  <si>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</si>
  <si>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</si>
  <si>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</si>
  <si>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</si>
  <si>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</si>
  <si>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</si>
  <si>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</si>
  <si>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</si>
  <si>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</si>
  <si>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</si>
  <si>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</si>
  <si>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</si>
  <si>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</si>
  <si>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</si>
  <si>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</si>
  <si>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</si>
  <si>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</si>
  <si>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</si>
  <si>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</si>
  <si>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</si>
  <si>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</si>
  <si>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</si>
  <si>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</si>
  <si>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</si>
  <si>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</si>
  <si>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</si>
  <si>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</si>
  <si>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</si>
  <si>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</si>
  <si>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</si>
  <si>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</si>
  <si>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</si>
  <si>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</si>
  <si>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</si>
  <si>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</si>
  <si>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</si>
  <si>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</si>
  <si>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</si>
  <si>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</si>
  <si>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</si>
  <si>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</si>
  <si>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</si>
  <si>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</si>
  <si>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</si>
  <si>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</si>
  <si>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</si>
  <si>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</si>
  <si>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</si>
  <si>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</si>
  <si>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</si>
  <si>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</si>
  <si>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</si>
  <si>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</si>
  <si>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</si>
  <si>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</si>
  <si>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</si>
  <si>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</si>
  <si>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</si>
  <si>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</si>
  <si>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</si>
  <si>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</si>
  <si>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</si>
  <si>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</si>
  <si>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</si>
  <si>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</si>
  <si>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</si>
  <si>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</si>
  <si>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</si>
  <si>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</si>
  <si>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</si>
  <si>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</si>
  <si>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</si>
  <si>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</si>
  <si>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</si>
  <si>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</si>
  <si>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</si>
  <si>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</si>
  <si>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</si>
  <si>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</si>
  <si>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</si>
  <si>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</si>
  <si>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</si>
  <si>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</si>
  <si>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</si>
  <si>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</si>
  <si>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</si>
  <si>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</si>
  <si>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</si>
  <si>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</si>
  <si>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</si>
  <si>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</si>
  <si>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</si>
  <si>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</si>
  <si>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</si>
  <si>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</si>
  <si>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</si>
  <si>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</si>
  <si>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</si>
  <si>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</si>
  <si>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</si>
  <si>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</si>
  <si>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</si>
  <si>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</si>
  <si>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</si>
  <si>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</si>
  <si>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</si>
  <si>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</si>
  <si>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</si>
  <si>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</si>
  <si>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</si>
  <si>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</si>
  <si>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</si>
  <si>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</si>
  <si>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</si>
  <si>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</si>
  <si>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</si>
  <si>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</si>
  <si>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</si>
  <si>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</si>
  <si>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</si>
  <si>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</si>
  <si>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</si>
  <si>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</si>
  <si>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</si>
  <si>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</si>
  <si>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</si>
  <si>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</si>
  <si>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</si>
  <si>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</si>
  <si>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</si>
  <si>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</si>
  <si>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</si>
  <si>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</si>
  <si>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</si>
  <si>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</si>
  <si>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</si>
  <si>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</si>
  <si>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</si>
  <si>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</si>
  <si>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</si>
  <si>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</si>
  <si>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</si>
  <si>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</si>
  <si>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</si>
  <si>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</si>
  <si>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</si>
  <si>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</si>
  <si>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</si>
  <si>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</si>
  <si>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</si>
  <si>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</si>
  <si>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</si>
  <si>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</si>
  <si>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</si>
  <si>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</si>
  <si>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</si>
  <si>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</si>
  <si>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</si>
  <si>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</si>
  <si>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</si>
  <si>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</si>
  <si>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</si>
  <si>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</si>
  <si>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</si>
  <si>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</si>
  <si>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</si>
  <si>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</si>
  <si>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</si>
  <si>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</si>
  <si>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</si>
  <si>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</si>
  <si>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</si>
  <si>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</si>
  <si>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</si>
  <si>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</si>
  <si>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</si>
  <si>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</si>
  <si>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</si>
  <si>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</si>
  <si>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</si>
  <si>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</si>
  <si>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</si>
  <si>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</si>
  <si>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</si>
  <si>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</si>
  <si>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</si>
  <si>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</si>
  <si>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</si>
  <si>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</si>
  <si>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</si>
  <si>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</si>
  <si>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</si>
  <si>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</si>
  <si>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</si>
  <si>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</si>
  <si>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</si>
  <si>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</si>
  <si>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</si>
  <si>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</si>
  <si>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</si>
  <si>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</si>
  <si>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</si>
  <si>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</si>
  <si>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</si>
  <si>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</si>
  <si>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</si>
  <si>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</si>
  <si>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</si>
  <si>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</si>
  <si>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</si>
  <si>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</si>
  <si>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</si>
  <si>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</si>
  <si>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</si>
  <si>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</si>
  <si>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</si>
  <si>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</si>
  <si>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</si>
  <si>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</si>
  <si>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</si>
  <si>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</si>
  <si>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</si>
  <si>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</si>
  <si>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</si>
  <si>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</si>
  <si>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</si>
  <si>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</si>
  <si>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</si>
  <si>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</si>
  <si>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</si>
  <si>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</si>
  <si>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</si>
  <si>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</si>
  <si>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</si>
  <si>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</si>
  <si>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</si>
  <si>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</si>
  <si>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</si>
  <si>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</si>
  <si>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</si>
  <si>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</si>
  <si>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</si>
  <si>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</si>
  <si>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</si>
  <si>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</si>
  <si>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</si>
  <si>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</si>
  <si>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</si>
  <si>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</si>
  <si>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</si>
  <si>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</si>
  <si>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</si>
  <si>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</si>
  <si>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</si>
  <si>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</si>
  <si>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</si>
  <si>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</si>
  <si>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</si>
  <si>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</si>
  <si>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</si>
  <si>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</si>
  <si>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</si>
  <si>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</si>
  <si>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</si>
  <si>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</si>
  <si>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</si>
  <si>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</si>
  <si>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</si>
  <si>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</si>
  <si>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</si>
  <si>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</si>
  <si>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</si>
  <si>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</si>
  <si>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</si>
  <si>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</si>
  <si>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</si>
  <si>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</si>
  <si>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</si>
  <si>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</si>
  <si>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</si>
  <si>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</si>
  <si>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</si>
  <si>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</si>
  <si>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</si>
  <si>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</si>
  <si>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</si>
  <si>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</si>
  <si>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</si>
  <si>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</si>
  <si>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</si>
  <si>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</si>
  <si>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</si>
  <si>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</si>
  <si>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</si>
  <si>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</si>
  <si>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</si>
  <si>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</si>
  <si>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</si>
  <si>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</si>
  <si>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</si>
  <si>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</si>
  <si>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</si>
  <si>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</si>
  <si>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</si>
  <si>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</si>
  <si>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</si>
  <si>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</si>
  <si>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</si>
  <si>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</si>
  <si>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</si>
  <si>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</si>
  <si>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</si>
  <si>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</si>
  <si>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</si>
  <si>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</si>
  <si>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</si>
  <si>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</si>
  <si>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</si>
  <si>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</si>
  <si>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</si>
  <si>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</si>
  <si>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</si>
  <si>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</si>
  <si>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</si>
  <si>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</si>
  <si>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</si>
  <si>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</si>
  <si>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</si>
  <si>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</si>
  <si>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</si>
  <si>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</si>
  <si>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</si>
  <si>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</si>
  <si>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</si>
  <si>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</si>
  <si>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</si>
  <si>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</si>
  <si>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</si>
  <si>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</si>
  <si>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</si>
  <si>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</si>
  <si>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</si>
  <si>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</si>
  <si>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</si>
  <si>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</si>
  <si>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</si>
  <si>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</si>
  <si>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</si>
  <si>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</si>
  <si>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</si>
  <si>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</si>
  <si>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</si>
  <si>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</si>
  <si>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</si>
  <si>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</si>
  <si>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</si>
  <si>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</si>
  <si>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</si>
  <si>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</si>
  <si>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</si>
  <si>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</si>
  <si>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</si>
  <si>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</si>
  <si>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</si>
  <si>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</si>
  <si>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</si>
  <si>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</si>
  <si>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</si>
  <si>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</si>
  <si>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</si>
  <si>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</si>
  <si>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</si>
  <si>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</si>
  <si>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</si>
  <si>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</si>
  <si>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</si>
  <si>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</si>
  <si>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</si>
  <si>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</si>
  <si>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</si>
  <si>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</si>
  <si>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</si>
  <si>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</si>
  <si>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</si>
  <si>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</si>
  <si>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</si>
  <si>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</si>
  <si>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</si>
  <si>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</si>
  <si>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</si>
  <si>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</si>
  <si>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</si>
  <si>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</si>
  <si>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</si>
  <si>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</si>
  <si>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</si>
  <si>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</si>
  <si>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</si>
  <si>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</si>
  <si>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</si>
  <si>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</si>
  <si>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</si>
  <si>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</si>
  <si>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</si>
  <si>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</si>
  <si>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</si>
  <si>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</si>
  <si>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</si>
  <si>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</si>
  <si>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</si>
  <si>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</si>
  <si>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</si>
  <si>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</si>
  <si>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</si>
  <si>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</si>
  <si>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</si>
  <si>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</si>
  <si>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</si>
  <si>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</si>
  <si>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</si>
  <si>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</si>
  <si>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</si>
  <si>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</si>
  <si>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</si>
  <si>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</si>
  <si>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</si>
  <si>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</si>
  <si>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</si>
  <si>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</si>
  <si>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</si>
  <si>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</si>
  <si>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</si>
  <si>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</si>
  <si>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</si>
  <si>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</si>
  <si>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</si>
  <si>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</si>
  <si>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</si>
  <si>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</si>
  <si>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</si>
  <si>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</si>
  <si>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</si>
  <si>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</si>
  <si>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</si>
  <si>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</si>
  <si>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</si>
  <si>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</si>
  <si>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</si>
  <si>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</si>
  <si>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</si>
  <si>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</si>
  <si>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</si>
  <si>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</si>
  <si>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</si>
  <si>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</si>
  <si>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</si>
  <si>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</si>
  <si>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</si>
  <si>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</si>
  <si>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</si>
  <si>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</si>
  <si>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</si>
  <si>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</si>
  <si>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</si>
  <si>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</si>
  <si>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</si>
  <si>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</si>
  <si>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</si>
  <si>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</si>
  <si>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</si>
  <si>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</si>
  <si>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</si>
  <si>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</si>
  <si>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</si>
  <si>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</si>
  <si>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</si>
  <si>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</si>
  <si>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</si>
  <si>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</si>
  <si>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</si>
  <si>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</si>
  <si>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</si>
  <si>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</si>
  <si>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</si>
  <si>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</si>
  <si>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</si>
  <si>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</si>
  <si>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</si>
  <si>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</si>
  <si>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</si>
  <si>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</si>
  <si>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</si>
  <si>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</si>
  <si>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</si>
  <si>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</si>
  <si>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</si>
  <si>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</si>
  <si>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</si>
  <si>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</si>
  <si>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</si>
  <si>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</si>
  <si>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</si>
  <si>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</si>
  <si>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</si>
  <si>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</si>
  <si>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</si>
  <si>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</si>
  <si>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</si>
  <si>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</si>
  <si>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</si>
  <si>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</si>
  <si>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</si>
  <si>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</si>
  <si>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</si>
  <si>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</si>
  <si>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</si>
  <si>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</si>
  <si>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</si>
  <si>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</si>
  <si>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</si>
  <si>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</si>
  <si>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</si>
  <si>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</si>
  <si>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</si>
  <si>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</si>
  <si>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</si>
  <si>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</si>
  <si>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</si>
  <si>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</si>
  <si>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</si>
  <si>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</si>
  <si>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</si>
  <si>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</si>
  <si>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</si>
  <si>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</si>
  <si>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</si>
  <si>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</si>
  <si>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</si>
  <si>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</si>
  <si>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</si>
  <si>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</si>
  <si>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</si>
  <si>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</si>
  <si>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</si>
  <si>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</si>
  <si>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</si>
  <si>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</si>
  <si>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</si>
  <si>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</si>
  <si>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</si>
  <si>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</si>
  <si>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</si>
  <si>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</si>
  <si>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</si>
  <si>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</si>
  <si>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</si>
  <si>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</si>
  <si>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</si>
  <si>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</si>
  <si>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</si>
  <si>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</si>
  <si>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</si>
  <si>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</si>
  <si>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</si>
  <si>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</si>
  <si>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</si>
  <si>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</si>
  <si>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</si>
  <si>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</si>
  <si>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</si>
  <si>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</si>
  <si>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</si>
  <si>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</si>
  <si>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</si>
  <si>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</si>
  <si>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</si>
  <si>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</si>
  <si>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</si>
  <si>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</si>
  <si>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</si>
  <si>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</si>
  <si>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</si>
  <si>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</si>
  <si>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</si>
  <si>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</si>
  <si>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</si>
  <si>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</si>
  <si>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</si>
  <si>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</si>
  <si>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</si>
  <si>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</si>
  <si>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</si>
  <si>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</si>
  <si>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</si>
  <si>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</si>
  <si>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</si>
  <si>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</si>
  <si>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</si>
  <si>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</si>
  <si>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</si>
  <si>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</si>
  <si>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</si>
  <si>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</si>
  <si>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</si>
  <si>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</si>
  <si>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</si>
  <si>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</si>
  <si>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</si>
  <si>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</si>
  <si>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</si>
  <si>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</si>
  <si>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</si>
  <si>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</si>
  <si>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</si>
  <si>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</si>
  <si>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</si>
  <si>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</si>
  <si>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</si>
  <si>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</si>
  <si>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</si>
  <si>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</si>
  <si>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</si>
  <si>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</si>
  <si>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</si>
  <si>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</si>
  <si>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</si>
  <si>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</si>
  <si>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</si>
  <si>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</si>
  <si>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</si>
  <si>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</si>
  <si>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</si>
  <si>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</si>
  <si>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</si>
  <si>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</si>
  <si>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</si>
  <si>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</si>
  <si>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</si>
  <si>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</si>
  <si>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</si>
  <si>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</si>
  <si>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</si>
  <si>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</si>
  <si>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</si>
  <si>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</si>
  <si>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</si>
  <si>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</si>
  <si>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</si>
  <si>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</si>
  <si>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</si>
  <si>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</si>
  <si>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</si>
  <si>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</si>
  <si>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</si>
  <si>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</si>
  <si>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</si>
  <si>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</si>
  <si>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</si>
  <si>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</si>
  <si>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</si>
  <si>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</si>
  <si>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</si>
  <si>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</si>
  <si>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</si>
  <si>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</si>
  <si>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</si>
  <si>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</si>
  <si>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</si>
  <si>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</si>
  <si>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</si>
  <si>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</si>
  <si>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</si>
  <si>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</si>
  <si>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</si>
  <si>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</si>
  <si>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</si>
  <si>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</si>
  <si>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</si>
  <si>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</si>
  <si>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</si>
  <si>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</si>
  <si>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</si>
  <si>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</si>
  <si>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</si>
  <si>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</si>
  <si>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</si>
  <si>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</si>
  <si>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</si>
  <si>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</si>
  <si>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</si>
  <si>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</si>
  <si>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</si>
  <si>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</si>
  <si>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</si>
  <si>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</si>
  <si>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</si>
  <si>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</si>
  <si>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</si>
  <si>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</si>
  <si>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</si>
  <si>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</si>
  <si>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</si>
  <si>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</si>
  <si>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</si>
  <si>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</si>
  <si>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</si>
  <si>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</si>
  <si>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</si>
  <si>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</si>
  <si>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</si>
  <si>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</si>
  <si>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</si>
  <si>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</si>
  <si>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</si>
  <si>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</si>
  <si>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</si>
  <si>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</si>
  <si>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</si>
  <si>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</si>
  <si>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</si>
  <si>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</si>
  <si>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</si>
  <si>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</si>
  <si>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</si>
  <si>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</si>
  <si>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</si>
  <si>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</si>
  <si>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</si>
  <si>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</si>
  <si>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</si>
  <si>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</si>
  <si>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</si>
  <si>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</si>
  <si>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</si>
  <si>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</si>
  <si>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</si>
  <si>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</si>
  <si>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</si>
  <si>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</si>
  <si>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</si>
  <si>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</si>
  <si>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</si>
  <si>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</si>
  <si>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</si>
  <si>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</si>
  <si>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</si>
  <si>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</si>
  <si>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</si>
  <si>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</si>
  <si>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</si>
  <si>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</si>
  <si>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</si>
  <si>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</si>
  <si>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</si>
  <si>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</si>
  <si>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</si>
  <si>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</si>
  <si>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</si>
  <si>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</si>
  <si>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</si>
  <si>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</si>
  <si>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</si>
  <si>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</si>
  <si>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</si>
  <si>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</si>
  <si>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</si>
  <si>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</si>
  <si>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</si>
  <si>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</si>
  <si>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</si>
  <si>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</si>
  <si>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</si>
  <si>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</si>
  <si>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</si>
  <si>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</si>
  <si>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</si>
  <si>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</si>
  <si>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</si>
  <si>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</si>
  <si>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</si>
  <si>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</si>
  <si>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</si>
  <si>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</si>
  <si>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</si>
  <si>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</si>
  <si>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</si>
  <si>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</si>
  <si>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</si>
  <si>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</si>
  <si>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</si>
  <si>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</si>
  <si>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</si>
  <si>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</si>
  <si>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</si>
  <si>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</si>
  <si>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</si>
  <si>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</si>
  <si>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</si>
  <si>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</si>
  <si>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</si>
  <si>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</si>
  <si>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</si>
  <si>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</si>
  <si>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</si>
  <si>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</si>
  <si>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</si>
  <si>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</si>
  <si>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</si>
  <si>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</si>
  <si>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</si>
  <si>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</si>
  <si>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</si>
  <si>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</si>
  <si>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</si>
  <si>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</si>
  <si>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</si>
  <si>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</si>
  <si>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</si>
  <si>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</si>
  <si>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</si>
  <si>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</si>
  <si>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</si>
  <si>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</si>
  <si>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</si>
  <si>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</si>
  <si>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</si>
  <si>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</si>
  <si>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</si>
  <si>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</si>
  <si>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</si>
  <si>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</si>
  <si>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</si>
  <si>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</si>
  <si>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</si>
  <si>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</si>
  <si>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</si>
  <si>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</si>
  <si>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</si>
  <si>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</si>
  <si>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</si>
  <si>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</si>
  <si>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</si>
  <si>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</si>
  <si>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</si>
  <si>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</si>
  <si>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</si>
  <si>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</si>
  <si>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</si>
  <si>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</si>
  <si>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</si>
  <si>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</si>
  <si>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</si>
  <si>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</si>
  <si>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</si>
  <si>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</si>
  <si>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</si>
  <si>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</si>
  <si>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</si>
  <si>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</si>
  <si>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</si>
  <si>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</si>
  <si>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</si>
  <si>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</si>
  <si>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</si>
  <si>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</si>
  <si>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</si>
  <si>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</si>
  <si>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</si>
  <si>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</si>
  <si>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</si>
  <si>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</si>
  <si>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</si>
  <si>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</si>
  <si>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</si>
  <si>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</si>
  <si>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</si>
  <si>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</si>
  <si>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</si>
  <si>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</si>
  <si>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</si>
  <si>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</si>
  <si>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</si>
  <si>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</si>
  <si>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</si>
  <si>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</si>
  <si>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</si>
  <si>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</si>
  <si>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</si>
  <si>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</si>
  <si>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</si>
  <si>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</si>
  <si>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</si>
  <si>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</si>
  <si>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</si>
  <si>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</si>
  <si>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</si>
  <si>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</si>
  <si>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</si>
  <si>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</si>
  <si>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</si>
  <si>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</si>
  <si>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</si>
  <si>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</si>
  <si>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</si>
  <si>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</si>
  <si>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</si>
  <si>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</si>
  <si>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</si>
  <si>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</si>
  <si>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</si>
  <si>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</si>
  <si>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</si>
  <si>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</si>
  <si>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</si>
  <si>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</si>
  <si>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</si>
  <si>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</si>
  <si>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</si>
  <si>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</si>
  <si>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</si>
  <si>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</si>
  <si>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</si>
  <si>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</si>
  <si>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</si>
  <si>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</si>
  <si>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</si>
  <si>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</si>
  <si>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</si>
  <si>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</si>
  <si>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</si>
  <si>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</si>
  <si>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</si>
  <si>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</si>
  <si>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</si>
  <si>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</si>
  <si>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</si>
  <si>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</si>
  <si>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</si>
  <si>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</si>
  <si>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</si>
  <si>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</si>
  <si>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</si>
  <si>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</si>
  <si>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</si>
  <si>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</si>
  <si>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</si>
  <si>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</si>
  <si>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</si>
  <si>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</si>
  <si>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</si>
  <si>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</si>
  <si>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</si>
  <si>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</si>
  <si>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</si>
  <si>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</si>
  <si>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</si>
  <si>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</si>
  <si>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</si>
  <si>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</si>
  <si>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</si>
  <si>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</si>
  <si>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</si>
  <si>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</si>
  <si>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</si>
  <si>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</si>
  <si>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</si>
  <si>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</si>
  <si>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</si>
  <si>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</si>
  <si>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</si>
  <si>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</si>
  <si>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</si>
  <si>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</si>
  <si>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</si>
  <si>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</si>
  <si>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</si>
  <si>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</si>
  <si>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</si>
  <si>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</si>
  <si>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</si>
  <si>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</si>
  <si>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</si>
  <si>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</si>
  <si>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</si>
  <si>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</si>
  <si>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</si>
  <si>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</si>
  <si>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</si>
  <si>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</si>
  <si>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</si>
  <si>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</si>
  <si>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</si>
  <si>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</si>
  <si>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</si>
  <si>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</si>
  <si>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</si>
  <si>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</si>
  <si>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</si>
  <si>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</si>
  <si>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</si>
  <si>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</si>
  <si>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</si>
  <si>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</si>
  <si>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</si>
  <si>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</si>
  <si>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</si>
  <si>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</si>
  <si>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</si>
  <si>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</si>
  <si>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</si>
  <si>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</si>
  <si>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</si>
  <si>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</si>
  <si>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</si>
  <si>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</si>
  <si>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</si>
  <si>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</si>
  <si>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</si>
  <si>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</si>
  <si>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</si>
  <si>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</si>
  <si>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</si>
  <si>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</si>
  <si>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</si>
  <si>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</si>
  <si>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</si>
  <si>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</si>
  <si>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</si>
  <si>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</si>
  <si>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</si>
  <si>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</si>
  <si>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</si>
  <si>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</si>
  <si>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</si>
  <si>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</si>
  <si>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</si>
  <si>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</si>
  <si>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</si>
  <si>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</si>
  <si>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</si>
  <si>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</si>
  <si>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</si>
  <si>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</si>
  <si>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</si>
  <si>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</si>
  <si>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</si>
  <si>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</si>
  <si>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</si>
  <si>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</si>
  <si>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</si>
  <si>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</si>
  <si>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</si>
  <si>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wearables</t>
  </si>
  <si>
    <t>web</t>
  </si>
  <si>
    <t>world music</t>
  </si>
  <si>
    <t>Count of Outcomes</t>
  </si>
  <si>
    <t>Date Created Conversion</t>
  </si>
  <si>
    <t>Date Ended Conversion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</si>
  <si>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</si>
  <si>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</si>
  <si>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</si>
  <si>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</si>
  <si>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</si>
  <si>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</si>
  <si>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</si>
  <si>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</si>
  <si>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</si>
  <si>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</si>
  <si>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</si>
  <si>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</si>
  <si>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</si>
  <si>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</si>
  <si>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</si>
  <si>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</si>
  <si>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</si>
  <si>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</si>
  <si>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</si>
  <si>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</si>
  <si>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</si>
  <si>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</si>
  <si>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</si>
  <si>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</si>
  <si>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</si>
  <si>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</si>
  <si>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</si>
  <si>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</si>
  <si>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</si>
  <si>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</si>
  <si>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</si>
  <si>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</si>
  <si>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</si>
  <si>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Outcome</t>
  </si>
  <si>
    <t>Backers Count</t>
  </si>
  <si>
    <t>Mean</t>
  </si>
  <si>
    <t>Median</t>
  </si>
  <si>
    <t>Minimum</t>
  </si>
  <si>
    <t>Maximum</t>
  </si>
  <si>
    <t>Variance</t>
  </si>
  <si>
    <t>Std Deviation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</si>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</sst>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165" fontId="0" fillId="0" borderId="0" xfId="3" applyNumberFormat="1" applyFont="1"/>
    <xf numFmtId="9" fontId="0" fillId="0" borderId="0" xfId="2" applyFont="1"/>
    <xf numFmtId="0" fontId="1" fillId="0" borderId="1" xfId="0" applyFont="1" applyBorder="1"/>
    <xf numFmtId="165" fontId="1" fillId="0" borderId="1" xfId="3" applyNumberFormat="1" applyFont="1" applyBorder="1"/>
    <xf numFmtId="0" fontId="5" fillId="0" borderId="0" xfId="0" applyFont="1"/>
    <xf numFmtId="165" fontId="5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1'!$I$3:$I$4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E9-4693-B6E9-D4066792DE9D}"/>
            </c:ext>
          </c:extLst>
        </c:ser>
        <c:ser>
          <c:idx val="1"/>
          <c:order val="1"/>
          <c:tx>
            <c:strRef>
              <c:f>'Pivots 1'!$J$3:$J$4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E9-4693-B6E9-D4066792DE9D}"/>
            </c:ext>
          </c:extLst>
        </c:ser>
        <c:ser>
          <c:idx val="2"/>
          <c:order val="2"/>
          <c:tx>
            <c:strRef>
              <c:f>'Pivots 1'!$K$3:$K$4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E9-4693-B6E9-D4066792DE9D}"/>
            </c:ext>
          </c:extLst>
        </c:ser>
        <c:ser>
          <c:idx val="3"/>
          <c:order val="3"/>
          <c:tx>
            <c:strRef>
              <c:f>'Pivots 1'!$L$3:$L$4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E9-4693-B6E9-D4066792D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526351"/>
        <c:axId val="1117101935"/>
      </c:barChart>
      <c:catAx>
        <c:axId val="14305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1935"/>
        <c:crosses val="autoZero"/>
        <c:auto val="1"/>
        <c:lblAlgn val="ctr"/>
        <c:lblOffset val="100"/>
        <c:noMultiLvlLbl val="0"/>
      </c:catAx>
      <c:valAx>
        <c:axId val="11171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2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2!PivotTable4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2744240303295423E-2"/>
          <c:y val="0.14152802884075288"/>
          <c:w val="0.76002909274894859"/>
          <c:h val="0.646838853314541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'Pivots 2'!$I$4:$I$5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'Pivots 2'!$H$6:$H$47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2'!$I$6:$I$47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B5-4A24-A32B-74FE6008F790}"/>
            </c:ext>
          </c:extLst>
        </c:ser>
        <c:ser>
          <c:idx val="1"/>
          <c:order val="1"/>
          <c:tx>
            <c:strRef>
              <c:f>'Pivots 2'!$J$4:$J$5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'Pivots 2'!$H$6:$H$47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2'!$J$6:$J$47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B5-4A24-A32B-74FE6008F790}"/>
            </c:ext>
          </c:extLst>
        </c:ser>
        <c:ser>
          <c:idx val="2"/>
          <c:order val="2"/>
          <c:tx>
            <c:strRef>
              <c:f>'Pivots 2'!$K$4:$K$5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2'!$H$6:$H$47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2'!$K$6:$K$47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B5-4A24-A32B-74FE6008F790}"/>
            </c:ext>
          </c:extLst>
        </c:ser>
        <c:ser>
          <c:idx val="3"/>
          <c:order val="3"/>
          <c:tx>
            <c:strRef>
              <c:f>'Pivots 2'!$L$4:$L$5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'Pivots 2'!$H$6:$H$47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2'!$L$6:$L$47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B5-4A24-A32B-74FE600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070479"/>
        <c:axId val="1672942927"/>
      </c:barChart>
      <c:catAx>
        <c:axId val="21110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942927"/>
        <c:crosses val="autoZero"/>
        <c:auto val="1"/>
        <c:lblAlgn val="ctr"/>
        <c:lblOffset val="100"/>
        <c:noMultiLvlLbl val="0"/>
      </c:catAx>
      <c:valAx>
        <c:axId val="16729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7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'Pivots 3'!$I$4:$I$5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3'!$I$6:$I$18</c:f>
              <c:numCache>
                <c:formatCode>General</c:formatCode>
                <c:ptCount val="12"/>
                <c:pt idx="0">
                  <c:v>31</c:v>
                </c:pt>
                <c:pt idx="1">
                  <c:v>42</c:v>
                </c:pt>
                <c:pt idx="2">
                  <c:v>59</c:v>
                </c:pt>
                <c:pt idx="3">
                  <c:v>35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25</c:v>
                </c:pt>
                <c:pt idx="9">
                  <c:v>16</c:v>
                </c:pt>
                <c:pt idx="10">
                  <c:v>36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9-4CCC-8B84-2673334BBEF2}"/>
            </c:ext>
          </c:extLst>
        </c:ser>
        <c:ser>
          <c:idx val="1"/>
          <c:order val="1"/>
          <c:tx>
            <c:strRef>
              <c:f>'Pivots 3'!$J$4:$J$5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3'!$J$6:$J$18</c:f>
              <c:numCache>
                <c:formatCode>General</c:formatCode>
                <c:ptCount val="12"/>
                <c:pt idx="0">
                  <c:v>138</c:v>
                </c:pt>
                <c:pt idx="1">
                  <c:v>153</c:v>
                </c:pt>
                <c:pt idx="2">
                  <c:v>123</c:v>
                </c:pt>
                <c:pt idx="3">
                  <c:v>91</c:v>
                </c:pt>
                <c:pt idx="4">
                  <c:v>121</c:v>
                </c:pt>
                <c:pt idx="5">
                  <c:v>200</c:v>
                </c:pt>
                <c:pt idx="6">
                  <c:v>139</c:v>
                </c:pt>
                <c:pt idx="7">
                  <c:v>125</c:v>
                </c:pt>
                <c:pt idx="8">
                  <c:v>103</c:v>
                </c:pt>
                <c:pt idx="9">
                  <c:v>137</c:v>
                </c:pt>
                <c:pt idx="10">
                  <c:v>63</c:v>
                </c:pt>
                <c:pt idx="11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9-4CCC-8B84-2673334BBEF2}"/>
            </c:ext>
          </c:extLst>
        </c:ser>
        <c:ser>
          <c:idx val="2"/>
          <c:order val="2"/>
          <c:tx>
            <c:strRef>
              <c:f>'Pivots 3'!$K$4:$K$5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3'!$K$6:$K$18</c:f>
              <c:numCache>
                <c:formatCode>General</c:formatCode>
                <c:ptCount val="12"/>
                <c:pt idx="0">
                  <c:v>172</c:v>
                </c:pt>
                <c:pt idx="1">
                  <c:v>98</c:v>
                </c:pt>
                <c:pt idx="2">
                  <c:v>138</c:v>
                </c:pt>
                <c:pt idx="3">
                  <c:v>204</c:v>
                </c:pt>
                <c:pt idx="4">
                  <c:v>209</c:v>
                </c:pt>
                <c:pt idx="5">
                  <c:v>111</c:v>
                </c:pt>
                <c:pt idx="6">
                  <c:v>195</c:v>
                </c:pt>
                <c:pt idx="7">
                  <c:v>222</c:v>
                </c:pt>
                <c:pt idx="8">
                  <c:v>257</c:v>
                </c:pt>
                <c:pt idx="9">
                  <c:v>214</c:v>
                </c:pt>
                <c:pt idx="10">
                  <c:v>229</c:v>
                </c:pt>
                <c:pt idx="11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59-4CCC-8B84-2673334B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276079"/>
        <c:axId val="2115278159"/>
      </c:lineChart>
      <c:catAx>
        <c:axId val="211527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8159"/>
        <c:crosses val="autoZero"/>
        <c:auto val="1"/>
        <c:lblAlgn val="ctr"/>
        <c:lblOffset val="100"/>
        <c:noMultiLvlLbl val="0"/>
      </c:catAx>
      <c:valAx>
        <c:axId val="21152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656050955414011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'Extra Credit'!$F$1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C-4A3C-816C-29384DA9F014}"/>
            </c:ext>
          </c:extLst>
        </c:ser>
        <c:ser>
          <c:idx val="5"/>
          <c:order val="5"/>
          <c:tx>
            <c:strRef>
              <c:f>'Extra Credit'!$G$1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9C-4A3C-816C-29384DA9F014}"/>
            </c:ext>
          </c:extLst>
        </c:ser>
        <c:ser>
          <c:idx val="6"/>
          <c:order val="6"/>
          <c:tx>
            <c:strRef>
              <c:f>'Extra Credit'!$H$1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9C-4A3C-816C-29384DA9F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401455"/>
        <c:axId val="1543401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'Extra Credit'!$B$1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'Extra Credit'!$B$2:$B$13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9C-4A3C-816C-29384DA9F0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Credit'!$C$2:$C$13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9C-4A3C-816C-29384DA9F0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Credit'!$D$2:$D$13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39C-4A3C-816C-29384DA9F0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9C-4A3C-816C-29384DA9F014}"/>
                  </c:ext>
                </c:extLst>
              </c15:ser>
            </c15:filteredLineSeries>
          </c:ext>
        </c:extLst>
      </c:lineChart>
      <c:catAx>
        <c:axId val="154340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1871"/>
        <c:crosses val="autoZero"/>
        <c:auto val="1"/>
        <c:lblAlgn val="ctr"/>
        <c:lblOffset val="100"/>
        <c:noMultiLvlLbl val="0"/>
      </c:catAx>
      <c:valAx>
        <c:axId val="154340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3810</xdr:rowOff>
    </xdr:from>
    <xdr:to>
      <xdr:col>14</xdr:col>
      <xdr:colOff>259080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BEAF9-46E3-4B91-87E5-721F263AF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163830</xdr:rowOff>
    </xdr:from>
    <xdr:to>
      <xdr:col>15</xdr:col>
      <xdr:colOff>281940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2B8EC-EAF1-499E-8FFC-E721C746B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2</xdr:row>
      <xdr:rowOff>64770</xdr:rowOff>
    </xdr:from>
    <xdr:to>
      <xdr:col>14</xdr:col>
      <xdr:colOff>518160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3C096-04BC-4042-8DFD-98C76E37F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13</xdr:row>
      <xdr:rowOff>133350</xdr:rowOff>
    </xdr:from>
    <xdr:to>
      <xdr:col>6</xdr:col>
      <xdr:colOff>297180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ADBB7-9682-4CDA-AAB6-B997B8A95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e Aulbach" refreshedDate="44546.826082638887" createdVersion="7" refreshedVersion="7" minRefreshableVersion="3" recordCount="4114" xr:uid="{3B2DD040-9F46-4702-9961-DF86F677D0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e Aulbach" refreshedDate="44546.856303819448" createdVersion="7" refreshedVersion="7" minRefreshableVersion="3" recordCount="4114" xr:uid="{E5773BCB-F9B0-4FB7-8C4E-4C8AA0D9A25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15-06-22T00:10:11" maxDate="2026-10-27T00:00:00" count="4114">
        <d v="2015-06-22T00:10:11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</sharedItems>
      <fieldGroup par="21" base="18">
        <rangePr groupBy="months" startDate="2015-06-22T00:10:11" endDate="2026-10-27T00:00:00"/>
        <groupItems count="14">
          <s v="&lt;6/2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7/2026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15-06-22T00:10:11" endDate="2026-10-27T00:00:00"/>
        <groupItems count="6">
          <s v="&lt;6/22/2015"/>
          <s v="Qtr1"/>
          <s v="Qtr2"/>
          <s v="Qtr3"/>
          <s v="Qtr4"/>
          <s v="&gt;10/27/2026"/>
        </groupItems>
      </fieldGroup>
    </cacheField>
    <cacheField name="Years" numFmtId="0" databaseField="0">
      <fieldGroup base="18">
        <rangePr groupBy="years" startDate="2015-06-22T00:10:11" endDate="2026-10-27T00:00:00"/>
        <groupItems count="14">
          <s v="&lt;6/22/2015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&gt;10/27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CF2F2-7C28-4EE7-A198-1985A2B5F5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123F-2E25-4E3E-A26A-48630E2363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3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6E354-9B8A-47C0-B748-6C946E418EB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:M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DE9EF-46E6-4619-92DF-DE551AF5043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7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13803-2223-4929-B870-4AB3FBB99AB6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:L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6973C-F6A0-488F-B2E8-F1EB68329DD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0" zoomScaleNormal="90" workbookViewId="0">
      <pane xSplit="2" ySplit="1" topLeftCell="D4106" activePane="bottomRight" state="frozen"/>
      <selection pane="topRight" activeCell="C1" sqref="C1"/>
      <selection pane="bottomLeft" activeCell="A2" sqref="A2"/>
      <selection pane="bottomRight" activeCell="L162" sqref="L162:L4115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77734375" bestFit="1" customWidth="1"/>
    <col min="18" max="18" width="16.21875" bestFit="1" customWidth="1"/>
    <col min="19" max="20" width="23.21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v>42209</v>
      </c>
      <c r="T3" s="11">
        <f t="shared" ref="T3:T66" si="4">(((I3/60)/60)/24)+DATE(1970,1,1)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v>42210</v>
      </c>
      <c r="T4" s="11">
        <f t="shared" si="4"/>
        <v>42415.702349537038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v>42211</v>
      </c>
      <c r="T5" s="11">
        <f t="shared" si="4"/>
        <v>41858.515127314815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v>42212</v>
      </c>
      <c r="T6" s="11">
        <f t="shared" si="4"/>
        <v>42357.834247685183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v>42213</v>
      </c>
      <c r="T7" s="11">
        <f t="shared" si="4"/>
        <v>42580.232638888891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v>42214</v>
      </c>
      <c r="T8" s="11">
        <f t="shared" si="4"/>
        <v>41804.072337962964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v>42215</v>
      </c>
      <c r="T9" s="11">
        <f t="shared" si="4"/>
        <v>42556.047071759262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v>42216</v>
      </c>
      <c r="T10" s="11">
        <f t="shared" si="4"/>
        <v>42475.875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v>42217</v>
      </c>
      <c r="T11" s="11">
        <f t="shared" si="4"/>
        <v>42477.103518518517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v>42218</v>
      </c>
      <c r="T12" s="11">
        <f t="shared" si="4"/>
        <v>41815.068043981482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v>42219</v>
      </c>
      <c r="T13" s="11">
        <f t="shared" si="4"/>
        <v>42604.125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v>42220</v>
      </c>
      <c r="T14" s="11">
        <f t="shared" si="4"/>
        <v>41836.125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v>42221</v>
      </c>
      <c r="T15" s="11">
        <f t="shared" si="4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v>42222</v>
      </c>
      <c r="T16" s="11">
        <f t="shared" si="4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v>42223</v>
      </c>
      <c r="T17" s="11">
        <f t="shared" si="4"/>
        <v>42274.843055555553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v>42224</v>
      </c>
      <c r="T18" s="11">
        <f t="shared" si="4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v>42225</v>
      </c>
      <c r="T19" s="11">
        <f t="shared" si="4"/>
        <v>41947.773402777777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v>42226</v>
      </c>
      <c r="T20" s="11">
        <f t="shared" si="4"/>
        <v>41899.542314814818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v>42227</v>
      </c>
      <c r="T21" s="11">
        <f t="shared" si="4"/>
        <v>42205.816365740742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v>42228</v>
      </c>
      <c r="T22" s="11">
        <f t="shared" si="4"/>
        <v>42260.758240740746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v>42229</v>
      </c>
      <c r="T23" s="11">
        <f t="shared" si="4"/>
        <v>41908.627187500002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v>42230</v>
      </c>
      <c r="T24" s="11">
        <f t="shared" si="4"/>
        <v>42005.332638888889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v>42231</v>
      </c>
      <c r="T25" s="11">
        <f t="shared" si="4"/>
        <v>42124.638888888891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v>42232</v>
      </c>
      <c r="T26" s="11">
        <f t="shared" si="4"/>
        <v>42262.818750000006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v>42233</v>
      </c>
      <c r="T27" s="11">
        <f t="shared" si="4"/>
        <v>42378.025011574078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v>42234</v>
      </c>
      <c r="T28" s="11">
        <f t="shared" si="4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v>42235</v>
      </c>
      <c r="T29" s="11">
        <f t="shared" si="4"/>
        <v>41959.206400462965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v>42236</v>
      </c>
      <c r="T30" s="11">
        <f t="shared" si="4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v>42237</v>
      </c>
      <c r="T31" s="11">
        <f t="shared" si="4"/>
        <v>41842.67324074074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v>42238</v>
      </c>
      <c r="T32" s="11">
        <f t="shared" si="4"/>
        <v>41872.292997685188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v>42239</v>
      </c>
      <c r="T33" s="11">
        <f t="shared" si="4"/>
        <v>42394.79206018518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v>42240</v>
      </c>
      <c r="T34" s="11">
        <f t="shared" si="4"/>
        <v>42503.165972222225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v>42241</v>
      </c>
      <c r="T35" s="11">
        <f t="shared" si="4"/>
        <v>42316.702557870376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v>42242</v>
      </c>
      <c r="T36" s="11">
        <f t="shared" si="4"/>
        <v>41856.321770833332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v>42243</v>
      </c>
      <c r="T37" s="11">
        <f t="shared" si="4"/>
        <v>42122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v>42244</v>
      </c>
      <c r="T38" s="11">
        <f t="shared" si="4"/>
        <v>42098.265335648146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v>42245</v>
      </c>
      <c r="T39" s="11">
        <f t="shared" si="4"/>
        <v>42062.693043981482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v>42246</v>
      </c>
      <c r="T40" s="11">
        <f t="shared" si="4"/>
        <v>41405.057222222218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v>42247</v>
      </c>
      <c r="T41" s="11">
        <f t="shared" si="4"/>
        <v>41784.957638888889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v>42248</v>
      </c>
      <c r="T42" s="11">
        <f t="shared" si="4"/>
        <v>41809.166666666664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v>42249</v>
      </c>
      <c r="T43" s="11">
        <f t="shared" si="4"/>
        <v>41917.568912037037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v>42250</v>
      </c>
      <c r="T44" s="11">
        <f t="shared" si="4"/>
        <v>42001.639189814814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v>42251</v>
      </c>
      <c r="T45" s="11">
        <f t="shared" si="4"/>
        <v>41833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v>42252</v>
      </c>
      <c r="T46" s="11">
        <f t="shared" si="4"/>
        <v>41919.098807870374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v>42253</v>
      </c>
      <c r="T47" s="11">
        <f t="shared" si="4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v>42254</v>
      </c>
      <c r="T48" s="11">
        <f t="shared" si="4"/>
        <v>42353.964976851858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v>42255</v>
      </c>
      <c r="T49" s="11">
        <f t="shared" si="4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v>42256</v>
      </c>
      <c r="T50" s="11">
        <f t="shared" si="4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v>42257</v>
      </c>
      <c r="T51" s="11">
        <f t="shared" si="4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v>42258</v>
      </c>
      <c r="T52" s="11">
        <f t="shared" si="4"/>
        <v>42034.708333333328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v>42259</v>
      </c>
      <c r="T53" s="11">
        <f t="shared" si="4"/>
        <v>42226.928668981483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v>42260</v>
      </c>
      <c r="T54" s="11">
        <f t="shared" si="4"/>
        <v>41837.701921296299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v>42261</v>
      </c>
      <c r="T55" s="11">
        <f t="shared" si="4"/>
        <v>41733.916666666664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v>42262</v>
      </c>
      <c r="T56" s="11">
        <f t="shared" si="4"/>
        <v>42363.713206018518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v>42263</v>
      </c>
      <c r="T57" s="11">
        <f t="shared" si="4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v>42264</v>
      </c>
      <c r="T58" s="11">
        <f t="shared" si="4"/>
        <v>42163.666666666672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v>42265</v>
      </c>
      <c r="T59" s="11">
        <f t="shared" si="4"/>
        <v>42119.83289351852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v>42266</v>
      </c>
      <c r="T60" s="11">
        <f t="shared" si="4"/>
        <v>41962.786712962959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v>42267</v>
      </c>
      <c r="T61" s="11">
        <f t="shared" si="4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v>42268</v>
      </c>
      <c r="T62" s="11">
        <f t="shared" si="4"/>
        <v>41721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v>42269</v>
      </c>
      <c r="T63" s="11">
        <f t="shared" si="4"/>
        <v>41431.814317129632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v>42270</v>
      </c>
      <c r="T64" s="11">
        <f t="shared" si="4"/>
        <v>41336.799513888887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v>42271</v>
      </c>
      <c r="T65" s="11">
        <f t="shared" si="4"/>
        <v>41636.207638888889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v>42272</v>
      </c>
      <c r="T66" s="11">
        <f t="shared" si="4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1">
        <v>42273</v>
      </c>
      <c r="T67" s="11">
        <f t="shared" ref="T67:T130" si="9">(((I67/60)/60)/24)+DATE(1970,1,1)</f>
        <v>41862.249305555553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v>42274</v>
      </c>
      <c r="T68" s="11">
        <f t="shared" si="9"/>
        <v>42569.849768518514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v>42275</v>
      </c>
      <c r="T69" s="11">
        <f t="shared" si="9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v>42276</v>
      </c>
      <c r="T70" s="11">
        <f t="shared" si="9"/>
        <v>41693.569340277776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v>42277</v>
      </c>
      <c r="T71" s="11">
        <f t="shared" si="9"/>
        <v>40818.290972222225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v>42278</v>
      </c>
      <c r="T72" s="11">
        <f t="shared" si="9"/>
        <v>40790.896354166667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v>42279</v>
      </c>
      <c r="T73" s="11">
        <f t="shared" si="9"/>
        <v>41057.271493055552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v>42280</v>
      </c>
      <c r="T74" s="11">
        <f t="shared" si="9"/>
        <v>41228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v>42281</v>
      </c>
      <c r="T75" s="11">
        <f t="shared" si="9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v>42282</v>
      </c>
      <c r="T76" s="11">
        <f t="shared" si="9"/>
        <v>42390.487210648149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v>42283</v>
      </c>
      <c r="T77" s="11">
        <f t="shared" si="9"/>
        <v>41387.209166666667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v>42284</v>
      </c>
      <c r="T78" s="11">
        <f t="shared" si="9"/>
        <v>40904.733310185184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v>42285</v>
      </c>
      <c r="T79" s="11">
        <f t="shared" si="9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v>42286</v>
      </c>
      <c r="T80" s="11">
        <f t="shared" si="9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v>42287</v>
      </c>
      <c r="T81" s="11">
        <f t="shared" si="9"/>
        <v>41754.776539351849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v>42288</v>
      </c>
      <c r="T82" s="11">
        <f t="shared" si="9"/>
        <v>41618.083981481483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v>42289</v>
      </c>
      <c r="T83" s="11">
        <f t="shared" si="9"/>
        <v>41104.126388888886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v>42290</v>
      </c>
      <c r="T84" s="11">
        <f t="shared" si="9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v>42291</v>
      </c>
      <c r="T85" s="11">
        <f t="shared" si="9"/>
        <v>42057.479166666672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v>42292</v>
      </c>
      <c r="T86" s="11">
        <f t="shared" si="9"/>
        <v>40678.757939814815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v>42293</v>
      </c>
      <c r="T87" s="11">
        <f t="shared" si="9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v>42294</v>
      </c>
      <c r="T88" s="11">
        <f t="shared" si="9"/>
        <v>42365.59774305555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v>42295</v>
      </c>
      <c r="T89" s="11">
        <f t="shared" si="9"/>
        <v>40332.070138888892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v>42296</v>
      </c>
      <c r="T90" s="11">
        <f t="shared" si="9"/>
        <v>41812.65892361111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v>42297</v>
      </c>
      <c r="T91" s="11">
        <f t="shared" si="9"/>
        <v>41427.752222222225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v>42298</v>
      </c>
      <c r="T92" s="11">
        <f t="shared" si="9"/>
        <v>40736.297442129631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v>42299</v>
      </c>
      <c r="T93" s="11">
        <f t="shared" si="9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v>42300</v>
      </c>
      <c r="T94" s="11">
        <f t="shared" si="9"/>
        <v>42767.333333333328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v>42301</v>
      </c>
      <c r="T95" s="11">
        <f t="shared" si="9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v>42302</v>
      </c>
      <c r="T96" s="11">
        <f t="shared" si="9"/>
        <v>41736.717847222222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v>42303</v>
      </c>
      <c r="T97" s="11">
        <f t="shared" si="9"/>
        <v>40965.005104166667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v>42304</v>
      </c>
      <c r="T98" s="11">
        <f t="shared" si="9"/>
        <v>40391.125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v>42305</v>
      </c>
      <c r="T99" s="11">
        <f t="shared" si="9"/>
        <v>40736.135208333333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v>42306</v>
      </c>
      <c r="T100" s="11">
        <f t="shared" si="9"/>
        <v>41250.979166666664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v>42307</v>
      </c>
      <c r="T101" s="11">
        <f t="shared" si="9"/>
        <v>41661.902766203704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v>42308</v>
      </c>
      <c r="T102" s="11">
        <f t="shared" si="9"/>
        <v>41217.794976851852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v>42309</v>
      </c>
      <c r="T103" s="11">
        <f t="shared" si="9"/>
        <v>41298.776736111111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v>42310</v>
      </c>
      <c r="T104" s="11">
        <f t="shared" si="9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v>42311</v>
      </c>
      <c r="T105" s="11">
        <f t="shared" si="9"/>
        <v>41705.805902777778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v>42312</v>
      </c>
      <c r="T106" s="11">
        <f t="shared" si="9"/>
        <v>40636.041666666664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v>42313</v>
      </c>
      <c r="T107" s="11">
        <f t="shared" si="9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v>42314</v>
      </c>
      <c r="T108" s="11">
        <f t="shared" si="9"/>
        <v>41001.776631944449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v>42315</v>
      </c>
      <c r="T109" s="11">
        <f t="shared" si="9"/>
        <v>40657.982488425929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v>42316</v>
      </c>
      <c r="T110" s="11">
        <f t="shared" si="9"/>
        <v>41425.613078703704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v>42317</v>
      </c>
      <c r="T111" s="11">
        <f t="shared" si="9"/>
        <v>40600.025810185187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v>42318</v>
      </c>
      <c r="T112" s="11">
        <f t="shared" si="9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v>42319</v>
      </c>
      <c r="T113" s="11">
        <f t="shared" si="9"/>
        <v>42155.333182870367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v>42320</v>
      </c>
      <c r="T114" s="11">
        <f t="shared" si="9"/>
        <v>41742.083333333336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v>42321</v>
      </c>
      <c r="T115" s="11">
        <f t="shared" si="9"/>
        <v>40761.625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v>42322</v>
      </c>
      <c r="T116" s="11">
        <f t="shared" si="9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v>42323</v>
      </c>
      <c r="T117" s="11">
        <f t="shared" si="9"/>
        <v>40943.738935185182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v>42324</v>
      </c>
      <c r="T118" s="11">
        <f t="shared" si="9"/>
        <v>40641.455497685187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v>42325</v>
      </c>
      <c r="T119" s="11">
        <f t="shared" si="9"/>
        <v>40338.791666666664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v>42326</v>
      </c>
      <c r="T120" s="11">
        <f t="shared" si="9"/>
        <v>40753.053657407407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v>42327</v>
      </c>
      <c r="T121" s="11">
        <f t="shared" si="9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v>42328</v>
      </c>
      <c r="T122" s="11">
        <f t="shared" si="9"/>
        <v>42646.049849537041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v>42329</v>
      </c>
      <c r="T123" s="11">
        <f t="shared" si="9"/>
        <v>42112.427777777775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11">
        <v>42330</v>
      </c>
      <c r="T124" s="11">
        <f t="shared" si="9"/>
        <v>42653.431793981479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v>42331</v>
      </c>
      <c r="T125" s="11">
        <f t="shared" si="9"/>
        <v>41940.916666666664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11">
        <v>42332</v>
      </c>
      <c r="T126" s="11">
        <f t="shared" si="9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v>42333</v>
      </c>
      <c r="T127" s="11">
        <f t="shared" si="9"/>
        <v>42769.993981481486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v>42334</v>
      </c>
      <c r="T128" s="11">
        <f t="shared" si="9"/>
        <v>42166.083333333328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v>42335</v>
      </c>
      <c r="T129" s="11">
        <f t="shared" si="9"/>
        <v>42097.582650462966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v>42336</v>
      </c>
      <c r="T130" s="11">
        <f t="shared" si="9"/>
        <v>42663.22792824074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LEFT(N131,FIND("/",N131)-1)</f>
        <v>film &amp; video</v>
      </c>
      <c r="R131" t="str">
        <f t="shared" ref="R131:R194" si="13">RIGHT(N131,LEN(N131)-FIND("/",N131))</f>
        <v>science fiction</v>
      </c>
      <c r="S131" s="11">
        <v>42337</v>
      </c>
      <c r="T131" s="11">
        <f t="shared" ref="T131:T194" si="14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11">
        <v>42338</v>
      </c>
      <c r="T132" s="11">
        <f t="shared" si="14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si="13"/>
        <v>science fiction</v>
      </c>
      <c r="S133" s="11">
        <v>42339</v>
      </c>
      <c r="T133" s="11">
        <f t="shared" si="14"/>
        <v>42557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v>42340</v>
      </c>
      <c r="T134" s="11">
        <f t="shared" si="14"/>
        <v>41950.854247685187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3"/>
        <v>science fiction</v>
      </c>
      <c r="S135" s="11">
        <v>42341</v>
      </c>
      <c r="T135" s="11">
        <f t="shared" si="14"/>
        <v>42521.729861111111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3"/>
        <v>science fiction</v>
      </c>
      <c r="S136" s="11">
        <v>42342</v>
      </c>
      <c r="T136" s="11">
        <f t="shared" si="14"/>
        <v>42251.708333333328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v>42343</v>
      </c>
      <c r="T137" s="11">
        <f t="shared" si="14"/>
        <v>41821.791666666664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3"/>
        <v>science fiction</v>
      </c>
      <c r="S138" s="11">
        <v>42344</v>
      </c>
      <c r="T138" s="11">
        <f t="shared" si="14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3"/>
        <v>science fiction</v>
      </c>
      <c r="S139" s="11">
        <v>42345</v>
      </c>
      <c r="T139" s="11">
        <f t="shared" si="14"/>
        <v>42289.573993055557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v>42346</v>
      </c>
      <c r="T140" s="11">
        <f t="shared" si="14"/>
        <v>42217.207638888889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1">
        <v>42347</v>
      </c>
      <c r="T141" s="11">
        <f t="shared" si="14"/>
        <v>42197.920972222222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3"/>
        <v>science fiction</v>
      </c>
      <c r="S142" s="11">
        <v>42348</v>
      </c>
      <c r="T142" s="11">
        <f t="shared" si="14"/>
        <v>42083.15662037037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v>42349</v>
      </c>
      <c r="T143" s="11">
        <f t="shared" si="14"/>
        <v>42155.153043981481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1">
        <v>42350</v>
      </c>
      <c r="T144" s="11">
        <f t="shared" si="14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3"/>
        <v>science fiction</v>
      </c>
      <c r="S145" s="11">
        <v>42351</v>
      </c>
      <c r="T145" s="11">
        <f t="shared" si="14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v>42352</v>
      </c>
      <c r="T146" s="11">
        <f t="shared" si="14"/>
        <v>42107.72074074074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v>42353</v>
      </c>
      <c r="T147" s="11">
        <f t="shared" si="14"/>
        <v>42227.542268518519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v>42354</v>
      </c>
      <c r="T148" s="11">
        <f t="shared" si="14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3"/>
        <v>science fiction</v>
      </c>
      <c r="S149" s="11">
        <v>42355</v>
      </c>
      <c r="T149" s="11">
        <f t="shared" si="14"/>
        <v>42012.762499999997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1">
        <v>42356</v>
      </c>
      <c r="T150" s="11">
        <f t="shared" si="14"/>
        <v>42427.281666666662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v>42357</v>
      </c>
      <c r="T151" s="11">
        <f t="shared" si="14"/>
        <v>41998.333333333328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v>42358</v>
      </c>
      <c r="T152" s="11">
        <f t="shared" si="14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1">
        <v>42359</v>
      </c>
      <c r="T153" s="11">
        <f t="shared" si="14"/>
        <v>42173.550821759258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1">
        <v>42360</v>
      </c>
      <c r="T154" s="11">
        <f t="shared" si="14"/>
        <v>41905.077546296299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1">
        <v>42361</v>
      </c>
      <c r="T155" s="11">
        <f t="shared" si="14"/>
        <v>41975.627824074079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v>42362</v>
      </c>
      <c r="T156" s="11">
        <f t="shared" si="14"/>
        <v>42158.547395833331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1">
        <v>42363</v>
      </c>
      <c r="T157" s="11">
        <f t="shared" si="14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1">
        <v>42364</v>
      </c>
      <c r="T158" s="11">
        <f t="shared" si="14"/>
        <v>41854.124953703707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1">
        <v>42365</v>
      </c>
      <c r="T159" s="11">
        <f t="shared" si="14"/>
        <v>42426.911712962959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3"/>
        <v>science fiction</v>
      </c>
      <c r="S160" s="11">
        <v>42366</v>
      </c>
      <c r="T160" s="11">
        <f t="shared" si="14"/>
        <v>41934.07671296296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1">
        <v>42367</v>
      </c>
      <c r="T161" s="11">
        <f t="shared" si="14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3"/>
        <v>drama</v>
      </c>
      <c r="S162" s="11">
        <v>42368</v>
      </c>
      <c r="T162" s="11">
        <f t="shared" si="14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3"/>
        <v>drama</v>
      </c>
      <c r="S163" s="11">
        <v>42369</v>
      </c>
      <c r="T163" s="11">
        <f t="shared" si="14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1">
        <v>42370</v>
      </c>
      <c r="T164" s="11">
        <f t="shared" si="14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3"/>
        <v>drama</v>
      </c>
      <c r="S165" s="11">
        <v>42371</v>
      </c>
      <c r="T165" s="11">
        <f t="shared" si="14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1">
        <v>42372</v>
      </c>
      <c r="T166" s="11">
        <f t="shared" si="14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3"/>
        <v>drama</v>
      </c>
      <c r="S167" s="11">
        <v>42373</v>
      </c>
      <c r="T167" s="11">
        <f t="shared" si="14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1">
        <v>42374</v>
      </c>
      <c r="T168" s="11">
        <f t="shared" si="14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1">
        <v>42375</v>
      </c>
      <c r="T169" s="11">
        <f t="shared" si="14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1">
        <v>42376</v>
      </c>
      <c r="T170" s="11">
        <f t="shared" si="14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3"/>
        <v>drama</v>
      </c>
      <c r="S171" s="11">
        <v>42377</v>
      </c>
      <c r="T171" s="11">
        <f t="shared" si="14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1">
        <v>42378</v>
      </c>
      <c r="T172" s="11">
        <f t="shared" si="14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3"/>
        <v>drama</v>
      </c>
      <c r="S173" s="11">
        <v>42379</v>
      </c>
      <c r="T173" s="11">
        <f t="shared" si="14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3"/>
        <v>drama</v>
      </c>
      <c r="S174" s="11">
        <v>42380</v>
      </c>
      <c r="T174" s="11">
        <f t="shared" si="14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3"/>
        <v>drama</v>
      </c>
      <c r="S175" s="11">
        <v>42381</v>
      </c>
      <c r="T175" s="11">
        <f t="shared" si="14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3"/>
        <v>drama</v>
      </c>
      <c r="S176" s="11">
        <v>42382</v>
      </c>
      <c r="T176" s="11">
        <f t="shared" si="14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1">
        <v>42383</v>
      </c>
      <c r="T177" s="11">
        <f t="shared" si="14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3"/>
        <v>drama</v>
      </c>
      <c r="S178" s="11">
        <v>42384</v>
      </c>
      <c r="T178" s="11">
        <f t="shared" si="14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1">
        <v>42385</v>
      </c>
      <c r="T179" s="11">
        <f t="shared" si="14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3"/>
        <v>drama</v>
      </c>
      <c r="S180" s="11">
        <v>42386</v>
      </c>
      <c r="T180" s="11">
        <f t="shared" si="14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1">
        <v>42387</v>
      </c>
      <c r="T181" s="11">
        <f t="shared" si="14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1">
        <v>42388</v>
      </c>
      <c r="T182" s="11">
        <f t="shared" si="14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1">
        <v>42389</v>
      </c>
      <c r="T183" s="11">
        <f t="shared" si="14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3"/>
        <v>drama</v>
      </c>
      <c r="S184" s="11">
        <v>42390</v>
      </c>
      <c r="T184" s="11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1">
        <v>42391</v>
      </c>
      <c r="T185" s="11">
        <f t="shared" si="14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1">
        <v>42392</v>
      </c>
      <c r="T186" s="11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1">
        <v>42393</v>
      </c>
      <c r="T187" s="11">
        <f t="shared" si="14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3"/>
        <v>drama</v>
      </c>
      <c r="S188" s="11">
        <v>42394</v>
      </c>
      <c r="T188" s="11">
        <f t="shared" si="14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1">
        <v>42395</v>
      </c>
      <c r="T189" s="11">
        <f t="shared" si="14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3"/>
        <v>drama</v>
      </c>
      <c r="S190" s="11">
        <v>42396</v>
      </c>
      <c r="T190" s="11">
        <f t="shared" si="14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3"/>
        <v>drama</v>
      </c>
      <c r="S191" s="11">
        <v>42397</v>
      </c>
      <c r="T191" s="11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3"/>
        <v>drama</v>
      </c>
      <c r="S192" s="11">
        <v>42398</v>
      </c>
      <c r="T192" s="11">
        <f t="shared" si="14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1">
        <v>42399</v>
      </c>
      <c r="T193" s="11">
        <f t="shared" si="14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1">
        <v>42400</v>
      </c>
      <c r="T194" s="11">
        <f t="shared" si="14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LEFT(N195,FIND("/",N195)-1)</f>
        <v>film &amp; video</v>
      </c>
      <c r="R195" t="str">
        <f t="shared" ref="R195:R258" si="18">RIGHT(N195,LEN(N195)-FIND("/",N195))</f>
        <v>drama</v>
      </c>
      <c r="S195" s="11">
        <v>42401</v>
      </c>
      <c r="T195" s="11">
        <f t="shared" ref="T195:T258" si="19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8"/>
        <v>drama</v>
      </c>
      <c r="S196" s="11">
        <v>42402</v>
      </c>
      <c r="T196" s="11">
        <f t="shared" si="19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si="18"/>
        <v>drama</v>
      </c>
      <c r="S197" s="11">
        <v>42403</v>
      </c>
      <c r="T197" s="11">
        <f t="shared" si="19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1">
        <v>42404</v>
      </c>
      <c r="T198" s="11">
        <f t="shared" si="19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1">
        <v>42405</v>
      </c>
      <c r="T199" s="11">
        <f t="shared" si="19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1">
        <v>42406</v>
      </c>
      <c r="T200" s="11">
        <f t="shared" si="19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8"/>
        <v>drama</v>
      </c>
      <c r="S201" s="11">
        <v>42407</v>
      </c>
      <c r="T201" s="11">
        <f t="shared" si="19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1">
        <v>42408</v>
      </c>
      <c r="T202" s="11">
        <f t="shared" si="19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1">
        <v>42409</v>
      </c>
      <c r="T203" s="11">
        <f t="shared" si="19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8"/>
        <v>drama</v>
      </c>
      <c r="S204" s="11">
        <v>42410</v>
      </c>
      <c r="T204" s="11">
        <f t="shared" si="19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1">
        <v>42411</v>
      </c>
      <c r="T205" s="11">
        <f t="shared" si="19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1">
        <v>42412</v>
      </c>
      <c r="T206" s="11">
        <f t="shared" si="19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1">
        <v>42413</v>
      </c>
      <c r="T207" s="11">
        <f t="shared" si="19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8"/>
        <v>drama</v>
      </c>
      <c r="S208" s="11">
        <v>42414</v>
      </c>
      <c r="T208" s="11">
        <f t="shared" si="19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1">
        <v>42415</v>
      </c>
      <c r="T209" s="11">
        <f t="shared" si="19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8"/>
        <v>drama</v>
      </c>
      <c r="S210" s="11">
        <v>42416</v>
      </c>
      <c r="T210" s="11">
        <f t="shared" si="19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8"/>
        <v>drama</v>
      </c>
      <c r="S211" s="11">
        <v>42417</v>
      </c>
      <c r="T211" s="11">
        <f t="shared" si="19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1">
        <v>42418</v>
      </c>
      <c r="T212" s="11">
        <f t="shared" si="19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1">
        <v>42419</v>
      </c>
      <c r="T213" s="11">
        <f t="shared" si="19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8"/>
        <v>drama</v>
      </c>
      <c r="S214" s="11">
        <v>42420</v>
      </c>
      <c r="T214" s="11">
        <f t="shared" si="19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8"/>
        <v>drama</v>
      </c>
      <c r="S215" s="11">
        <v>42421</v>
      </c>
      <c r="T215" s="11">
        <f t="shared" si="19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8"/>
        <v>drama</v>
      </c>
      <c r="S216" s="11">
        <v>42422</v>
      </c>
      <c r="T216" s="11">
        <f t="shared" si="19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8"/>
        <v>drama</v>
      </c>
      <c r="S217" s="11">
        <v>42423</v>
      </c>
      <c r="T217" s="11">
        <f t="shared" si="19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1">
        <v>42424</v>
      </c>
      <c r="T218" s="11">
        <f t="shared" si="19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1">
        <v>42425</v>
      </c>
      <c r="T219" s="11">
        <f t="shared" si="19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1">
        <v>42426</v>
      </c>
      <c r="T220" s="11">
        <f t="shared" si="19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1">
        <v>42427</v>
      </c>
      <c r="T221" s="11">
        <f t="shared" si="19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1">
        <v>42428</v>
      </c>
      <c r="T222" s="11">
        <f t="shared" si="19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8"/>
        <v>drama</v>
      </c>
      <c r="S223" s="11">
        <v>42429</v>
      </c>
      <c r="T223" s="11">
        <f t="shared" si="19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8"/>
        <v>drama</v>
      </c>
      <c r="S224" s="11">
        <v>42430</v>
      </c>
      <c r="T224" s="11">
        <f t="shared" si="19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8"/>
        <v>drama</v>
      </c>
      <c r="S225" s="11">
        <v>42431</v>
      </c>
      <c r="T225" s="11">
        <f t="shared" si="19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8"/>
        <v>drama</v>
      </c>
      <c r="S226" s="11">
        <v>42432</v>
      </c>
      <c r="T226" s="11">
        <f t="shared" si="19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8"/>
        <v>drama</v>
      </c>
      <c r="S227" s="11">
        <v>42433</v>
      </c>
      <c r="T227" s="11">
        <f t="shared" si="19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1">
        <v>42434</v>
      </c>
      <c r="T228" s="11">
        <f t="shared" si="19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8"/>
        <v>drama</v>
      </c>
      <c r="S229" s="11">
        <v>42435</v>
      </c>
      <c r="T229" s="11">
        <f t="shared" si="19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8"/>
        <v>drama</v>
      </c>
      <c r="S230" s="11">
        <v>42436</v>
      </c>
      <c r="T230" s="11">
        <f t="shared" si="19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8"/>
        <v>drama</v>
      </c>
      <c r="S231" s="11">
        <v>42437</v>
      </c>
      <c r="T231" s="11">
        <f t="shared" si="19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8"/>
        <v>drama</v>
      </c>
      <c r="S232" s="11">
        <v>42438</v>
      </c>
      <c r="T232" s="11">
        <f t="shared" si="19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8"/>
        <v>drama</v>
      </c>
      <c r="S233" s="11">
        <v>42439</v>
      </c>
      <c r="T233" s="11">
        <f t="shared" si="19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1">
        <v>42440</v>
      </c>
      <c r="T234" s="11">
        <f t="shared" si="19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8"/>
        <v>drama</v>
      </c>
      <c r="S235" s="11">
        <v>42441</v>
      </c>
      <c r="T235" s="11">
        <f t="shared" si="19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1">
        <v>42442</v>
      </c>
      <c r="T236" s="11">
        <f t="shared" si="19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8"/>
        <v>drama</v>
      </c>
      <c r="S237" s="11">
        <v>42443</v>
      </c>
      <c r="T237" s="11">
        <f t="shared" si="19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8"/>
        <v>drama</v>
      </c>
      <c r="S238" s="11">
        <v>42444</v>
      </c>
      <c r="T238" s="11">
        <f t="shared" si="19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8"/>
        <v>drama</v>
      </c>
      <c r="S239" s="11">
        <v>42445</v>
      </c>
      <c r="T239" s="11">
        <f t="shared" si="19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8"/>
        <v>drama</v>
      </c>
      <c r="S240" s="11">
        <v>42446</v>
      </c>
      <c r="T240" s="11">
        <f t="shared" si="19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8"/>
        <v>drama</v>
      </c>
      <c r="S241" s="11">
        <v>42447</v>
      </c>
      <c r="T241" s="11">
        <f t="shared" si="19"/>
        <v>42316.5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1">
        <v>42448</v>
      </c>
      <c r="T242" s="11">
        <f t="shared" si="19"/>
        <v>41399.708460648151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1">
        <v>42449</v>
      </c>
      <c r="T243" s="11">
        <f t="shared" si="19"/>
        <v>41994.697962962964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1">
        <v>42450</v>
      </c>
      <c r="T244" s="11">
        <f t="shared" si="19"/>
        <v>40897.492939814816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1">
        <v>42451</v>
      </c>
      <c r="T245" s="11">
        <f t="shared" si="19"/>
        <v>41692.047500000001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1">
        <v>42452</v>
      </c>
      <c r="T246" s="11">
        <f t="shared" si="19"/>
        <v>40253.29583333333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1">
        <v>42453</v>
      </c>
      <c r="T247" s="11">
        <f t="shared" si="19"/>
        <v>41137.053067129629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1">
        <v>42454</v>
      </c>
      <c r="T248" s="11">
        <f t="shared" si="19"/>
        <v>40530.405150462961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1">
        <v>42455</v>
      </c>
      <c r="T249" s="11">
        <f t="shared" si="19"/>
        <v>40467.152083333334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1">
        <v>42456</v>
      </c>
      <c r="T250" s="11">
        <f t="shared" si="19"/>
        <v>40915.774409722224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1">
        <v>42457</v>
      </c>
      <c r="T251" s="11">
        <f t="shared" si="19"/>
        <v>40412.736111111109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1">
        <v>42458</v>
      </c>
      <c r="T252" s="11">
        <f t="shared" si="19"/>
        <v>41431.565868055557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1">
        <v>42459</v>
      </c>
      <c r="T253" s="11">
        <f t="shared" si="19"/>
        <v>41045.791666666664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1">
        <v>42460</v>
      </c>
      <c r="T254" s="11">
        <f t="shared" si="19"/>
        <v>40330.165972222225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1">
        <v>42461</v>
      </c>
      <c r="T255" s="11">
        <f t="shared" si="19"/>
        <v>40954.650868055556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1">
        <v>42462</v>
      </c>
      <c r="T256" s="11">
        <f t="shared" si="19"/>
        <v>42294.083333333328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1">
        <v>42463</v>
      </c>
      <c r="T257" s="11">
        <f t="shared" si="19"/>
        <v>40618.48474537037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1">
        <v>42464</v>
      </c>
      <c r="T258" s="11">
        <f t="shared" si="19"/>
        <v>41349.769293981481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LEFT(N259,FIND("/",N259)-1)</f>
        <v>film &amp; video</v>
      </c>
      <c r="R259" t="str">
        <f t="shared" ref="R259:R322" si="23">RIGHT(N259,LEN(N259)-FIND("/",N259))</f>
        <v>documentary</v>
      </c>
      <c r="S259" s="11">
        <v>42465</v>
      </c>
      <c r="T259" s="11">
        <f t="shared" ref="T259:T322" si="24">(((I259/60)/60)/24)+DATE(1970,1,1)</f>
        <v>42509.626875000002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1">
        <v>42466</v>
      </c>
      <c r="T260" s="11">
        <f t="shared" si="24"/>
        <v>40712.051689814813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1">
        <v>42467</v>
      </c>
      <c r="T261" s="11">
        <f t="shared" si="24"/>
        <v>42102.738067129627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1">
        <v>42468</v>
      </c>
      <c r="T262" s="11">
        <f t="shared" si="24"/>
        <v>40376.415972222225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1">
        <v>42469</v>
      </c>
      <c r="T263" s="11">
        <f t="shared" si="24"/>
        <v>41067.621527777781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1">
        <v>42470</v>
      </c>
      <c r="T264" s="11">
        <f t="shared" si="24"/>
        <v>40600.24800925926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1">
        <v>42471</v>
      </c>
      <c r="T265" s="11">
        <f t="shared" si="24"/>
        <v>41179.954791666663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1">
        <v>42472</v>
      </c>
      <c r="T266" s="11">
        <f t="shared" si="24"/>
        <v>41040.620312500003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1">
        <v>42473</v>
      </c>
      <c r="T267" s="11">
        <f t="shared" si="24"/>
        <v>40308.844444444447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1">
        <v>42474</v>
      </c>
      <c r="T268" s="11">
        <f t="shared" si="24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1">
        <v>42475</v>
      </c>
      <c r="T269" s="11">
        <f t="shared" si="24"/>
        <v>41815.452534722222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1">
        <v>42476</v>
      </c>
      <c r="T270" s="11">
        <f t="shared" si="24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1">
        <v>42477</v>
      </c>
      <c r="T271" s="11">
        <f t="shared" si="24"/>
        <v>42788.197013888886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1">
        <v>42478</v>
      </c>
      <c r="T272" s="11">
        <f t="shared" si="24"/>
        <v>40688.166666666664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1">
        <v>42479</v>
      </c>
      <c r="T273" s="11">
        <f t="shared" si="24"/>
        <v>41641.333333333336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1">
        <v>42480</v>
      </c>
      <c r="T274" s="11">
        <f t="shared" si="24"/>
        <v>40296.78402777778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1">
        <v>42481</v>
      </c>
      <c r="T275" s="11">
        <f t="shared" si="24"/>
        <v>40727.498449074075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1">
        <v>42482</v>
      </c>
      <c r="T276" s="11">
        <f t="shared" si="24"/>
        <v>41004.290972222225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1">
        <v>42483</v>
      </c>
      <c r="T277" s="11">
        <f t="shared" si="24"/>
        <v>41223.073680555557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1">
        <v>42484</v>
      </c>
      <c r="T278" s="11">
        <f t="shared" si="24"/>
        <v>41027.040208333332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1">
        <v>42485</v>
      </c>
      <c r="T279" s="11">
        <f t="shared" si="24"/>
        <v>42147.891423611116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1">
        <v>42486</v>
      </c>
      <c r="T280" s="11">
        <f t="shared" si="24"/>
        <v>41194.040960648148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1">
        <v>42487</v>
      </c>
      <c r="T281" s="11">
        <f t="shared" si="24"/>
        <v>42793.084027777775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1">
        <v>42488</v>
      </c>
      <c r="T282" s="11">
        <f t="shared" si="24"/>
        <v>41789.590682870366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1">
        <v>42489</v>
      </c>
      <c r="T283" s="11">
        <f t="shared" si="24"/>
        <v>40035.80972222222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1">
        <v>42490</v>
      </c>
      <c r="T284" s="11">
        <f t="shared" si="24"/>
        <v>40231.916666666664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1">
        <v>42491</v>
      </c>
      <c r="T285" s="11">
        <f t="shared" si="24"/>
        <v>40695.207638888889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1">
        <v>42492</v>
      </c>
      <c r="T286" s="11">
        <f t="shared" si="24"/>
        <v>40929.738194444442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1">
        <v>42493</v>
      </c>
      <c r="T287" s="11">
        <f t="shared" si="24"/>
        <v>41536.756111111114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1">
        <v>42494</v>
      </c>
      <c r="T288" s="11">
        <f t="shared" si="24"/>
        <v>41358.774583333332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1">
        <v>42495</v>
      </c>
      <c r="T289" s="11">
        <f t="shared" si="24"/>
        <v>41215.166666666664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1">
        <v>42496</v>
      </c>
      <c r="T290" s="11">
        <f t="shared" si="24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1">
        <v>42497</v>
      </c>
      <c r="T291" s="11">
        <f t="shared" si="24"/>
        <v>41580.456412037034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1">
        <v>42498</v>
      </c>
      <c r="T292" s="11">
        <f t="shared" si="24"/>
        <v>40576.332638888889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1">
        <v>42499</v>
      </c>
      <c r="T293" s="11">
        <f t="shared" si="24"/>
        <v>41395.000694444447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1">
        <v>42500</v>
      </c>
      <c r="T294" s="11">
        <f t="shared" si="24"/>
        <v>40845.165972222225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1">
        <v>42501</v>
      </c>
      <c r="T295" s="11">
        <f t="shared" si="24"/>
        <v>41749.667986111112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1">
        <v>42502</v>
      </c>
      <c r="T296" s="11">
        <f t="shared" si="24"/>
        <v>40378.666666666664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1">
        <v>42503</v>
      </c>
      <c r="T297" s="11">
        <f t="shared" si="24"/>
        <v>41579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1">
        <v>42504</v>
      </c>
      <c r="T298" s="11">
        <f t="shared" si="24"/>
        <v>41159.475497685184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1">
        <v>42505</v>
      </c>
      <c r="T299" s="11">
        <f t="shared" si="24"/>
        <v>42125.165972222225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1">
        <v>42506</v>
      </c>
      <c r="T300" s="11">
        <f t="shared" si="24"/>
        <v>41768.875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1">
        <v>42507</v>
      </c>
      <c r="T301" s="11">
        <f t="shared" si="24"/>
        <v>40499.266898148147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1">
        <v>42508</v>
      </c>
      <c r="T302" s="11">
        <f t="shared" si="24"/>
        <v>40657.959930555553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1">
        <v>42509</v>
      </c>
      <c r="T303" s="11">
        <f t="shared" si="24"/>
        <v>41352.696006944447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1">
        <v>42510</v>
      </c>
      <c r="T304" s="11">
        <f t="shared" si="24"/>
        <v>40963.856921296298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1">
        <v>42511</v>
      </c>
      <c r="T305" s="11">
        <f t="shared" si="24"/>
        <v>41062.071134259262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1">
        <v>42512</v>
      </c>
      <c r="T306" s="11">
        <f t="shared" si="24"/>
        <v>41153.083333333336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1">
        <v>42513</v>
      </c>
      <c r="T307" s="11">
        <f t="shared" si="24"/>
        <v>40978.630196759259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1">
        <v>42514</v>
      </c>
      <c r="T308" s="11">
        <f t="shared" si="24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1">
        <v>42515</v>
      </c>
      <c r="T309" s="11">
        <f t="shared" si="24"/>
        <v>41312.944456018515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1">
        <v>42516</v>
      </c>
      <c r="T310" s="11">
        <f t="shared" si="24"/>
        <v>40612.694560185184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1">
        <v>42517</v>
      </c>
      <c r="T311" s="11">
        <f t="shared" si="24"/>
        <v>41155.751550925925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1">
        <v>42518</v>
      </c>
      <c r="T312" s="11">
        <f t="shared" si="24"/>
        <v>40836.083333333336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1">
        <v>42519</v>
      </c>
      <c r="T313" s="11">
        <f t="shared" si="24"/>
        <v>40909.332638888889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1">
        <v>42520</v>
      </c>
      <c r="T314" s="11">
        <f t="shared" si="24"/>
        <v>41378.877685185187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1">
        <v>42521</v>
      </c>
      <c r="T315" s="11">
        <f t="shared" si="24"/>
        <v>40401.665972222225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1">
        <v>42522</v>
      </c>
      <c r="T316" s="11">
        <f t="shared" si="24"/>
        <v>41334.833194444444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1">
        <v>42523</v>
      </c>
      <c r="T317" s="11">
        <f t="shared" si="24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1">
        <v>42524</v>
      </c>
      <c r="T318" s="11">
        <f t="shared" si="24"/>
        <v>41984.207638888889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1">
        <v>42525</v>
      </c>
      <c r="T319" s="11">
        <f t="shared" si="24"/>
        <v>41619.676886574074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1">
        <v>42526</v>
      </c>
      <c r="T320" s="11">
        <f t="shared" si="24"/>
        <v>41359.997118055559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1">
        <v>42527</v>
      </c>
      <c r="T321" s="11">
        <f t="shared" si="24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1">
        <v>42528</v>
      </c>
      <c r="T322" s="11">
        <f t="shared" si="24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LEFT(N323,FIND("/",N323)-1)</f>
        <v>film &amp; video</v>
      </c>
      <c r="R323" t="str">
        <f t="shared" ref="R323:R386" si="28">RIGHT(N323,LEN(N323)-FIND("/",N323))</f>
        <v>documentary</v>
      </c>
      <c r="S323" s="11">
        <v>42529</v>
      </c>
      <c r="T323" s="11">
        <f t="shared" ref="T323:T386" si="29">(((I323/60)/60)/24)+DATE(1970,1,1)</f>
        <v>42682.488263888896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1">
        <v>42530</v>
      </c>
      <c r="T324" s="11">
        <f t="shared" si="29"/>
        <v>42503.57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1">
        <v>42531</v>
      </c>
      <c r="T325" s="11">
        <f t="shared" si="29"/>
        <v>42725.332638888889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1">
        <v>42532</v>
      </c>
      <c r="T326" s="11">
        <f t="shared" si="29"/>
        <v>42217.626250000001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1">
        <v>42533</v>
      </c>
      <c r="T327" s="11">
        <f t="shared" si="29"/>
        <v>42724.187881944439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1">
        <v>42534</v>
      </c>
      <c r="T328" s="11">
        <f t="shared" si="29"/>
        <v>42808.956250000003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1">
        <v>42535</v>
      </c>
      <c r="T329" s="11">
        <f t="shared" si="29"/>
        <v>42085.333333333328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1">
        <v>42536</v>
      </c>
      <c r="T330" s="11">
        <f t="shared" si="29"/>
        <v>42309.166666666672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1">
        <v>42537</v>
      </c>
      <c r="T331" s="11">
        <f t="shared" si="29"/>
        <v>42315.166666666672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1">
        <v>42538</v>
      </c>
      <c r="T332" s="11">
        <f t="shared" si="29"/>
        <v>41411.165972222225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1">
        <v>42539</v>
      </c>
      <c r="T333" s="11">
        <f t="shared" si="29"/>
        <v>42538.581412037034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1">
        <v>42540</v>
      </c>
      <c r="T334" s="11">
        <f t="shared" si="29"/>
        <v>42305.333333333328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1">
        <v>42541</v>
      </c>
      <c r="T335" s="11">
        <f t="shared" si="29"/>
        <v>42467.59480324074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1">
        <v>42542</v>
      </c>
      <c r="T336" s="11">
        <f t="shared" si="29"/>
        <v>42139.791666666672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1">
        <v>42543</v>
      </c>
      <c r="T337" s="11">
        <f t="shared" si="29"/>
        <v>42132.916666666672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1">
        <v>42544</v>
      </c>
      <c r="T338" s="11">
        <f t="shared" si="29"/>
        <v>42321.637939814813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1">
        <v>42545</v>
      </c>
      <c r="T339" s="11">
        <f t="shared" si="29"/>
        <v>42077.086898148147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1">
        <v>42546</v>
      </c>
      <c r="T340" s="11">
        <f t="shared" si="29"/>
        <v>42616.041666666672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1">
        <v>42547</v>
      </c>
      <c r="T341" s="11">
        <f t="shared" si="29"/>
        <v>42123.760046296295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1">
        <v>42548</v>
      </c>
      <c r="T342" s="11">
        <f t="shared" si="29"/>
        <v>42802.875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1">
        <v>42549</v>
      </c>
      <c r="T343" s="11">
        <f t="shared" si="29"/>
        <v>41913.165972222225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1">
        <v>42550</v>
      </c>
      <c r="T344" s="11">
        <f t="shared" si="29"/>
        <v>42489.780844907407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1">
        <v>42551</v>
      </c>
      <c r="T345" s="11">
        <f t="shared" si="29"/>
        <v>41957.125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1">
        <v>42552</v>
      </c>
      <c r="T346" s="11">
        <f t="shared" si="29"/>
        <v>42156.097222222219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1">
        <v>42553</v>
      </c>
      <c r="T347" s="11">
        <f t="shared" si="29"/>
        <v>42144.944328703699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1">
        <v>42554</v>
      </c>
      <c r="T348" s="11">
        <f t="shared" si="29"/>
        <v>42291.500243055561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1">
        <v>42555</v>
      </c>
      <c r="T349" s="11">
        <f t="shared" si="29"/>
        <v>42322.537141203706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1">
        <v>42556</v>
      </c>
      <c r="T350" s="11">
        <f t="shared" si="29"/>
        <v>42237.58699074074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1">
        <v>42557</v>
      </c>
      <c r="T351" s="11">
        <f t="shared" si="29"/>
        <v>42790.498935185184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1">
        <v>42558</v>
      </c>
      <c r="T352" s="11">
        <f t="shared" si="29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1">
        <v>42559</v>
      </c>
      <c r="T353" s="11">
        <f t="shared" si="29"/>
        <v>42467.923078703709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1">
        <v>42560</v>
      </c>
      <c r="T354" s="11">
        <f t="shared" si="29"/>
        <v>41920.167453703703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1">
        <v>42561</v>
      </c>
      <c r="T355" s="11">
        <f t="shared" si="29"/>
        <v>42327.833553240736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1">
        <v>42562</v>
      </c>
      <c r="T356" s="11">
        <f t="shared" si="29"/>
        <v>42468.786122685182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1">
        <v>42563</v>
      </c>
      <c r="T357" s="11">
        <f t="shared" si="29"/>
        <v>41974.3355787037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1">
        <v>42564</v>
      </c>
      <c r="T358" s="11">
        <f t="shared" si="29"/>
        <v>42445.761493055557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1">
        <v>42565</v>
      </c>
      <c r="T359" s="11">
        <f t="shared" si="29"/>
        <v>42118.222187499996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1">
        <v>42566</v>
      </c>
      <c r="T360" s="11">
        <f t="shared" si="29"/>
        <v>42536.625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1">
        <v>42567</v>
      </c>
      <c r="T361" s="11">
        <f t="shared" si="29"/>
        <v>41957.216666666667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1">
        <v>42568</v>
      </c>
      <c r="T362" s="11">
        <f t="shared" si="29"/>
        <v>42208.132638888885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1">
        <v>42569</v>
      </c>
      <c r="T363" s="11">
        <f t="shared" si="29"/>
        <v>41966.042893518519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1">
        <v>42570</v>
      </c>
      <c r="T364" s="11">
        <f t="shared" si="29"/>
        <v>41859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1">
        <v>42571</v>
      </c>
      <c r="T365" s="11">
        <f t="shared" si="29"/>
        <v>40300.806944444441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1">
        <v>42572</v>
      </c>
      <c r="T366" s="11">
        <f t="shared" si="29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1">
        <v>42573</v>
      </c>
      <c r="T367" s="11">
        <f t="shared" si="29"/>
        <v>41698.606469907405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1">
        <v>42574</v>
      </c>
      <c r="T368" s="11">
        <f t="shared" si="29"/>
        <v>41049.793032407404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1">
        <v>42575</v>
      </c>
      <c r="T369" s="11">
        <f t="shared" si="29"/>
        <v>41395.207638888889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1">
        <v>42576</v>
      </c>
      <c r="T370" s="11">
        <f t="shared" si="29"/>
        <v>42078.563912037032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1">
        <v>42577</v>
      </c>
      <c r="T371" s="11">
        <f t="shared" si="29"/>
        <v>40923.551724537036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1">
        <v>42578</v>
      </c>
      <c r="T372" s="11">
        <f t="shared" si="29"/>
        <v>42741.795138888891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1">
        <v>42579</v>
      </c>
      <c r="T373" s="11">
        <f t="shared" si="29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1">
        <v>42580</v>
      </c>
      <c r="T374" s="11">
        <f t="shared" si="29"/>
        <v>42465.666666666672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1">
        <v>42581</v>
      </c>
      <c r="T375" s="11">
        <f t="shared" si="29"/>
        <v>41108.91201388889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1">
        <v>42582</v>
      </c>
      <c r="T376" s="11">
        <f t="shared" si="29"/>
        <v>40802.889247685183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1">
        <v>42583</v>
      </c>
      <c r="T377" s="11">
        <f t="shared" si="29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1">
        <v>42584</v>
      </c>
      <c r="T378" s="11">
        <f t="shared" si="29"/>
        <v>42607.452731481477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1">
        <v>42585</v>
      </c>
      <c r="T379" s="11">
        <f t="shared" si="29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1">
        <v>42586</v>
      </c>
      <c r="T380" s="11">
        <f t="shared" si="29"/>
        <v>42394.994444444441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1">
        <v>42587</v>
      </c>
      <c r="T381" s="11">
        <f t="shared" si="29"/>
        <v>41032.688333333332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1">
        <v>42588</v>
      </c>
      <c r="T382" s="11">
        <f t="shared" si="29"/>
        <v>42392.719814814816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1">
        <v>42589</v>
      </c>
      <c r="T383" s="11">
        <f t="shared" si="29"/>
        <v>41120.208333333336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1">
        <v>42590</v>
      </c>
      <c r="T384" s="11">
        <f t="shared" si="29"/>
        <v>41158.709490740745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1">
        <v>42591</v>
      </c>
      <c r="T385" s="11">
        <f t="shared" si="29"/>
        <v>41778.117581018516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1">
        <v>42592</v>
      </c>
      <c r="T386" s="11">
        <f t="shared" si="29"/>
        <v>42010.781793981485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LEFT(N387,FIND("/",N387)-1)</f>
        <v>film &amp; video</v>
      </c>
      <c r="R387" t="str">
        <f t="shared" ref="R387:R450" si="33">RIGHT(N387,LEN(N387)-FIND("/",N387))</f>
        <v>documentary</v>
      </c>
      <c r="S387" s="11">
        <v>42593</v>
      </c>
      <c r="T387" s="11">
        <f t="shared" ref="T387:T450" si="34">(((I387/60)/60)/24)+DATE(1970,1,1)</f>
        <v>41964.626168981486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1">
        <v>42594</v>
      </c>
      <c r="T388" s="11">
        <f t="shared" si="34"/>
        <v>42226.951284722221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1">
        <v>42595</v>
      </c>
      <c r="T389" s="11">
        <f t="shared" si="34"/>
        <v>42231.25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1">
        <v>42596</v>
      </c>
      <c r="T390" s="11">
        <f t="shared" si="34"/>
        <v>42579.076157407413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1">
        <v>42597</v>
      </c>
      <c r="T391" s="11">
        <f t="shared" si="34"/>
        <v>41705.957638888889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1">
        <v>42598</v>
      </c>
      <c r="T392" s="11">
        <f t="shared" si="34"/>
        <v>42132.036712962959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1">
        <v>42599</v>
      </c>
      <c r="T393" s="11">
        <f t="shared" si="34"/>
        <v>40895.040972222225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1">
        <v>42600</v>
      </c>
      <c r="T394" s="11">
        <f t="shared" si="34"/>
        <v>40794.125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1">
        <v>42601</v>
      </c>
      <c r="T395" s="11">
        <f t="shared" si="34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1">
        <v>42602</v>
      </c>
      <c r="T396" s="11">
        <f t="shared" si="34"/>
        <v>42477.776412037041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1">
        <v>42603</v>
      </c>
      <c r="T397" s="11">
        <f t="shared" si="34"/>
        <v>41026.897222222222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1">
        <v>42604</v>
      </c>
      <c r="T398" s="11">
        <f t="shared" si="34"/>
        <v>41097.564884259256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1">
        <v>42605</v>
      </c>
      <c r="T399" s="11">
        <f t="shared" si="34"/>
        <v>40422.155555555553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1">
        <v>42606</v>
      </c>
      <c r="T400" s="11">
        <f t="shared" si="34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1">
        <v>42607</v>
      </c>
      <c r="T401" s="11">
        <f t="shared" si="34"/>
        <v>42718.5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1">
        <v>42608</v>
      </c>
      <c r="T402" s="11">
        <f t="shared" si="34"/>
        <v>41776.145833333336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1">
        <v>42609</v>
      </c>
      <c r="T403" s="11">
        <f t="shared" si="34"/>
        <v>40762.842245370368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1">
        <v>42610</v>
      </c>
      <c r="T404" s="11">
        <f t="shared" si="34"/>
        <v>42313.58121527778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1">
        <v>42611</v>
      </c>
      <c r="T405" s="11">
        <f t="shared" si="34"/>
        <v>40765.297222222223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1">
        <v>42612</v>
      </c>
      <c r="T406" s="11">
        <f t="shared" si="34"/>
        <v>41675.961111111108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1">
        <v>42613</v>
      </c>
      <c r="T407" s="11">
        <f t="shared" si="34"/>
        <v>41704.08494212963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1">
        <v>42614</v>
      </c>
      <c r="T408" s="11">
        <f t="shared" si="34"/>
        <v>40672.249305555553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1">
        <v>42615</v>
      </c>
      <c r="T409" s="11">
        <f t="shared" si="34"/>
        <v>40866.912615740745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1">
        <v>42616</v>
      </c>
      <c r="T410" s="11">
        <f t="shared" si="34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1">
        <v>42617</v>
      </c>
      <c r="T411" s="11">
        <f t="shared" si="34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1">
        <v>42618</v>
      </c>
      <c r="T412" s="11">
        <f t="shared" si="34"/>
        <v>42173.981446759266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1">
        <v>42619</v>
      </c>
      <c r="T413" s="11">
        <f t="shared" si="34"/>
        <v>41630.208333333336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1">
        <v>42620</v>
      </c>
      <c r="T414" s="11">
        <f t="shared" si="34"/>
        <v>41115.742800925924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1">
        <v>42621</v>
      </c>
      <c r="T415" s="11">
        <f t="shared" si="34"/>
        <v>41109.877442129626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1">
        <v>42622</v>
      </c>
      <c r="T416" s="11">
        <f t="shared" si="34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1">
        <v>42623</v>
      </c>
      <c r="T417" s="11">
        <f t="shared" si="34"/>
        <v>41929.5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1">
        <v>42624</v>
      </c>
      <c r="T418" s="11">
        <f t="shared" si="34"/>
        <v>41678.396192129629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1">
        <v>42625</v>
      </c>
      <c r="T419" s="11">
        <f t="shared" si="34"/>
        <v>41372.189583333333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1">
        <v>42626</v>
      </c>
      <c r="T420" s="11">
        <f t="shared" si="34"/>
        <v>42208.282372685186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1">
        <v>42627</v>
      </c>
      <c r="T421" s="11">
        <f t="shared" si="34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1">
        <v>42628</v>
      </c>
      <c r="T422" s="11">
        <f t="shared" si="34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1">
        <v>42629</v>
      </c>
      <c r="T423" s="11">
        <f t="shared" si="34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1">
        <v>42630</v>
      </c>
      <c r="T424" s="11">
        <f t="shared" si="34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1">
        <v>42631</v>
      </c>
      <c r="T425" s="11">
        <f t="shared" si="34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1">
        <v>42632</v>
      </c>
      <c r="T426" s="11">
        <f t="shared" si="34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1">
        <v>42633</v>
      </c>
      <c r="T427" s="11">
        <f t="shared" si="34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1">
        <v>42634</v>
      </c>
      <c r="T428" s="11">
        <f t="shared" si="34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3"/>
        <v>animation</v>
      </c>
      <c r="S429" s="11">
        <v>42635</v>
      </c>
      <c r="T429" s="11">
        <f t="shared" si="34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1">
        <v>42636</v>
      </c>
      <c r="T430" s="11">
        <f t="shared" si="34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3"/>
        <v>animation</v>
      </c>
      <c r="S431" s="11">
        <v>42637</v>
      </c>
      <c r="T431" s="11">
        <f t="shared" si="34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1">
        <v>42638</v>
      </c>
      <c r="T432" s="11">
        <f t="shared" si="34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1">
        <v>42639</v>
      </c>
      <c r="T433" s="11">
        <f t="shared" si="34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1">
        <v>42640</v>
      </c>
      <c r="T434" s="11">
        <f t="shared" si="34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3"/>
        <v>animation</v>
      </c>
      <c r="S435" s="11">
        <v>42641</v>
      </c>
      <c r="T435" s="11">
        <f t="shared" si="34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1">
        <v>42642</v>
      </c>
      <c r="T436" s="11">
        <f t="shared" si="34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1">
        <v>42643</v>
      </c>
      <c r="T437" s="11">
        <f t="shared" si="34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3"/>
        <v>animation</v>
      </c>
      <c r="S438" s="11">
        <v>42644</v>
      </c>
      <c r="T438" s="11">
        <f t="shared" si="34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3"/>
        <v>animation</v>
      </c>
      <c r="S439" s="11">
        <v>42645</v>
      </c>
      <c r="T439" s="11">
        <f t="shared" si="34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1">
        <v>42646</v>
      </c>
      <c r="T440" s="11">
        <f t="shared" si="34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3"/>
        <v>animation</v>
      </c>
      <c r="S441" s="11">
        <v>42647</v>
      </c>
      <c r="T441" s="11">
        <f t="shared" si="34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1">
        <v>42648</v>
      </c>
      <c r="T442" s="11">
        <f t="shared" si="34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3"/>
        <v>animation</v>
      </c>
      <c r="S443" s="11">
        <v>42649</v>
      </c>
      <c r="T443" s="11">
        <f t="shared" si="34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1">
        <v>42650</v>
      </c>
      <c r="T444" s="11">
        <f t="shared" si="34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1">
        <v>42651</v>
      </c>
      <c r="T445" s="11">
        <f t="shared" si="34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1">
        <v>42652</v>
      </c>
      <c r="T446" s="11">
        <f t="shared" si="34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1">
        <v>42653</v>
      </c>
      <c r="T447" s="11">
        <f t="shared" si="34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1">
        <v>42654</v>
      </c>
      <c r="T448" s="11">
        <f t="shared" si="34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1">
        <v>42655</v>
      </c>
      <c r="T449" s="11">
        <f t="shared" si="34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1">
        <v>42656</v>
      </c>
      <c r="T450" s="11">
        <f t="shared" si="34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LEFT(N451,FIND("/",N451)-1)</f>
        <v>film &amp; video</v>
      </c>
      <c r="R451" t="str">
        <f t="shared" ref="R451:R514" si="38">RIGHT(N451,LEN(N451)-FIND("/",N451))</f>
        <v>animation</v>
      </c>
      <c r="S451" s="11">
        <v>42657</v>
      </c>
      <c r="T451" s="11">
        <f t="shared" ref="T451:T514" si="39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1">
        <v>42658</v>
      </c>
      <c r="T452" s="11">
        <f t="shared" si="39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si="38"/>
        <v>animation</v>
      </c>
      <c r="S453" s="11">
        <v>42659</v>
      </c>
      <c r="T453" s="11">
        <f t="shared" si="39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1">
        <v>42660</v>
      </c>
      <c r="T454" s="11">
        <f t="shared" si="39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1">
        <v>42661</v>
      </c>
      <c r="T455" s="11">
        <f t="shared" si="39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1">
        <v>42662</v>
      </c>
      <c r="T456" s="11">
        <f t="shared" si="39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1">
        <v>42663</v>
      </c>
      <c r="T457" s="11">
        <f t="shared" si="39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1">
        <v>42664</v>
      </c>
      <c r="T458" s="11">
        <f t="shared" si="39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8"/>
        <v>animation</v>
      </c>
      <c r="S459" s="11">
        <v>42665</v>
      </c>
      <c r="T459" s="11">
        <f t="shared" si="39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1">
        <v>42666</v>
      </c>
      <c r="T460" s="11">
        <f t="shared" si="39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1">
        <v>42667</v>
      </c>
      <c r="T461" s="11">
        <f t="shared" si="39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1">
        <v>42668</v>
      </c>
      <c r="T462" s="11">
        <f t="shared" si="39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8"/>
        <v>animation</v>
      </c>
      <c r="S463" s="11">
        <v>42669</v>
      </c>
      <c r="T463" s="11">
        <f t="shared" si="39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8"/>
        <v>animation</v>
      </c>
      <c r="S464" s="11">
        <v>42670</v>
      </c>
      <c r="T464" s="11">
        <f t="shared" si="39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1">
        <v>42671</v>
      </c>
      <c r="T465" s="11">
        <f t="shared" si="39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1">
        <v>42672</v>
      </c>
      <c r="T466" s="11">
        <f t="shared" si="39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1">
        <v>42673</v>
      </c>
      <c r="T467" s="11">
        <f t="shared" si="39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1">
        <v>42674</v>
      </c>
      <c r="T468" s="11">
        <f t="shared" si="39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1">
        <v>42675</v>
      </c>
      <c r="T469" s="11">
        <f t="shared" si="39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8"/>
        <v>animation</v>
      </c>
      <c r="S470" s="11">
        <v>42676</v>
      </c>
      <c r="T470" s="11">
        <f t="shared" si="39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8"/>
        <v>animation</v>
      </c>
      <c r="S471" s="11">
        <v>42677</v>
      </c>
      <c r="T471" s="11">
        <f t="shared" si="39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1">
        <v>42678</v>
      </c>
      <c r="T472" s="11">
        <f t="shared" si="39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1">
        <v>42679</v>
      </c>
      <c r="T473" s="11">
        <f t="shared" si="39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1">
        <v>42680</v>
      </c>
      <c r="T474" s="11">
        <f t="shared" si="39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1">
        <v>42681</v>
      </c>
      <c r="T475" s="11">
        <f t="shared" si="39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1">
        <v>42682</v>
      </c>
      <c r="T476" s="11">
        <f t="shared" si="39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8"/>
        <v>animation</v>
      </c>
      <c r="S477" s="11">
        <v>42683</v>
      </c>
      <c r="T477" s="11">
        <f t="shared" si="39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1">
        <v>42684</v>
      </c>
      <c r="T478" s="11">
        <f t="shared" si="39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8"/>
        <v>animation</v>
      </c>
      <c r="S479" s="11">
        <v>42685</v>
      </c>
      <c r="T479" s="11">
        <f t="shared" si="39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8"/>
        <v>animation</v>
      </c>
      <c r="S480" s="11">
        <v>42686</v>
      </c>
      <c r="T480" s="11">
        <f t="shared" si="39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1">
        <v>42687</v>
      </c>
      <c r="T481" s="11">
        <f t="shared" si="39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1">
        <v>42688</v>
      </c>
      <c r="T482" s="11">
        <f t="shared" si="39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1">
        <v>42689</v>
      </c>
      <c r="T483" s="11">
        <f t="shared" si="39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1">
        <v>42690</v>
      </c>
      <c r="T484" s="11">
        <f t="shared" si="39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1">
        <v>42691</v>
      </c>
      <c r="T485" s="11">
        <f t="shared" si="39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1">
        <v>42692</v>
      </c>
      <c r="T486" s="11">
        <f t="shared" si="39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1">
        <v>42693</v>
      </c>
      <c r="T487" s="11">
        <f t="shared" si="39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1">
        <v>42694</v>
      </c>
      <c r="T488" s="11">
        <f t="shared" si="39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8"/>
        <v>animation</v>
      </c>
      <c r="S489" s="11">
        <v>42695</v>
      </c>
      <c r="T489" s="11">
        <f t="shared" si="39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8"/>
        <v>animation</v>
      </c>
      <c r="S490" s="11">
        <v>42696</v>
      </c>
      <c r="T490" s="11">
        <f t="shared" si="39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1">
        <v>42697</v>
      </c>
      <c r="T491" s="11">
        <f t="shared" si="39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8"/>
        <v>animation</v>
      </c>
      <c r="S492" s="11">
        <v>42698</v>
      </c>
      <c r="T492" s="11">
        <f t="shared" si="39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8"/>
        <v>animation</v>
      </c>
      <c r="S493" s="11">
        <v>42699</v>
      </c>
      <c r="T493" s="11">
        <f t="shared" si="39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8"/>
        <v>animation</v>
      </c>
      <c r="S494" s="11">
        <v>42700</v>
      </c>
      <c r="T494" s="11">
        <f t="shared" si="39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8"/>
        <v>animation</v>
      </c>
      <c r="S495" s="11">
        <v>42701</v>
      </c>
      <c r="T495" s="11">
        <f t="shared" si="39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1">
        <v>42702</v>
      </c>
      <c r="T496" s="11">
        <f t="shared" si="39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8"/>
        <v>animation</v>
      </c>
      <c r="S497" s="11">
        <v>42703</v>
      </c>
      <c r="T497" s="11">
        <f t="shared" si="39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1">
        <v>42704</v>
      </c>
      <c r="T498" s="11">
        <f t="shared" si="39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1">
        <v>42705</v>
      </c>
      <c r="T499" s="11">
        <f t="shared" si="39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1">
        <v>42706</v>
      </c>
      <c r="T500" s="11">
        <f t="shared" si="39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1">
        <v>42707</v>
      </c>
      <c r="T501" s="11">
        <f t="shared" si="39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1">
        <v>42708</v>
      </c>
      <c r="T502" s="11">
        <f t="shared" si="39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8"/>
        <v>animation</v>
      </c>
      <c r="S503" s="11">
        <v>42709</v>
      </c>
      <c r="T503" s="11">
        <f t="shared" si="39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1">
        <v>42710</v>
      </c>
      <c r="T504" s="11">
        <f t="shared" si="39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1">
        <v>42711</v>
      </c>
      <c r="T505" s="11">
        <f t="shared" si="39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1">
        <v>42712</v>
      </c>
      <c r="T506" s="11">
        <f t="shared" si="39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1">
        <v>42713</v>
      </c>
      <c r="T507" s="11">
        <f t="shared" si="39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1">
        <v>42714</v>
      </c>
      <c r="T508" s="11">
        <f t="shared" si="39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1">
        <v>42715</v>
      </c>
      <c r="T509" s="11">
        <f t="shared" si="39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1">
        <v>42716</v>
      </c>
      <c r="T510" s="11">
        <f t="shared" si="39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1">
        <v>42717</v>
      </c>
      <c r="T511" s="11">
        <f t="shared" si="39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8"/>
        <v>animation</v>
      </c>
      <c r="S512" s="11">
        <v>42718</v>
      </c>
      <c r="T512" s="11">
        <f t="shared" si="39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1">
        <v>42719</v>
      </c>
      <c r="T513" s="11">
        <f t="shared" si="39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1">
        <v>42720</v>
      </c>
      <c r="T514" s="11">
        <f t="shared" si="39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LEFT(N515,FIND("/",N515)-1)</f>
        <v>film &amp; video</v>
      </c>
      <c r="R515" t="str">
        <f t="shared" ref="R515:R578" si="43">RIGHT(N515,LEN(N515)-FIND("/",N515))</f>
        <v>animation</v>
      </c>
      <c r="S515" s="11">
        <v>42721</v>
      </c>
      <c r="T515" s="11">
        <f t="shared" ref="T515:T578" si="44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1">
        <v>42722</v>
      </c>
      <c r="T516" s="11">
        <f t="shared" si="44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1">
        <v>42723</v>
      </c>
      <c r="T517" s="11">
        <f t="shared" si="44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3"/>
        <v>animation</v>
      </c>
      <c r="S518" s="11">
        <v>42724</v>
      </c>
      <c r="T518" s="11">
        <f t="shared" si="44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1">
        <v>42725</v>
      </c>
      <c r="T519" s="11">
        <f t="shared" si="44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3"/>
        <v>animation</v>
      </c>
      <c r="S520" s="11">
        <v>42726</v>
      </c>
      <c r="T520" s="11">
        <f t="shared" si="44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1">
        <v>42727</v>
      </c>
      <c r="T521" s="11">
        <f t="shared" si="44"/>
        <v>41248.391446759262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1">
        <v>42728</v>
      </c>
      <c r="T522" s="11">
        <f t="shared" si="44"/>
        <v>42348.702094907407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1">
        <v>42729</v>
      </c>
      <c r="T523" s="11">
        <f t="shared" si="44"/>
        <v>42675.207638888889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1">
        <v>42730</v>
      </c>
      <c r="T524" s="11">
        <f t="shared" si="44"/>
        <v>42449.999131944445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1">
        <v>42731</v>
      </c>
      <c r="T525" s="11">
        <f t="shared" si="44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1">
        <v>42732</v>
      </c>
      <c r="T526" s="11">
        <f t="shared" si="44"/>
        <v>42522.717233796298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3"/>
        <v>plays</v>
      </c>
      <c r="S527" s="11">
        <v>42733</v>
      </c>
      <c r="T527" s="11">
        <f t="shared" si="44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1">
        <v>42734</v>
      </c>
      <c r="T528" s="11">
        <f t="shared" si="44"/>
        <v>42223.708333333328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1">
        <v>42735</v>
      </c>
      <c r="T529" s="11">
        <f t="shared" si="44"/>
        <v>42783.670138888891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1">
        <v>42736</v>
      </c>
      <c r="T530" s="11">
        <f t="shared" si="44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1">
        <v>42737</v>
      </c>
      <c r="T531" s="11">
        <f t="shared" si="44"/>
        <v>42746.208333333328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1">
        <v>42738</v>
      </c>
      <c r="T532" s="11">
        <f t="shared" si="44"/>
        <v>42179.083333333328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1">
        <v>42739</v>
      </c>
      <c r="T533" s="11">
        <f t="shared" si="44"/>
        <v>42721.290972222225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1">
        <v>42740</v>
      </c>
      <c r="T534" s="11">
        <f t="shared" si="44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1">
        <v>42741</v>
      </c>
      <c r="T535" s="11">
        <f t="shared" si="44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1">
        <v>42742</v>
      </c>
      <c r="T536" s="11">
        <f t="shared" si="44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1">
        <v>42743</v>
      </c>
      <c r="T537" s="11">
        <f t="shared" si="44"/>
        <v>42741.545196759253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1">
        <v>42744</v>
      </c>
      <c r="T538" s="11">
        <f t="shared" si="44"/>
        <v>42219.75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1">
        <v>42745</v>
      </c>
      <c r="T539" s="11">
        <f t="shared" si="44"/>
        <v>42312.810081018513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1">
        <v>42746</v>
      </c>
      <c r="T540" s="11">
        <f t="shared" si="44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1">
        <v>42747</v>
      </c>
      <c r="T541" s="11">
        <f t="shared" si="44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3"/>
        <v>web</v>
      </c>
      <c r="S542" s="11">
        <v>42748</v>
      </c>
      <c r="T542" s="11">
        <f t="shared" si="44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3"/>
        <v>web</v>
      </c>
      <c r="S543" s="11">
        <v>42749</v>
      </c>
      <c r="T543" s="11">
        <f t="shared" si="44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3"/>
        <v>web</v>
      </c>
      <c r="S544" s="11">
        <v>42750</v>
      </c>
      <c r="T544" s="11">
        <f t="shared" si="44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3"/>
        <v>web</v>
      </c>
      <c r="S545" s="11">
        <v>42751</v>
      </c>
      <c r="T545" s="11">
        <f t="shared" si="44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3"/>
        <v>web</v>
      </c>
      <c r="S546" s="11">
        <v>42752</v>
      </c>
      <c r="T546" s="11">
        <f t="shared" si="44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1">
        <v>42753</v>
      </c>
      <c r="T547" s="11">
        <f t="shared" si="44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3"/>
        <v>web</v>
      </c>
      <c r="S548" s="11">
        <v>42754</v>
      </c>
      <c r="T548" s="11">
        <f t="shared" si="44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3"/>
        <v>web</v>
      </c>
      <c r="S549" s="11">
        <v>42755</v>
      </c>
      <c r="T549" s="11">
        <f t="shared" si="44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3"/>
        <v>web</v>
      </c>
      <c r="S550" s="11">
        <v>42756</v>
      </c>
      <c r="T550" s="11">
        <f t="shared" si="44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3"/>
        <v>web</v>
      </c>
      <c r="S551" s="11">
        <v>42757</v>
      </c>
      <c r="T551" s="11">
        <f t="shared" si="44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3"/>
        <v>web</v>
      </c>
      <c r="S552" s="11">
        <v>42758</v>
      </c>
      <c r="T552" s="11">
        <f t="shared" si="44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1">
        <v>42759</v>
      </c>
      <c r="T553" s="11">
        <f t="shared" si="44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3"/>
        <v>web</v>
      </c>
      <c r="S554" s="11">
        <v>42760</v>
      </c>
      <c r="T554" s="11">
        <f t="shared" si="44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3"/>
        <v>web</v>
      </c>
      <c r="S555" s="11">
        <v>42761</v>
      </c>
      <c r="T555" s="11">
        <f t="shared" si="44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1">
        <v>42762</v>
      </c>
      <c r="T556" s="11">
        <f t="shared" si="44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3"/>
        <v>web</v>
      </c>
      <c r="S557" s="11">
        <v>42763</v>
      </c>
      <c r="T557" s="11">
        <f t="shared" si="44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3"/>
        <v>web</v>
      </c>
      <c r="S558" s="11">
        <v>42764</v>
      </c>
      <c r="T558" s="11">
        <f t="shared" si="44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3"/>
        <v>web</v>
      </c>
      <c r="S559" s="11">
        <v>42765</v>
      </c>
      <c r="T559" s="11">
        <f t="shared" si="44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3"/>
        <v>web</v>
      </c>
      <c r="S560" s="11">
        <v>42766</v>
      </c>
      <c r="T560" s="11">
        <f t="shared" si="44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3"/>
        <v>web</v>
      </c>
      <c r="S561" s="11">
        <v>42767</v>
      </c>
      <c r="T561" s="11">
        <f t="shared" si="44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3"/>
        <v>web</v>
      </c>
      <c r="S562" s="11">
        <v>42768</v>
      </c>
      <c r="T562" s="11">
        <f t="shared" si="44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3"/>
        <v>web</v>
      </c>
      <c r="S563" s="11">
        <v>42769</v>
      </c>
      <c r="T563" s="11">
        <f t="shared" si="44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3"/>
        <v>web</v>
      </c>
      <c r="S564" s="11">
        <v>42770</v>
      </c>
      <c r="T564" s="11">
        <f t="shared" si="44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3"/>
        <v>web</v>
      </c>
      <c r="S565" s="11">
        <v>42771</v>
      </c>
      <c r="T565" s="11">
        <f t="shared" si="44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3"/>
        <v>web</v>
      </c>
      <c r="S566" s="11">
        <v>42772</v>
      </c>
      <c r="T566" s="11">
        <f t="shared" si="44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3"/>
        <v>web</v>
      </c>
      <c r="S567" s="11">
        <v>42773</v>
      </c>
      <c r="T567" s="11">
        <f t="shared" si="44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3"/>
        <v>web</v>
      </c>
      <c r="S568" s="11">
        <v>42774</v>
      </c>
      <c r="T568" s="11">
        <f t="shared" si="44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3"/>
        <v>web</v>
      </c>
      <c r="S569" s="11">
        <v>42775</v>
      </c>
      <c r="T569" s="11">
        <f t="shared" si="44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3"/>
        <v>web</v>
      </c>
      <c r="S570" s="11">
        <v>42776</v>
      </c>
      <c r="T570" s="11">
        <f t="shared" si="44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3"/>
        <v>web</v>
      </c>
      <c r="S571" s="11">
        <v>42777</v>
      </c>
      <c r="T571" s="11">
        <f t="shared" si="44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3"/>
        <v>web</v>
      </c>
      <c r="S572" s="11">
        <v>42778</v>
      </c>
      <c r="T572" s="11">
        <f t="shared" si="44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3"/>
        <v>web</v>
      </c>
      <c r="S573" s="11">
        <v>42779</v>
      </c>
      <c r="T573" s="11">
        <f t="shared" si="44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3"/>
        <v>web</v>
      </c>
      <c r="S574" s="11">
        <v>42780</v>
      </c>
      <c r="T574" s="11">
        <f t="shared" si="44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1">
        <v>42781</v>
      </c>
      <c r="T575" s="11">
        <f t="shared" si="44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3"/>
        <v>web</v>
      </c>
      <c r="S576" s="11">
        <v>42782</v>
      </c>
      <c r="T576" s="11">
        <f t="shared" si="44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3"/>
        <v>web</v>
      </c>
      <c r="S577" s="11">
        <v>42783</v>
      </c>
      <c r="T577" s="11">
        <f t="shared" si="44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3"/>
        <v>web</v>
      </c>
      <c r="S578" s="11">
        <v>42784</v>
      </c>
      <c r="T578" s="11">
        <f t="shared" si="44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LEFT(N579,FIND("/",N579)-1)</f>
        <v>technology</v>
      </c>
      <c r="R579" t="str">
        <f t="shared" ref="R579:R642" si="48">RIGHT(N579,LEN(N579)-FIND("/",N579))</f>
        <v>web</v>
      </c>
      <c r="S579" s="11">
        <v>42785</v>
      </c>
      <c r="T579" s="11">
        <f t="shared" ref="T579:T642" si="4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8"/>
        <v>web</v>
      </c>
      <c r="S580" s="11">
        <v>42786</v>
      </c>
      <c r="T580" s="11">
        <f t="shared" si="4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si="48"/>
        <v>web</v>
      </c>
      <c r="S581" s="11">
        <v>42787</v>
      </c>
      <c r="T581" s="11">
        <f t="shared" si="4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8"/>
        <v>web</v>
      </c>
      <c r="S582" s="11">
        <v>42788</v>
      </c>
      <c r="T582" s="11">
        <f t="shared" si="4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8"/>
        <v>web</v>
      </c>
      <c r="S583" s="11">
        <v>42789</v>
      </c>
      <c r="T583" s="11">
        <f t="shared" si="4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8"/>
        <v>web</v>
      </c>
      <c r="S584" s="11">
        <v>42790</v>
      </c>
      <c r="T584" s="11">
        <f t="shared" si="4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8"/>
        <v>web</v>
      </c>
      <c r="S585" s="11">
        <v>42791</v>
      </c>
      <c r="T585" s="11">
        <f t="shared" si="4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8"/>
        <v>web</v>
      </c>
      <c r="S586" s="11">
        <v>42792</v>
      </c>
      <c r="T586" s="11">
        <f t="shared" si="4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8"/>
        <v>web</v>
      </c>
      <c r="S587" s="11">
        <v>42793</v>
      </c>
      <c r="T587" s="11">
        <f t="shared" si="4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8"/>
        <v>web</v>
      </c>
      <c r="S588" s="11">
        <v>42794</v>
      </c>
      <c r="T588" s="11">
        <f t="shared" si="4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1">
        <v>42795</v>
      </c>
      <c r="T589" s="11">
        <f t="shared" si="4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8"/>
        <v>web</v>
      </c>
      <c r="S590" s="11">
        <v>42796</v>
      </c>
      <c r="T590" s="11">
        <f t="shared" si="4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8"/>
        <v>web</v>
      </c>
      <c r="S591" s="11">
        <v>42797</v>
      </c>
      <c r="T591" s="11">
        <f t="shared" si="4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1">
        <v>42798</v>
      </c>
      <c r="T592" s="11">
        <f t="shared" si="4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8"/>
        <v>web</v>
      </c>
      <c r="S593" s="11">
        <v>42799</v>
      </c>
      <c r="T593" s="11">
        <f t="shared" si="4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8"/>
        <v>web</v>
      </c>
      <c r="S594" s="11">
        <v>42800</v>
      </c>
      <c r="T594" s="11">
        <f t="shared" si="4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1">
        <v>42801</v>
      </c>
      <c r="T595" s="11">
        <f t="shared" si="4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8"/>
        <v>web</v>
      </c>
      <c r="S596" s="11">
        <v>42802</v>
      </c>
      <c r="T596" s="11">
        <f t="shared" si="4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8"/>
        <v>web</v>
      </c>
      <c r="S597" s="11">
        <v>42803</v>
      </c>
      <c r="T597" s="11">
        <f t="shared" si="4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8"/>
        <v>web</v>
      </c>
      <c r="S598" s="11">
        <v>42804</v>
      </c>
      <c r="T598" s="11">
        <f t="shared" si="4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8"/>
        <v>web</v>
      </c>
      <c r="S599" s="11">
        <v>42805</v>
      </c>
      <c r="T599" s="11">
        <f t="shared" si="4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1">
        <v>42806</v>
      </c>
      <c r="T600" s="11">
        <f t="shared" si="4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8"/>
        <v>web</v>
      </c>
      <c r="S601" s="11">
        <v>42807</v>
      </c>
      <c r="T601" s="11">
        <f t="shared" si="49"/>
        <v>42071.636111111111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8"/>
        <v>web</v>
      </c>
      <c r="S602" s="11">
        <v>42808</v>
      </c>
      <c r="T602" s="11">
        <f t="shared" si="4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1">
        <v>42809</v>
      </c>
      <c r="T603" s="11">
        <f t="shared" si="49"/>
        <v>41999.858090277776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8"/>
        <v>web</v>
      </c>
      <c r="S604" s="11">
        <v>42810</v>
      </c>
      <c r="T604" s="11">
        <f t="shared" si="49"/>
        <v>42173.79415509259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1">
        <v>42811</v>
      </c>
      <c r="T605" s="11">
        <f t="shared" si="49"/>
        <v>41865.639155092591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8"/>
        <v>web</v>
      </c>
      <c r="S606" s="11">
        <v>42812</v>
      </c>
      <c r="T606" s="11">
        <f t="shared" si="49"/>
        <v>41879.035370370373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8"/>
        <v>web</v>
      </c>
      <c r="S607" s="11">
        <v>42813</v>
      </c>
      <c r="T607" s="11">
        <f t="shared" si="4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8"/>
        <v>web</v>
      </c>
      <c r="S608" s="11">
        <v>42814</v>
      </c>
      <c r="T608" s="11">
        <f t="shared" si="49"/>
        <v>42148.625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8"/>
        <v>web</v>
      </c>
      <c r="S609" s="11">
        <v>42815</v>
      </c>
      <c r="T609" s="11">
        <f t="shared" si="49"/>
        <v>42330.867314814815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8"/>
        <v>web</v>
      </c>
      <c r="S610" s="11">
        <v>42816</v>
      </c>
      <c r="T610" s="11">
        <f t="shared" si="4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8"/>
        <v>web</v>
      </c>
      <c r="S611" s="11">
        <v>42817</v>
      </c>
      <c r="T611" s="11">
        <f t="shared" si="49"/>
        <v>42337.075740740736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8"/>
        <v>web</v>
      </c>
      <c r="S612" s="11">
        <v>42818</v>
      </c>
      <c r="T612" s="11">
        <f t="shared" si="4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8"/>
        <v>web</v>
      </c>
      <c r="S613" s="11">
        <v>42819</v>
      </c>
      <c r="T613" s="11">
        <f t="shared" si="4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8"/>
        <v>web</v>
      </c>
      <c r="S614" s="11">
        <v>42820</v>
      </c>
      <c r="T614" s="11">
        <f t="shared" si="49"/>
        <v>42615.031782407401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1">
        <v>42821</v>
      </c>
      <c r="T615" s="11">
        <f t="shared" si="49"/>
        <v>42278.207638888889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8"/>
        <v>web</v>
      </c>
      <c r="S616" s="11">
        <v>42822</v>
      </c>
      <c r="T616" s="11">
        <f t="shared" si="4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8"/>
        <v>web</v>
      </c>
      <c r="S617" s="11">
        <v>42823</v>
      </c>
      <c r="T617" s="11">
        <f t="shared" si="4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8"/>
        <v>web</v>
      </c>
      <c r="S618" s="11">
        <v>42824</v>
      </c>
      <c r="T618" s="11">
        <f t="shared" si="4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8"/>
        <v>web</v>
      </c>
      <c r="S619" s="11">
        <v>42825</v>
      </c>
      <c r="T619" s="11">
        <f t="shared" si="49"/>
        <v>42132.343090277776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8"/>
        <v>web</v>
      </c>
      <c r="S620" s="11">
        <v>42826</v>
      </c>
      <c r="T620" s="11">
        <f t="shared" si="49"/>
        <v>42347.810219907406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8"/>
        <v>web</v>
      </c>
      <c r="S621" s="11">
        <v>42827</v>
      </c>
      <c r="T621" s="11">
        <f t="shared" si="4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8"/>
        <v>web</v>
      </c>
      <c r="S622" s="11">
        <v>42828</v>
      </c>
      <c r="T622" s="11">
        <f t="shared" si="49"/>
        <v>41876.716874999998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8"/>
        <v>web</v>
      </c>
      <c r="S623" s="11">
        <v>42829</v>
      </c>
      <c r="T623" s="11">
        <f t="shared" si="49"/>
        <v>42558.987696759257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1">
        <v>42830</v>
      </c>
      <c r="T624" s="11">
        <f t="shared" si="4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8"/>
        <v>web</v>
      </c>
      <c r="S625" s="11">
        <v>42831</v>
      </c>
      <c r="T625" s="11">
        <f t="shared" si="49"/>
        <v>42152.009224537032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8"/>
        <v>web</v>
      </c>
      <c r="S626" s="11">
        <v>42832</v>
      </c>
      <c r="T626" s="11">
        <f t="shared" si="4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8"/>
        <v>web</v>
      </c>
      <c r="S627" s="11">
        <v>42833</v>
      </c>
      <c r="T627" s="11">
        <f t="shared" si="49"/>
        <v>42820.853900462964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1">
        <v>42834</v>
      </c>
      <c r="T628" s="11">
        <f t="shared" si="4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8"/>
        <v>web</v>
      </c>
      <c r="S629" s="11">
        <v>42835</v>
      </c>
      <c r="T629" s="11">
        <f t="shared" si="49"/>
        <v>42443.958333333328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8"/>
        <v>web</v>
      </c>
      <c r="S630" s="11">
        <v>42836</v>
      </c>
      <c r="T630" s="11">
        <f t="shared" si="4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1">
        <v>42837</v>
      </c>
      <c r="T631" s="11">
        <f t="shared" si="49"/>
        <v>42504.637824074074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8"/>
        <v>web</v>
      </c>
      <c r="S632" s="11">
        <v>42838</v>
      </c>
      <c r="T632" s="11">
        <f t="shared" si="4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1">
        <v>42839</v>
      </c>
      <c r="T633" s="11">
        <f t="shared" si="4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8"/>
        <v>web</v>
      </c>
      <c r="S634" s="11">
        <v>42840</v>
      </c>
      <c r="T634" s="11">
        <f t="shared" si="49"/>
        <v>42333.700983796298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8"/>
        <v>web</v>
      </c>
      <c r="S635" s="11">
        <v>42841</v>
      </c>
      <c r="T635" s="11">
        <f t="shared" si="49"/>
        <v>42538.958333333328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8"/>
        <v>web</v>
      </c>
      <c r="S636" s="11">
        <v>42842</v>
      </c>
      <c r="T636" s="11">
        <f t="shared" si="49"/>
        <v>42061.928576388891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8"/>
        <v>web</v>
      </c>
      <c r="S637" s="11">
        <v>42843</v>
      </c>
      <c r="T637" s="11">
        <f t="shared" si="4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8"/>
        <v>web</v>
      </c>
      <c r="S638" s="11">
        <v>42844</v>
      </c>
      <c r="T638" s="11">
        <f t="shared" si="4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8"/>
        <v>web</v>
      </c>
      <c r="S639" s="11">
        <v>42845</v>
      </c>
      <c r="T639" s="11">
        <f t="shared" si="4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8"/>
        <v>web</v>
      </c>
      <c r="S640" s="11">
        <v>42846</v>
      </c>
      <c r="T640" s="11">
        <f t="shared" si="49"/>
        <v>42819.55164351852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8"/>
        <v>web</v>
      </c>
      <c r="S641" s="11">
        <v>42847</v>
      </c>
      <c r="T641" s="11">
        <f t="shared" si="49"/>
        <v>41925.583275462966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8"/>
        <v>wearables</v>
      </c>
      <c r="S642" s="11">
        <v>42848</v>
      </c>
      <c r="T642" s="11">
        <f t="shared" si="49"/>
        <v>42698.958333333328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LEFT(N643,FIND("/",N643)-1)</f>
        <v>technology</v>
      </c>
      <c r="R643" t="str">
        <f t="shared" ref="R643:R706" si="53">RIGHT(N643,LEN(N643)-FIND("/",N643))</f>
        <v>wearables</v>
      </c>
      <c r="S643" s="11">
        <v>42849</v>
      </c>
      <c r="T643" s="11">
        <f t="shared" ref="T643:T706" si="54">(((I643/60)/60)/24)+DATE(1970,1,1)</f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1">
        <v>42850</v>
      </c>
      <c r="T644" s="11">
        <f t="shared" si="54"/>
        <v>42235.651319444441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1">
        <v>42851</v>
      </c>
      <c r="T645" s="11">
        <f t="shared" si="54"/>
        <v>42155.642071759255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1">
        <v>42852</v>
      </c>
      <c r="T646" s="11">
        <f t="shared" si="54"/>
        <v>41941.041666666664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1">
        <v>42853</v>
      </c>
      <c r="T647" s="11">
        <f t="shared" si="54"/>
        <v>42594.026319444441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1">
        <v>42854</v>
      </c>
      <c r="T648" s="11">
        <f t="shared" si="54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1">
        <v>42855</v>
      </c>
      <c r="T649" s="11">
        <f t="shared" si="54"/>
        <v>42446.726261574076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3"/>
        <v>wearables</v>
      </c>
      <c r="S650" s="11">
        <v>42856</v>
      </c>
      <c r="T650" s="11">
        <f t="shared" si="54"/>
        <v>41926.693379629629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1">
        <v>42857</v>
      </c>
      <c r="T651" s="11">
        <f t="shared" si="54"/>
        <v>41898.912187499998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1">
        <v>42858</v>
      </c>
      <c r="T652" s="11">
        <f t="shared" si="54"/>
        <v>41992.078518518523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1">
        <v>42859</v>
      </c>
      <c r="T653" s="11">
        <f t="shared" si="54"/>
        <v>41986.017488425925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1">
        <v>42860</v>
      </c>
      <c r="T654" s="11">
        <f t="shared" si="54"/>
        <v>42705.732060185182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1">
        <v>42861</v>
      </c>
      <c r="T655" s="11">
        <f t="shared" si="54"/>
        <v>42236.618518518517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1">
        <v>42862</v>
      </c>
      <c r="T656" s="11">
        <f t="shared" si="54"/>
        <v>42193.957326388889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1">
        <v>42863</v>
      </c>
      <c r="T657" s="11">
        <f t="shared" si="54"/>
        <v>42075.915648148148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1">
        <v>42864</v>
      </c>
      <c r="T658" s="11">
        <f t="shared" si="54"/>
        <v>42477.762951388882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1">
        <v>42865</v>
      </c>
      <c r="T659" s="11">
        <f t="shared" si="54"/>
        <v>42361.84574074074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1">
        <v>42866</v>
      </c>
      <c r="T660" s="11">
        <f t="shared" si="54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1">
        <v>42867</v>
      </c>
      <c r="T661" s="11">
        <f t="shared" si="54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1">
        <v>42868</v>
      </c>
      <c r="T662" s="11">
        <f t="shared" si="54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1">
        <v>42869</v>
      </c>
      <c r="T663" s="11">
        <f t="shared" si="54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3"/>
        <v>wearables</v>
      </c>
      <c r="S664" s="11">
        <v>42870</v>
      </c>
      <c r="T664" s="11">
        <f t="shared" si="54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3"/>
        <v>wearables</v>
      </c>
      <c r="S665" s="11">
        <v>42871</v>
      </c>
      <c r="T665" s="11">
        <f t="shared" si="54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1">
        <v>42872</v>
      </c>
      <c r="T666" s="11">
        <f t="shared" si="54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1">
        <v>42873</v>
      </c>
      <c r="T667" s="11">
        <f t="shared" si="54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3"/>
        <v>wearables</v>
      </c>
      <c r="S668" s="11">
        <v>42874</v>
      </c>
      <c r="T668" s="11">
        <f t="shared" si="54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1">
        <v>42875</v>
      </c>
      <c r="T669" s="11">
        <f t="shared" si="54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1">
        <v>42876</v>
      </c>
      <c r="T670" s="11">
        <f t="shared" si="54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1">
        <v>42877</v>
      </c>
      <c r="T671" s="11">
        <f t="shared" si="54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1">
        <v>42878</v>
      </c>
      <c r="T672" s="11">
        <f t="shared" si="54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1">
        <v>42879</v>
      </c>
      <c r="T673" s="11">
        <f t="shared" si="54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1">
        <v>42880</v>
      </c>
      <c r="T674" s="11">
        <f t="shared" si="54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1">
        <v>42881</v>
      </c>
      <c r="T675" s="11">
        <f t="shared" si="54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3"/>
        <v>wearables</v>
      </c>
      <c r="S676" s="11">
        <v>42882</v>
      </c>
      <c r="T676" s="11">
        <f t="shared" si="54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1">
        <v>42883</v>
      </c>
      <c r="T677" s="11">
        <f t="shared" si="54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1">
        <v>42884</v>
      </c>
      <c r="T678" s="11">
        <f t="shared" si="54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1">
        <v>42885</v>
      </c>
      <c r="T679" s="11">
        <f t="shared" si="54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1">
        <v>42886</v>
      </c>
      <c r="T680" s="11">
        <f t="shared" si="54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1">
        <v>42887</v>
      </c>
      <c r="T681" s="11">
        <f t="shared" si="54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1">
        <v>42888</v>
      </c>
      <c r="T682" s="11">
        <f t="shared" si="54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3"/>
        <v>wearables</v>
      </c>
      <c r="S683" s="11">
        <v>42889</v>
      </c>
      <c r="T683" s="11">
        <f t="shared" si="54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1">
        <v>42890</v>
      </c>
      <c r="T684" s="11">
        <f t="shared" si="54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1">
        <v>42891</v>
      </c>
      <c r="T685" s="11">
        <f t="shared" si="54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1">
        <v>42892</v>
      </c>
      <c r="T686" s="11">
        <f t="shared" si="54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3"/>
        <v>wearables</v>
      </c>
      <c r="S687" s="11">
        <v>42893</v>
      </c>
      <c r="T687" s="11">
        <f t="shared" si="54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3"/>
        <v>wearables</v>
      </c>
      <c r="S688" s="11">
        <v>42894</v>
      </c>
      <c r="T688" s="11">
        <f t="shared" si="54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1">
        <v>42895</v>
      </c>
      <c r="T689" s="11">
        <f t="shared" si="54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1">
        <v>42896</v>
      </c>
      <c r="T690" s="11">
        <f t="shared" si="54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1">
        <v>42897</v>
      </c>
      <c r="T691" s="11">
        <f t="shared" si="54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1">
        <v>42898</v>
      </c>
      <c r="T692" s="11">
        <f t="shared" si="54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3"/>
        <v>wearables</v>
      </c>
      <c r="S693" s="11">
        <v>42899</v>
      </c>
      <c r="T693" s="11">
        <f t="shared" si="54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1">
        <v>42900</v>
      </c>
      <c r="T694" s="11">
        <f t="shared" si="54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1">
        <v>42901</v>
      </c>
      <c r="T695" s="11">
        <f t="shared" si="54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1">
        <v>42902</v>
      </c>
      <c r="T696" s="11">
        <f t="shared" si="54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1">
        <v>42903</v>
      </c>
      <c r="T697" s="11">
        <f t="shared" si="54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3"/>
        <v>wearables</v>
      </c>
      <c r="S698" s="11">
        <v>42904</v>
      </c>
      <c r="T698" s="11">
        <f t="shared" si="54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1">
        <v>42905</v>
      </c>
      <c r="T699" s="11">
        <f t="shared" si="54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1">
        <v>42906</v>
      </c>
      <c r="T700" s="11">
        <f t="shared" si="54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1">
        <v>42907</v>
      </c>
      <c r="T701" s="11">
        <f t="shared" si="54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3"/>
        <v>wearables</v>
      </c>
      <c r="S702" s="11">
        <v>42908</v>
      </c>
      <c r="T702" s="11">
        <f t="shared" si="54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1">
        <v>42909</v>
      </c>
      <c r="T703" s="11">
        <f t="shared" si="54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1">
        <v>42910</v>
      </c>
      <c r="T704" s="11">
        <f t="shared" si="54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1">
        <v>42911</v>
      </c>
      <c r="T705" s="11">
        <f t="shared" si="54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1">
        <v>42912</v>
      </c>
      <c r="T706" s="11">
        <f t="shared" si="54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LEFT(N707,FIND("/",N707)-1)</f>
        <v>technology</v>
      </c>
      <c r="R707" t="str">
        <f t="shared" ref="R707:R770" si="58">RIGHT(N707,LEN(N707)-FIND("/",N707))</f>
        <v>wearables</v>
      </c>
      <c r="S707" s="11">
        <v>42913</v>
      </c>
      <c r="T707" s="11">
        <f t="shared" ref="T707:T770" si="59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8"/>
        <v>wearables</v>
      </c>
      <c r="S708" s="11">
        <v>42914</v>
      </c>
      <c r="T708" s="11">
        <f t="shared" si="59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1">
        <v>42915</v>
      </c>
      <c r="T709" s="11">
        <f t="shared" si="59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1">
        <v>42916</v>
      </c>
      <c r="T710" s="11">
        <f t="shared" si="59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8"/>
        <v>wearables</v>
      </c>
      <c r="S711" s="11">
        <v>42917</v>
      </c>
      <c r="T711" s="11">
        <f t="shared" si="59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8"/>
        <v>wearables</v>
      </c>
      <c r="S712" s="11">
        <v>42918</v>
      </c>
      <c r="T712" s="11">
        <f t="shared" si="59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1">
        <v>42919</v>
      </c>
      <c r="T713" s="11">
        <f t="shared" si="59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1">
        <v>42920</v>
      </c>
      <c r="T714" s="11">
        <f t="shared" si="59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8"/>
        <v>wearables</v>
      </c>
      <c r="S715" s="11">
        <v>42921</v>
      </c>
      <c r="T715" s="11">
        <f t="shared" si="59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1">
        <v>42922</v>
      </c>
      <c r="T716" s="11">
        <f t="shared" si="59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1">
        <v>42923</v>
      </c>
      <c r="T717" s="11">
        <f t="shared" si="59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1">
        <v>42924</v>
      </c>
      <c r="T718" s="11">
        <f t="shared" si="59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1">
        <v>42925</v>
      </c>
      <c r="T719" s="11">
        <f t="shared" si="59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8"/>
        <v>wearables</v>
      </c>
      <c r="S720" s="11">
        <v>42926</v>
      </c>
      <c r="T720" s="11">
        <f t="shared" si="59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1">
        <v>42927</v>
      </c>
      <c r="T721" s="11">
        <f t="shared" si="59"/>
        <v>42423.040231481486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1">
        <v>42928</v>
      </c>
      <c r="T722" s="11">
        <f t="shared" si="59"/>
        <v>40937.649201388893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1">
        <v>42929</v>
      </c>
      <c r="T723" s="11">
        <f t="shared" si="59"/>
        <v>41852.571840277778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1">
        <v>42930</v>
      </c>
      <c r="T724" s="11">
        <f t="shared" si="59"/>
        <v>41007.76363425926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1">
        <v>42931</v>
      </c>
      <c r="T725" s="11">
        <f t="shared" si="59"/>
        <v>42215.165972222225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1">
        <v>42932</v>
      </c>
      <c r="T726" s="11">
        <f t="shared" si="59"/>
        <v>40724.638460648144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1">
        <v>42933</v>
      </c>
      <c r="T727" s="11">
        <f t="shared" si="59"/>
        <v>42351.626296296294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1">
        <v>42934</v>
      </c>
      <c r="T728" s="11">
        <f t="shared" si="59"/>
        <v>41376.042673611111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1">
        <v>42935</v>
      </c>
      <c r="T729" s="11">
        <f t="shared" si="59"/>
        <v>41288.888888888891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1">
        <v>42936</v>
      </c>
      <c r="T730" s="11">
        <f t="shared" si="59"/>
        <v>40776.837465277778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1">
        <v>42937</v>
      </c>
      <c r="T731" s="11">
        <f t="shared" si="59"/>
        <v>41171.185891203706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1">
        <v>42938</v>
      </c>
      <c r="T732" s="11">
        <f t="shared" si="59"/>
        <v>40884.745266203703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1">
        <v>42939</v>
      </c>
      <c r="T733" s="11">
        <f t="shared" si="59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1">
        <v>42940</v>
      </c>
      <c r="T734" s="11">
        <f t="shared" si="59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1">
        <v>42941</v>
      </c>
      <c r="T735" s="11">
        <f t="shared" si="59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1">
        <v>42942</v>
      </c>
      <c r="T736" s="11">
        <f t="shared" si="59"/>
        <v>42133.208333333328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1">
        <v>42943</v>
      </c>
      <c r="T737" s="11">
        <f t="shared" si="59"/>
        <v>41977.027083333334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1">
        <v>42944</v>
      </c>
      <c r="T738" s="11">
        <f t="shared" si="59"/>
        <v>41599.207638888889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1">
        <v>42945</v>
      </c>
      <c r="T739" s="11">
        <f t="shared" si="59"/>
        <v>41684.833333333336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1">
        <v>42946</v>
      </c>
      <c r="T740" s="11">
        <f t="shared" si="59"/>
        <v>41974.207638888889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1">
        <v>42947</v>
      </c>
      <c r="T741" s="11">
        <f t="shared" si="59"/>
        <v>41862.502650462964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1">
        <v>42948</v>
      </c>
      <c r="T742" s="11">
        <f t="shared" si="59"/>
        <v>42176.146782407406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1">
        <v>42949</v>
      </c>
      <c r="T743" s="11">
        <f t="shared" si="59"/>
        <v>41436.648217592592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1">
        <v>42950</v>
      </c>
      <c r="T744" s="11">
        <f t="shared" si="59"/>
        <v>41719.876296296294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1">
        <v>42951</v>
      </c>
      <c r="T745" s="11">
        <f t="shared" si="59"/>
        <v>41015.875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1">
        <v>42952</v>
      </c>
      <c r="T746" s="11">
        <f t="shared" si="59"/>
        <v>41256.95721064815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1">
        <v>42953</v>
      </c>
      <c r="T747" s="11">
        <f t="shared" si="59"/>
        <v>41397.572280092594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1">
        <v>42954</v>
      </c>
      <c r="T748" s="11">
        <f t="shared" si="59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1">
        <v>42955</v>
      </c>
      <c r="T749" s="11">
        <f t="shared" si="59"/>
        <v>42019.454166666663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1">
        <v>42956</v>
      </c>
      <c r="T750" s="11">
        <f t="shared" si="59"/>
        <v>41861.846828703703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1">
        <v>42957</v>
      </c>
      <c r="T751" s="11">
        <f t="shared" si="59"/>
        <v>42763.94131944445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1">
        <v>42958</v>
      </c>
      <c r="T752" s="11">
        <f t="shared" si="59"/>
        <v>41329.878148148149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1">
        <v>42959</v>
      </c>
      <c r="T753" s="11">
        <f t="shared" si="59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1">
        <v>42960</v>
      </c>
      <c r="T754" s="11">
        <f t="shared" si="59"/>
        <v>42659.458333333328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1">
        <v>42961</v>
      </c>
      <c r="T755" s="11">
        <f t="shared" si="59"/>
        <v>42049.590173611112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1">
        <v>42962</v>
      </c>
      <c r="T756" s="11">
        <f t="shared" si="59"/>
        <v>41279.749085648145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1">
        <v>42963</v>
      </c>
      <c r="T757" s="11">
        <f t="shared" si="59"/>
        <v>41414.02847222222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1">
        <v>42964</v>
      </c>
      <c r="T758" s="11">
        <f t="shared" si="59"/>
        <v>40651.725219907406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1">
        <v>42965</v>
      </c>
      <c r="T759" s="11">
        <f t="shared" si="59"/>
        <v>41249.054560185185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1">
        <v>42966</v>
      </c>
      <c r="T760" s="11">
        <f t="shared" si="59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1">
        <v>42967</v>
      </c>
      <c r="T761" s="11">
        <f t="shared" si="59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8"/>
        <v>fiction</v>
      </c>
      <c r="S762" s="11">
        <v>42968</v>
      </c>
      <c r="T762" s="11">
        <f t="shared" si="59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1">
        <v>42969</v>
      </c>
      <c r="T763" s="11">
        <f t="shared" si="59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8"/>
        <v>fiction</v>
      </c>
      <c r="S764" s="11">
        <v>42970</v>
      </c>
      <c r="T764" s="11">
        <f t="shared" si="59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8"/>
        <v>fiction</v>
      </c>
      <c r="S765" s="11">
        <v>42971</v>
      </c>
      <c r="T765" s="11">
        <f t="shared" si="59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8"/>
        <v>fiction</v>
      </c>
      <c r="S766" s="11">
        <v>42972</v>
      </c>
      <c r="T766" s="11">
        <f t="shared" si="59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1">
        <v>42973</v>
      </c>
      <c r="T767" s="11">
        <f t="shared" si="59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8"/>
        <v>fiction</v>
      </c>
      <c r="S768" s="11">
        <v>42974</v>
      </c>
      <c r="T768" s="11">
        <f t="shared" si="59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8"/>
        <v>fiction</v>
      </c>
      <c r="S769" s="11">
        <v>42975</v>
      </c>
      <c r="T769" s="11">
        <f t="shared" si="59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8"/>
        <v>fiction</v>
      </c>
      <c r="S770" s="11">
        <v>42976</v>
      </c>
      <c r="T770" s="11">
        <f t="shared" si="59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LEFT(N771,FIND("/",N771)-1)</f>
        <v>publishing</v>
      </c>
      <c r="R771" t="str">
        <f t="shared" ref="R771:R834" si="63">RIGHT(N771,LEN(N771)-FIND("/",N771))</f>
        <v>fiction</v>
      </c>
      <c r="S771" s="11">
        <v>42977</v>
      </c>
      <c r="T771" s="11">
        <f t="shared" ref="T771:T834" si="64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63"/>
        <v>fiction</v>
      </c>
      <c r="S772" s="11">
        <v>42978</v>
      </c>
      <c r="T772" s="11">
        <f t="shared" si="64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si="63"/>
        <v>fiction</v>
      </c>
      <c r="S773" s="11">
        <v>42979</v>
      </c>
      <c r="T773" s="11">
        <f t="shared" si="64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3"/>
        <v>fiction</v>
      </c>
      <c r="S774" s="11">
        <v>42980</v>
      </c>
      <c r="T774" s="11">
        <f t="shared" si="64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3"/>
        <v>fiction</v>
      </c>
      <c r="S775" s="11">
        <v>42981</v>
      </c>
      <c r="T775" s="11">
        <f t="shared" si="64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3"/>
        <v>fiction</v>
      </c>
      <c r="S776" s="11">
        <v>42982</v>
      </c>
      <c r="T776" s="11">
        <f t="shared" si="64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3"/>
        <v>fiction</v>
      </c>
      <c r="S777" s="11">
        <v>42983</v>
      </c>
      <c r="T777" s="11">
        <f t="shared" si="64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1">
        <v>42984</v>
      </c>
      <c r="T778" s="11">
        <f t="shared" si="64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3"/>
        <v>fiction</v>
      </c>
      <c r="S779" s="11">
        <v>42985</v>
      </c>
      <c r="T779" s="11">
        <f t="shared" si="64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3"/>
        <v>fiction</v>
      </c>
      <c r="S780" s="11">
        <v>42986</v>
      </c>
      <c r="T780" s="11">
        <f t="shared" si="64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1">
        <v>42987</v>
      </c>
      <c r="T781" s="11">
        <f t="shared" si="64"/>
        <v>40466.166666666664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1">
        <v>42988</v>
      </c>
      <c r="T782" s="11">
        <f t="shared" si="64"/>
        <v>40666.673900462964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1">
        <v>42989</v>
      </c>
      <c r="T783" s="11">
        <f t="shared" si="64"/>
        <v>41433.000856481485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3"/>
        <v>rock</v>
      </c>
      <c r="S784" s="11">
        <v>42990</v>
      </c>
      <c r="T784" s="11">
        <f t="shared" si="64"/>
        <v>41146.758125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1">
        <v>42991</v>
      </c>
      <c r="T785" s="11">
        <f t="shared" si="64"/>
        <v>41026.916666666664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3"/>
        <v>rock</v>
      </c>
      <c r="S786" s="11">
        <v>42992</v>
      </c>
      <c r="T786" s="11">
        <f t="shared" si="64"/>
        <v>41715.107858796298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1">
        <v>42993</v>
      </c>
      <c r="T787" s="11">
        <f t="shared" si="64"/>
        <v>41333.593923611108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1">
        <v>42994</v>
      </c>
      <c r="T788" s="11">
        <f t="shared" si="64"/>
        <v>41040.657638888886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1">
        <v>42995</v>
      </c>
      <c r="T789" s="11">
        <f t="shared" si="64"/>
        <v>41579.627615740741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1">
        <v>42996</v>
      </c>
      <c r="T790" s="11">
        <f t="shared" si="64"/>
        <v>41097.165972222225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1">
        <v>42997</v>
      </c>
      <c r="T791" s="11">
        <f t="shared" si="64"/>
        <v>41295.332638888889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1">
        <v>42998</v>
      </c>
      <c r="T792" s="11">
        <f t="shared" si="64"/>
        <v>41306.047905092593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3"/>
        <v>rock</v>
      </c>
      <c r="S793" s="11">
        <v>42999</v>
      </c>
      <c r="T793" s="11">
        <f t="shared" si="64"/>
        <v>41591.249305555553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1">
        <v>43000</v>
      </c>
      <c r="T794" s="11">
        <f t="shared" si="64"/>
        <v>41585.915312500001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1">
        <v>43001</v>
      </c>
      <c r="T795" s="11">
        <f t="shared" si="64"/>
        <v>41458.207638888889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1">
        <v>43002</v>
      </c>
      <c r="T796" s="11">
        <f t="shared" si="64"/>
        <v>40791.712500000001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1">
        <v>43003</v>
      </c>
      <c r="T797" s="11">
        <f t="shared" si="64"/>
        <v>41006.207638888889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1">
        <v>43004</v>
      </c>
      <c r="T798" s="11">
        <f t="shared" si="64"/>
        <v>41532.881944444445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1">
        <v>43005</v>
      </c>
      <c r="T799" s="11">
        <f t="shared" si="64"/>
        <v>41028.166666666664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1">
        <v>43006</v>
      </c>
      <c r="T800" s="11">
        <f t="shared" si="64"/>
        <v>41912.590127314819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1">
        <v>43007</v>
      </c>
      <c r="T801" s="11">
        <f t="shared" si="64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3"/>
        <v>rock</v>
      </c>
      <c r="S802" s="11">
        <v>43008</v>
      </c>
      <c r="T802" s="11">
        <f t="shared" si="64"/>
        <v>41893.433495370373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1">
        <v>43009</v>
      </c>
      <c r="T803" s="11">
        <f t="shared" si="64"/>
        <v>40725.795370370368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1">
        <v>43010</v>
      </c>
      <c r="T804" s="11">
        <f t="shared" si="64"/>
        <v>41169.170138888891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1">
        <v>43011</v>
      </c>
      <c r="T805" s="11">
        <f t="shared" si="64"/>
        <v>40692.041666666664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1">
        <v>43012</v>
      </c>
      <c r="T806" s="11">
        <f t="shared" si="64"/>
        <v>40747.165972222225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1">
        <v>43013</v>
      </c>
      <c r="T807" s="11">
        <f t="shared" si="64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1">
        <v>43014</v>
      </c>
      <c r="T808" s="11">
        <f t="shared" si="64"/>
        <v>40793.691423611112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1">
        <v>43015</v>
      </c>
      <c r="T809" s="11">
        <f t="shared" si="64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1">
        <v>43016</v>
      </c>
      <c r="T810" s="11">
        <f t="shared" si="64"/>
        <v>41995.207638888889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1">
        <v>43017</v>
      </c>
      <c r="T811" s="11">
        <f t="shared" si="64"/>
        <v>41658.833680555559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1">
        <v>43018</v>
      </c>
      <c r="T812" s="11">
        <f t="shared" si="64"/>
        <v>41153.056273148148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1">
        <v>43019</v>
      </c>
      <c r="T813" s="11">
        <f t="shared" si="64"/>
        <v>41465.702777777777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1">
        <v>43020</v>
      </c>
      <c r="T814" s="11">
        <f t="shared" si="64"/>
        <v>41334.581944444442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1">
        <v>43021</v>
      </c>
      <c r="T815" s="11">
        <f t="shared" si="64"/>
        <v>41110.960243055553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1">
        <v>43022</v>
      </c>
      <c r="T816" s="11">
        <f t="shared" si="64"/>
        <v>40694.75277777778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1">
        <v>43023</v>
      </c>
      <c r="T817" s="11">
        <f t="shared" si="64"/>
        <v>41944.917858796296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3"/>
        <v>rock</v>
      </c>
      <c r="S818" s="11">
        <v>43024</v>
      </c>
      <c r="T818" s="11">
        <f t="shared" si="64"/>
        <v>41373.270833333336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1">
        <v>43025</v>
      </c>
      <c r="T819" s="11">
        <f t="shared" si="64"/>
        <v>40979.207638888889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1">
        <v>43026</v>
      </c>
      <c r="T820" s="11">
        <f t="shared" si="64"/>
        <v>41128.709027777775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1">
        <v>43027</v>
      </c>
      <c r="T821" s="11">
        <f t="shared" si="64"/>
        <v>41629.197222222225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1">
        <v>43028</v>
      </c>
      <c r="T822" s="11">
        <f t="shared" si="64"/>
        <v>41799.208333333336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1">
        <v>43029</v>
      </c>
      <c r="T823" s="11">
        <f t="shared" si="64"/>
        <v>42128.167361111111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1">
        <v>43030</v>
      </c>
      <c r="T824" s="11">
        <f t="shared" si="64"/>
        <v>41187.947337962964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1">
        <v>43031</v>
      </c>
      <c r="T825" s="11">
        <f t="shared" si="64"/>
        <v>42085.931157407409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1">
        <v>43032</v>
      </c>
      <c r="T826" s="11">
        <f t="shared" si="64"/>
        <v>40286.290972222225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1">
        <v>43033</v>
      </c>
      <c r="T827" s="11">
        <f t="shared" si="64"/>
        <v>41211.306527777779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1">
        <v>43034</v>
      </c>
      <c r="T828" s="11">
        <f t="shared" si="64"/>
        <v>40993.996874999997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1">
        <v>43035</v>
      </c>
      <c r="T829" s="11">
        <f t="shared" si="64"/>
        <v>40953.825694444444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1">
        <v>43036</v>
      </c>
      <c r="T830" s="11">
        <f t="shared" si="64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3"/>
        <v>rock</v>
      </c>
      <c r="S831" s="11">
        <v>43037</v>
      </c>
      <c r="T831" s="11">
        <f t="shared" si="64"/>
        <v>42564.801388888889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3"/>
        <v>rock</v>
      </c>
      <c r="S832" s="11">
        <v>43038</v>
      </c>
      <c r="T832" s="11">
        <f t="shared" si="64"/>
        <v>41355.484085648146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3"/>
        <v>rock</v>
      </c>
      <c r="S833" s="11">
        <v>43039</v>
      </c>
      <c r="T833" s="11">
        <f t="shared" si="64"/>
        <v>41026.646921296298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1">
        <v>43040</v>
      </c>
      <c r="T834" s="11">
        <f t="shared" si="64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LEFT(N835,FIND("/",N835)-1)</f>
        <v>music</v>
      </c>
      <c r="R835" t="str">
        <f t="shared" ref="R835:R898" si="68">RIGHT(N835,LEN(N835)-FIND("/",N835))</f>
        <v>rock</v>
      </c>
      <c r="S835" s="11">
        <v>43041</v>
      </c>
      <c r="T835" s="11">
        <f t="shared" ref="T835:T898" si="69">(((I835/60)/60)/24)+DATE(1970,1,1)</f>
        <v>41748.878182870372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8"/>
        <v>rock</v>
      </c>
      <c r="S836" s="11">
        <v>43042</v>
      </c>
      <c r="T836" s="11">
        <f t="shared" si="69"/>
        <v>41456.165972222225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si="68"/>
        <v>rock</v>
      </c>
      <c r="S837" s="11">
        <v>43043</v>
      </c>
      <c r="T837" s="11">
        <f t="shared" si="69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1">
        <v>43044</v>
      </c>
      <c r="T838" s="11">
        <f t="shared" si="69"/>
        <v>41554.056921296295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1">
        <v>43045</v>
      </c>
      <c r="T839" s="11">
        <f t="shared" si="69"/>
        <v>41760.998402777775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1">
        <v>43046</v>
      </c>
      <c r="T840" s="11">
        <f t="shared" si="69"/>
        <v>40925.897974537038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1">
        <v>43047</v>
      </c>
      <c r="T841" s="11">
        <f t="shared" si="69"/>
        <v>41174.763379629629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1">
        <v>43048</v>
      </c>
      <c r="T842" s="11">
        <f t="shared" si="69"/>
        <v>42637.226701388892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1">
        <v>43049</v>
      </c>
      <c r="T843" s="11">
        <f t="shared" si="69"/>
        <v>41953.88035879629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1">
        <v>43050</v>
      </c>
      <c r="T844" s="11">
        <f t="shared" si="69"/>
        <v>41561.165972222225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1">
        <v>43051</v>
      </c>
      <c r="T845" s="11">
        <f t="shared" si="69"/>
        <v>42712.333333333328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1">
        <v>43052</v>
      </c>
      <c r="T846" s="11">
        <f t="shared" si="69"/>
        <v>41944.207638888889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1">
        <v>43053</v>
      </c>
      <c r="T847" s="11">
        <f t="shared" si="69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1">
        <v>43054</v>
      </c>
      <c r="T848" s="11">
        <f t="shared" si="69"/>
        <v>41708.583333333336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8"/>
        <v>metal</v>
      </c>
      <c r="S849" s="11">
        <v>43055</v>
      </c>
      <c r="T849" s="11">
        <f t="shared" si="69"/>
        <v>42195.79833333334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8"/>
        <v>metal</v>
      </c>
      <c r="S850" s="11">
        <v>43056</v>
      </c>
      <c r="T850" s="11">
        <f t="shared" si="69"/>
        <v>42108.792048611111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1">
        <v>43057</v>
      </c>
      <c r="T851" s="11">
        <f t="shared" si="69"/>
        <v>42079.107222222221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1">
        <v>43058</v>
      </c>
      <c r="T852" s="11">
        <f t="shared" si="69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1">
        <v>43059</v>
      </c>
      <c r="T853" s="11">
        <f t="shared" si="69"/>
        <v>42582.822916666672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1">
        <v>43060</v>
      </c>
      <c r="T854" s="11">
        <f t="shared" si="69"/>
        <v>42667.875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8"/>
        <v>metal</v>
      </c>
      <c r="S855" s="11">
        <v>43061</v>
      </c>
      <c r="T855" s="11">
        <f t="shared" si="69"/>
        <v>42051.832280092596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1">
        <v>43062</v>
      </c>
      <c r="T856" s="11">
        <f t="shared" si="69"/>
        <v>42732.212337962963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1">
        <v>43063</v>
      </c>
      <c r="T857" s="11">
        <f t="shared" si="69"/>
        <v>42575.125196759262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1">
        <v>43064</v>
      </c>
      <c r="T858" s="11">
        <f t="shared" si="69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8"/>
        <v>metal</v>
      </c>
      <c r="S859" s="11">
        <v>43065</v>
      </c>
      <c r="T859" s="11">
        <f t="shared" si="69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1">
        <v>43066</v>
      </c>
      <c r="T860" s="11">
        <f t="shared" si="69"/>
        <v>42109.957638888889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1">
        <v>43067</v>
      </c>
      <c r="T861" s="11">
        <f t="shared" si="69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1">
        <v>43068</v>
      </c>
      <c r="T862" s="11">
        <f t="shared" si="69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8"/>
        <v>jazz</v>
      </c>
      <c r="S863" s="11">
        <v>43069</v>
      </c>
      <c r="T863" s="11">
        <f t="shared" si="69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8"/>
        <v>jazz</v>
      </c>
      <c r="S864" s="11">
        <v>43070</v>
      </c>
      <c r="T864" s="11">
        <f t="shared" si="69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8"/>
        <v>jazz</v>
      </c>
      <c r="S865" s="11">
        <v>43071</v>
      </c>
      <c r="T865" s="11">
        <f t="shared" si="69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1">
        <v>43072</v>
      </c>
      <c r="T866" s="11">
        <f t="shared" si="69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8"/>
        <v>jazz</v>
      </c>
      <c r="S867" s="11">
        <v>43073</v>
      </c>
      <c r="T867" s="11">
        <f t="shared" si="69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1">
        <v>43074</v>
      </c>
      <c r="T868" s="11">
        <f t="shared" si="69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1">
        <v>43075</v>
      </c>
      <c r="T869" s="11">
        <f t="shared" si="69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8"/>
        <v>jazz</v>
      </c>
      <c r="S870" s="11">
        <v>43076</v>
      </c>
      <c r="T870" s="11">
        <f t="shared" si="69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1">
        <v>43077</v>
      </c>
      <c r="T871" s="11">
        <f t="shared" si="69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8"/>
        <v>jazz</v>
      </c>
      <c r="S872" s="11">
        <v>43078</v>
      </c>
      <c r="T872" s="11">
        <f t="shared" si="69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1">
        <v>43079</v>
      </c>
      <c r="T873" s="11">
        <f t="shared" si="69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8"/>
        <v>jazz</v>
      </c>
      <c r="S874" s="11">
        <v>43080</v>
      </c>
      <c r="T874" s="11">
        <f t="shared" si="69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8"/>
        <v>jazz</v>
      </c>
      <c r="S875" s="11">
        <v>43081</v>
      </c>
      <c r="T875" s="11">
        <f t="shared" si="69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1">
        <v>43082</v>
      </c>
      <c r="T876" s="11">
        <f t="shared" si="69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8"/>
        <v>jazz</v>
      </c>
      <c r="S877" s="11">
        <v>43083</v>
      </c>
      <c r="T877" s="11">
        <f t="shared" si="69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1">
        <v>43084</v>
      </c>
      <c r="T878" s="11">
        <f t="shared" si="69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1">
        <v>43085</v>
      </c>
      <c r="T879" s="11">
        <f t="shared" si="69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8"/>
        <v>jazz</v>
      </c>
      <c r="S880" s="11">
        <v>43086</v>
      </c>
      <c r="T880" s="11">
        <f t="shared" si="69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1">
        <v>43087</v>
      </c>
      <c r="T881" s="11">
        <f t="shared" si="69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8"/>
        <v>indie rock</v>
      </c>
      <c r="S882" s="11">
        <v>43088</v>
      </c>
      <c r="T882" s="11">
        <f t="shared" si="69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8"/>
        <v>indie rock</v>
      </c>
      <c r="S883" s="11">
        <v>43089</v>
      </c>
      <c r="T883" s="11">
        <f t="shared" si="69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1">
        <v>43090</v>
      </c>
      <c r="T884" s="11">
        <f t="shared" si="69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8"/>
        <v>indie rock</v>
      </c>
      <c r="S885" s="11">
        <v>43091</v>
      </c>
      <c r="T885" s="11">
        <f t="shared" si="69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8"/>
        <v>indie rock</v>
      </c>
      <c r="S886" s="11">
        <v>43092</v>
      </c>
      <c r="T886" s="11">
        <f t="shared" si="69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1">
        <v>43093</v>
      </c>
      <c r="T887" s="11">
        <f t="shared" si="69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1">
        <v>43094</v>
      </c>
      <c r="T888" s="11">
        <f t="shared" si="69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8"/>
        <v>indie rock</v>
      </c>
      <c r="S889" s="11">
        <v>43095</v>
      </c>
      <c r="T889" s="11">
        <f t="shared" si="69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8"/>
        <v>indie rock</v>
      </c>
      <c r="S890" s="11">
        <v>43096</v>
      </c>
      <c r="T890" s="11">
        <f t="shared" si="69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1">
        <v>43097</v>
      </c>
      <c r="T891" s="11">
        <f t="shared" si="69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8"/>
        <v>indie rock</v>
      </c>
      <c r="S892" s="11">
        <v>43098</v>
      </c>
      <c r="T892" s="11">
        <f t="shared" si="69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1">
        <v>43099</v>
      </c>
      <c r="T893" s="11">
        <f t="shared" si="69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1">
        <v>43100</v>
      </c>
      <c r="T894" s="11">
        <f t="shared" si="69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8"/>
        <v>indie rock</v>
      </c>
      <c r="S895" s="11">
        <v>43101</v>
      </c>
      <c r="T895" s="11">
        <f t="shared" si="69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1">
        <v>43102</v>
      </c>
      <c r="T896" s="11">
        <f t="shared" si="69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1">
        <v>43103</v>
      </c>
      <c r="T897" s="11">
        <f t="shared" si="69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1">
        <v>43104</v>
      </c>
      <c r="T898" s="11">
        <f t="shared" si="69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LEFT(N899,FIND("/",N899)-1)</f>
        <v>music</v>
      </c>
      <c r="R899" t="str">
        <f t="shared" ref="R899:R962" si="73">RIGHT(N899,LEN(N899)-FIND("/",N899))</f>
        <v>indie rock</v>
      </c>
      <c r="S899" s="11">
        <v>43105</v>
      </c>
      <c r="T899" s="11">
        <f t="shared" ref="T899:T962" si="74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73"/>
        <v>indie rock</v>
      </c>
      <c r="S900" s="11">
        <v>43106</v>
      </c>
      <c r="T900" s="11">
        <f t="shared" si="74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si="73"/>
        <v>indie rock</v>
      </c>
      <c r="S901" s="11">
        <v>43107</v>
      </c>
      <c r="T901" s="11">
        <f t="shared" si="74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3"/>
        <v>jazz</v>
      </c>
      <c r="S902" s="11">
        <v>43108</v>
      </c>
      <c r="T902" s="11">
        <f t="shared" si="74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3"/>
        <v>jazz</v>
      </c>
      <c r="S903" s="11">
        <v>43109</v>
      </c>
      <c r="T903" s="11">
        <f t="shared" si="74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3"/>
        <v>jazz</v>
      </c>
      <c r="S904" s="11">
        <v>43110</v>
      </c>
      <c r="T904" s="11">
        <f t="shared" si="74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3"/>
        <v>jazz</v>
      </c>
      <c r="S905" s="11">
        <v>43111</v>
      </c>
      <c r="T905" s="11">
        <f t="shared" si="74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1">
        <v>43112</v>
      </c>
      <c r="T906" s="11">
        <f t="shared" si="74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1">
        <v>43113</v>
      </c>
      <c r="T907" s="11">
        <f t="shared" si="74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3"/>
        <v>jazz</v>
      </c>
      <c r="S908" s="11">
        <v>43114</v>
      </c>
      <c r="T908" s="11">
        <f t="shared" si="74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3"/>
        <v>jazz</v>
      </c>
      <c r="S909" s="11">
        <v>43115</v>
      </c>
      <c r="T909" s="11">
        <f t="shared" si="74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3"/>
        <v>jazz</v>
      </c>
      <c r="S910" s="11">
        <v>43116</v>
      </c>
      <c r="T910" s="11">
        <f t="shared" si="74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3"/>
        <v>jazz</v>
      </c>
      <c r="S911" s="11">
        <v>43117</v>
      </c>
      <c r="T911" s="11">
        <f t="shared" si="74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3"/>
        <v>jazz</v>
      </c>
      <c r="S912" s="11">
        <v>43118</v>
      </c>
      <c r="T912" s="11">
        <f t="shared" si="74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3"/>
        <v>jazz</v>
      </c>
      <c r="S913" s="11">
        <v>43119</v>
      </c>
      <c r="T913" s="11">
        <f t="shared" si="74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3"/>
        <v>jazz</v>
      </c>
      <c r="S914" s="11">
        <v>43120</v>
      </c>
      <c r="T914" s="11">
        <f t="shared" si="74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1">
        <v>43121</v>
      </c>
      <c r="T915" s="11">
        <f t="shared" si="74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3"/>
        <v>jazz</v>
      </c>
      <c r="S916" s="11">
        <v>43122</v>
      </c>
      <c r="T916" s="11">
        <f t="shared" si="74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1">
        <v>43123</v>
      </c>
      <c r="T917" s="11">
        <f t="shared" si="74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3"/>
        <v>jazz</v>
      </c>
      <c r="S918" s="11">
        <v>43124</v>
      </c>
      <c r="T918" s="11">
        <f t="shared" si="74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3"/>
        <v>jazz</v>
      </c>
      <c r="S919" s="11">
        <v>43125</v>
      </c>
      <c r="T919" s="11">
        <f t="shared" si="74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1">
        <v>43126</v>
      </c>
      <c r="T920" s="11">
        <f t="shared" si="74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3"/>
        <v>jazz</v>
      </c>
      <c r="S921" s="11">
        <v>43127</v>
      </c>
      <c r="T921" s="11">
        <f t="shared" si="74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3"/>
        <v>jazz</v>
      </c>
      <c r="S922" s="11">
        <v>43128</v>
      </c>
      <c r="T922" s="11">
        <f t="shared" si="74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3"/>
        <v>jazz</v>
      </c>
      <c r="S923" s="11">
        <v>43129</v>
      </c>
      <c r="T923" s="11">
        <f t="shared" si="74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1">
        <v>43130</v>
      </c>
      <c r="T924" s="11">
        <f t="shared" si="74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3"/>
        <v>jazz</v>
      </c>
      <c r="S925" s="11">
        <v>43131</v>
      </c>
      <c r="T925" s="11">
        <f t="shared" si="74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3"/>
        <v>jazz</v>
      </c>
      <c r="S926" s="11">
        <v>43132</v>
      </c>
      <c r="T926" s="11">
        <f t="shared" si="74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3"/>
        <v>jazz</v>
      </c>
      <c r="S927" s="11">
        <v>43133</v>
      </c>
      <c r="T927" s="11">
        <f t="shared" si="74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3"/>
        <v>jazz</v>
      </c>
      <c r="S928" s="11">
        <v>43134</v>
      </c>
      <c r="T928" s="11">
        <f t="shared" si="74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3"/>
        <v>jazz</v>
      </c>
      <c r="S929" s="11">
        <v>43135</v>
      </c>
      <c r="T929" s="11">
        <f t="shared" si="74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3"/>
        <v>jazz</v>
      </c>
      <c r="S930" s="11">
        <v>43136</v>
      </c>
      <c r="T930" s="11">
        <f t="shared" si="74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3"/>
        <v>jazz</v>
      </c>
      <c r="S931" s="11">
        <v>43137</v>
      </c>
      <c r="T931" s="11">
        <f t="shared" si="74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3"/>
        <v>jazz</v>
      </c>
      <c r="S932" s="11">
        <v>43138</v>
      </c>
      <c r="T932" s="11">
        <f t="shared" si="74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1">
        <v>43139</v>
      </c>
      <c r="T933" s="11">
        <f t="shared" si="74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1">
        <v>43140</v>
      </c>
      <c r="T934" s="11">
        <f t="shared" si="74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3"/>
        <v>jazz</v>
      </c>
      <c r="S935" s="11">
        <v>43141</v>
      </c>
      <c r="T935" s="11">
        <f t="shared" si="74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1">
        <v>43142</v>
      </c>
      <c r="T936" s="11">
        <f t="shared" si="74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3"/>
        <v>jazz</v>
      </c>
      <c r="S937" s="11">
        <v>43143</v>
      </c>
      <c r="T937" s="11">
        <f t="shared" si="74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3"/>
        <v>jazz</v>
      </c>
      <c r="S938" s="11">
        <v>43144</v>
      </c>
      <c r="T938" s="11">
        <f t="shared" si="74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3"/>
        <v>jazz</v>
      </c>
      <c r="S939" s="11">
        <v>43145</v>
      </c>
      <c r="T939" s="11">
        <f t="shared" si="74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3"/>
        <v>jazz</v>
      </c>
      <c r="S940" s="11">
        <v>43146</v>
      </c>
      <c r="T940" s="11">
        <f t="shared" si="74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3"/>
        <v>jazz</v>
      </c>
      <c r="S941" s="11">
        <v>43147</v>
      </c>
      <c r="T941" s="11">
        <f t="shared" si="74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1">
        <v>43148</v>
      </c>
      <c r="T942" s="11">
        <f t="shared" si="74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1">
        <v>43149</v>
      </c>
      <c r="T943" s="11">
        <f t="shared" si="74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1">
        <v>43150</v>
      </c>
      <c r="T944" s="11">
        <f t="shared" si="74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1">
        <v>43151</v>
      </c>
      <c r="T945" s="11">
        <f t="shared" si="74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1">
        <v>43152</v>
      </c>
      <c r="T946" s="11">
        <f t="shared" si="74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1">
        <v>43153</v>
      </c>
      <c r="T947" s="11">
        <f t="shared" si="74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3"/>
        <v>wearables</v>
      </c>
      <c r="S948" s="11">
        <v>43154</v>
      </c>
      <c r="T948" s="11">
        <f t="shared" si="74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3"/>
        <v>wearables</v>
      </c>
      <c r="S949" s="11">
        <v>43155</v>
      </c>
      <c r="T949" s="11">
        <f t="shared" si="74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3"/>
        <v>wearables</v>
      </c>
      <c r="S950" s="11">
        <v>43156</v>
      </c>
      <c r="T950" s="11">
        <f t="shared" si="74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3"/>
        <v>wearables</v>
      </c>
      <c r="S951" s="11">
        <v>43157</v>
      </c>
      <c r="T951" s="11">
        <f t="shared" si="74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1">
        <v>43158</v>
      </c>
      <c r="T952" s="11">
        <f t="shared" si="74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1">
        <v>43159</v>
      </c>
      <c r="T953" s="11">
        <f t="shared" si="74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1">
        <v>43160</v>
      </c>
      <c r="T954" s="11">
        <f t="shared" si="74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3"/>
        <v>wearables</v>
      </c>
      <c r="S955" s="11">
        <v>43161</v>
      </c>
      <c r="T955" s="11">
        <f t="shared" si="74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1">
        <v>43162</v>
      </c>
      <c r="T956" s="11">
        <f t="shared" si="74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1">
        <v>43163</v>
      </c>
      <c r="T957" s="11">
        <f t="shared" si="74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1">
        <v>43164</v>
      </c>
      <c r="T958" s="11">
        <f t="shared" si="74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1">
        <v>43165</v>
      </c>
      <c r="T959" s="11">
        <f t="shared" si="74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1">
        <v>43166</v>
      </c>
      <c r="T960" s="11">
        <f t="shared" si="74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1">
        <v>43167</v>
      </c>
      <c r="T961" s="11">
        <f t="shared" si="74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1">
        <v>43168</v>
      </c>
      <c r="T962" s="11">
        <f t="shared" si="74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LEFT(N963,FIND("/",N963)-1)</f>
        <v>technology</v>
      </c>
      <c r="R963" t="str">
        <f t="shared" ref="R963:R1026" si="78">RIGHT(N963,LEN(N963)-FIND("/",N963))</f>
        <v>wearables</v>
      </c>
      <c r="S963" s="11">
        <v>43169</v>
      </c>
      <c r="T963" s="11">
        <f t="shared" ref="T963:T1026" si="79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1">
        <v>43170</v>
      </c>
      <c r="T964" s="11">
        <f t="shared" si="79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1">
        <v>43171</v>
      </c>
      <c r="T965" s="11">
        <f t="shared" si="79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1">
        <v>43172</v>
      </c>
      <c r="T966" s="11">
        <f t="shared" si="79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1">
        <v>43173</v>
      </c>
      <c r="T967" s="11">
        <f t="shared" si="79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8"/>
        <v>wearables</v>
      </c>
      <c r="S968" s="11">
        <v>43174</v>
      </c>
      <c r="T968" s="11">
        <f t="shared" si="79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1">
        <v>43175</v>
      </c>
      <c r="T969" s="11">
        <f t="shared" si="79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8"/>
        <v>wearables</v>
      </c>
      <c r="S970" s="11">
        <v>43176</v>
      </c>
      <c r="T970" s="11">
        <f t="shared" si="79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1">
        <v>43177</v>
      </c>
      <c r="T971" s="11">
        <f t="shared" si="79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8"/>
        <v>wearables</v>
      </c>
      <c r="S972" s="11">
        <v>43178</v>
      </c>
      <c r="T972" s="11">
        <f t="shared" si="79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8"/>
        <v>wearables</v>
      </c>
      <c r="S973" s="11">
        <v>43179</v>
      </c>
      <c r="T973" s="11">
        <f t="shared" si="79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1">
        <v>43180</v>
      </c>
      <c r="T974" s="11">
        <f t="shared" si="79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1">
        <v>43181</v>
      </c>
      <c r="T975" s="11">
        <f t="shared" si="79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1">
        <v>43182</v>
      </c>
      <c r="T976" s="11">
        <f t="shared" si="79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1">
        <v>43183</v>
      </c>
      <c r="T977" s="11">
        <f t="shared" si="79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1">
        <v>43184</v>
      </c>
      <c r="T978" s="11">
        <f t="shared" si="79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1">
        <v>43185</v>
      </c>
      <c r="T979" s="11">
        <f t="shared" si="79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1">
        <v>43186</v>
      </c>
      <c r="T980" s="11">
        <f t="shared" si="79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1">
        <v>43187</v>
      </c>
      <c r="T981" s="11">
        <f t="shared" si="79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1">
        <v>43188</v>
      </c>
      <c r="T982" s="11">
        <f t="shared" si="79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8"/>
        <v>wearables</v>
      </c>
      <c r="S983" s="11">
        <v>43189</v>
      </c>
      <c r="T983" s="11">
        <f t="shared" si="79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8"/>
        <v>wearables</v>
      </c>
      <c r="S984" s="11">
        <v>43190</v>
      </c>
      <c r="T984" s="11">
        <f t="shared" si="79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1">
        <v>43191</v>
      </c>
      <c r="T985" s="11">
        <f t="shared" si="79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1">
        <v>43192</v>
      </c>
      <c r="T986" s="11">
        <f t="shared" si="79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1">
        <v>43193</v>
      </c>
      <c r="T987" s="11">
        <f t="shared" si="79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1">
        <v>43194</v>
      </c>
      <c r="T988" s="11">
        <f t="shared" si="79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1">
        <v>43195</v>
      </c>
      <c r="T989" s="11">
        <f t="shared" si="79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8"/>
        <v>wearables</v>
      </c>
      <c r="S990" s="11">
        <v>43196</v>
      </c>
      <c r="T990" s="11">
        <f t="shared" si="79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1">
        <v>43197</v>
      </c>
      <c r="T991" s="11">
        <f t="shared" si="79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8"/>
        <v>wearables</v>
      </c>
      <c r="S992" s="11">
        <v>43198</v>
      </c>
      <c r="T992" s="11">
        <f t="shared" si="79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1">
        <v>43199</v>
      </c>
      <c r="T993" s="11">
        <f t="shared" si="79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1">
        <v>43200</v>
      </c>
      <c r="T994" s="11">
        <f t="shared" si="79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1">
        <v>43201</v>
      </c>
      <c r="T995" s="11">
        <f t="shared" si="79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1">
        <v>43202</v>
      </c>
      <c r="T996" s="11">
        <f t="shared" si="79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1">
        <v>43203</v>
      </c>
      <c r="T997" s="11">
        <f t="shared" si="79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8"/>
        <v>wearables</v>
      </c>
      <c r="S998" s="11">
        <v>43204</v>
      </c>
      <c r="T998" s="11">
        <f t="shared" si="79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1">
        <v>43205</v>
      </c>
      <c r="T999" s="11">
        <f t="shared" si="79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1">
        <v>43206</v>
      </c>
      <c r="T1000" s="11">
        <f t="shared" si="79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1">
        <v>43207</v>
      </c>
      <c r="T1001" s="11">
        <f t="shared" si="79"/>
        <v>41956.334722222222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1">
        <v>43208</v>
      </c>
      <c r="T1002" s="11">
        <f t="shared" si="79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1">
        <v>43209</v>
      </c>
      <c r="T1003" s="11">
        <f t="shared" si="79"/>
        <v>42765.720057870371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1">
        <v>43210</v>
      </c>
      <c r="T1004" s="11">
        <f t="shared" si="79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1">
        <v>43211</v>
      </c>
      <c r="T1005" s="11">
        <f t="shared" si="79"/>
        <v>42810.667372685188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1">
        <v>43212</v>
      </c>
      <c r="T1006" s="11">
        <f t="shared" si="79"/>
        <v>42418.708645833336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1">
        <v>43213</v>
      </c>
      <c r="T1007" s="11">
        <f t="shared" si="79"/>
        <v>42307.624803240738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1">
        <v>43214</v>
      </c>
      <c r="T1008" s="11">
        <f t="shared" si="79"/>
        <v>41985.299305555556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1">
        <v>43215</v>
      </c>
      <c r="T1009" s="11">
        <f t="shared" si="79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1">
        <v>43216</v>
      </c>
      <c r="T1010" s="11">
        <f t="shared" si="79"/>
        <v>42732.809201388889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1">
        <v>43217</v>
      </c>
      <c r="T1011" s="11">
        <f t="shared" si="79"/>
        <v>42540.604699074072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1">
        <v>43218</v>
      </c>
      <c r="T1012" s="11">
        <f t="shared" si="79"/>
        <v>42618.124305555553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1">
        <v>43219</v>
      </c>
      <c r="T1013" s="11">
        <f t="shared" si="79"/>
        <v>41991.898090277777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1">
        <v>43220</v>
      </c>
      <c r="T1014" s="11">
        <f t="shared" si="79"/>
        <v>42759.440416666665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1">
        <v>43221</v>
      </c>
      <c r="T1015" s="11">
        <f t="shared" si="79"/>
        <v>42367.833333333328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1">
        <v>43222</v>
      </c>
      <c r="T1016" s="11">
        <f t="shared" si="79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1">
        <v>43223</v>
      </c>
      <c r="T1017" s="11">
        <f t="shared" si="79"/>
        <v>42333.920081018514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1">
        <v>43224</v>
      </c>
      <c r="T1018" s="11">
        <f t="shared" si="79"/>
        <v>42467.065462962957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1">
        <v>43225</v>
      </c>
      <c r="T1019" s="11">
        <f t="shared" si="79"/>
        <v>42329.716840277775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1">
        <v>43226</v>
      </c>
      <c r="T1020" s="11">
        <f t="shared" si="79"/>
        <v>42565.492280092592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1">
        <v>43227</v>
      </c>
      <c r="T1021" s="11">
        <f t="shared" si="79"/>
        <v>42039.973946759259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1">
        <v>43228</v>
      </c>
      <c r="T1022" s="11">
        <f t="shared" si="79"/>
        <v>42157.032638888893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1">
        <v>43229</v>
      </c>
      <c r="T1023" s="11">
        <f t="shared" si="79"/>
        <v>42294.166666666672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1">
        <v>43230</v>
      </c>
      <c r="T1024" s="11">
        <f t="shared" si="79"/>
        <v>42141.646724537044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1">
        <v>43231</v>
      </c>
      <c r="T1025" s="11">
        <f t="shared" si="79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1">
        <v>43232</v>
      </c>
      <c r="T1026" s="11">
        <f t="shared" si="79"/>
        <v>42400.580590277779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LEFT(N1027,FIND("/",N1027)-1)</f>
        <v>music</v>
      </c>
      <c r="R1027" t="str">
        <f t="shared" ref="R1027:R1090" si="83">RIGHT(N1027,LEN(N1027)-FIND("/",N1027))</f>
        <v>electronic music</v>
      </c>
      <c r="S1027" s="11">
        <v>43233</v>
      </c>
      <c r="T1027" s="11">
        <f t="shared" ref="T1027:T1090" si="84">(((I1027/60)/60)/24)+DATE(1970,1,1)</f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1">
        <v>43234</v>
      </c>
      <c r="T1028" s="11">
        <f t="shared" si="84"/>
        <v>42460.365925925929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1">
        <v>43235</v>
      </c>
      <c r="T1029" s="11">
        <f t="shared" si="84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1">
        <v>43236</v>
      </c>
      <c r="T1030" s="11">
        <f t="shared" si="84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1">
        <v>43237</v>
      </c>
      <c r="T1031" s="11">
        <f t="shared" si="84"/>
        <v>42098.915972222225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1">
        <v>43238</v>
      </c>
      <c r="T1032" s="11">
        <f t="shared" si="84"/>
        <v>42625.483206018514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1">
        <v>43239</v>
      </c>
      <c r="T1033" s="11">
        <f t="shared" si="84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1">
        <v>43240</v>
      </c>
      <c r="T1034" s="11">
        <f t="shared" si="84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1">
        <v>43241</v>
      </c>
      <c r="T1035" s="11">
        <f t="shared" si="84"/>
        <v>42716.732407407413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1">
        <v>43242</v>
      </c>
      <c r="T1036" s="11">
        <f t="shared" si="84"/>
        <v>42587.165972222225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1">
        <v>43243</v>
      </c>
      <c r="T1037" s="11">
        <f t="shared" si="84"/>
        <v>42046.641435185185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1">
        <v>43244</v>
      </c>
      <c r="T1038" s="11">
        <f t="shared" si="84"/>
        <v>41281.333333333336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1">
        <v>43245</v>
      </c>
      <c r="T1039" s="11">
        <f t="shared" si="84"/>
        <v>42142.208333333328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1">
        <v>43246</v>
      </c>
      <c r="T1040" s="11">
        <f t="shared" si="84"/>
        <v>42448.190081018518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1">
        <v>43247</v>
      </c>
      <c r="T1041" s="11">
        <f t="shared" si="84"/>
        <v>42717.332638888889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3"/>
        <v>audio</v>
      </c>
      <c r="S1042" s="11">
        <v>43248</v>
      </c>
      <c r="T1042" s="11">
        <f t="shared" si="84"/>
        <v>42609.708437499998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3"/>
        <v>audio</v>
      </c>
      <c r="S1043" s="11">
        <v>43249</v>
      </c>
      <c r="T1043" s="11">
        <f t="shared" si="84"/>
        <v>41851.060092592597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3"/>
        <v>audio</v>
      </c>
      <c r="S1044" s="11">
        <v>43250</v>
      </c>
      <c r="T1044" s="11">
        <f t="shared" si="84"/>
        <v>41894.416666666664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1">
        <v>43251</v>
      </c>
      <c r="T1045" s="11">
        <f t="shared" si="84"/>
        <v>42144.252951388888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3"/>
        <v>audio</v>
      </c>
      <c r="S1046" s="11">
        <v>43252</v>
      </c>
      <c r="T1046" s="11">
        <f t="shared" si="84"/>
        <v>42068.852083333331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3"/>
        <v>audio</v>
      </c>
      <c r="S1047" s="11">
        <v>43253</v>
      </c>
      <c r="T1047" s="11">
        <f t="shared" si="84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3"/>
        <v>audio</v>
      </c>
      <c r="S1048" s="11">
        <v>43254</v>
      </c>
      <c r="T1048" s="11">
        <f t="shared" si="84"/>
        <v>42364.851388888885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3"/>
        <v>audio</v>
      </c>
      <c r="S1049" s="11">
        <v>43255</v>
      </c>
      <c r="T1049" s="11">
        <f t="shared" si="84"/>
        <v>41948.860127314816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3"/>
        <v>audio</v>
      </c>
      <c r="S1050" s="11">
        <v>43256</v>
      </c>
      <c r="T1050" s="11">
        <f t="shared" si="84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3"/>
        <v>audio</v>
      </c>
      <c r="S1051" s="11">
        <v>43257</v>
      </c>
      <c r="T1051" s="11">
        <f t="shared" si="84"/>
        <v>42412.431076388893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3"/>
        <v>audio</v>
      </c>
      <c r="S1052" s="11">
        <v>43258</v>
      </c>
      <c r="T1052" s="11">
        <f t="shared" si="84"/>
        <v>42261.7971875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3"/>
        <v>audio</v>
      </c>
      <c r="S1053" s="11">
        <v>43259</v>
      </c>
      <c r="T1053" s="11">
        <f t="shared" si="84"/>
        <v>41878.014178240745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3"/>
        <v>audio</v>
      </c>
      <c r="S1054" s="11">
        <v>43260</v>
      </c>
      <c r="T1054" s="11">
        <f t="shared" si="84"/>
        <v>42527.839583333334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3"/>
        <v>audio</v>
      </c>
      <c r="S1055" s="11">
        <v>43261</v>
      </c>
      <c r="T1055" s="11">
        <f t="shared" si="84"/>
        <v>42800.172824074078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3"/>
        <v>audio</v>
      </c>
      <c r="S1056" s="11">
        <v>43262</v>
      </c>
      <c r="T1056" s="11">
        <f t="shared" si="84"/>
        <v>41861.916666666664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3"/>
        <v>audio</v>
      </c>
      <c r="S1057" s="11">
        <v>43263</v>
      </c>
      <c r="T1057" s="11">
        <f t="shared" si="84"/>
        <v>42436.992418981477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3"/>
        <v>audio</v>
      </c>
      <c r="S1058" s="11">
        <v>43264</v>
      </c>
      <c r="T1058" s="11">
        <f t="shared" si="84"/>
        <v>42118.677974537044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3"/>
        <v>audio</v>
      </c>
      <c r="S1059" s="11">
        <v>43265</v>
      </c>
      <c r="T1059" s="11">
        <f t="shared" si="84"/>
        <v>42708.912997685184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3"/>
        <v>audio</v>
      </c>
      <c r="S1060" s="11">
        <v>43266</v>
      </c>
      <c r="T1060" s="11">
        <f t="shared" si="84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3"/>
        <v>audio</v>
      </c>
      <c r="S1061" s="11">
        <v>43267</v>
      </c>
      <c r="T1061" s="11">
        <f t="shared" si="84"/>
        <v>42076.748333333337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3"/>
        <v>audio</v>
      </c>
      <c r="S1062" s="11">
        <v>43268</v>
      </c>
      <c r="T1062" s="11">
        <f t="shared" si="84"/>
        <v>42109.913113425922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3"/>
        <v>audio</v>
      </c>
      <c r="S1063" s="11">
        <v>43269</v>
      </c>
      <c r="T1063" s="11">
        <f t="shared" si="84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3"/>
        <v>audio</v>
      </c>
      <c r="S1064" s="11">
        <v>43270</v>
      </c>
      <c r="T1064" s="11">
        <f t="shared" si="84"/>
        <v>42563.807187500002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3"/>
        <v>audio</v>
      </c>
      <c r="S1065" s="11">
        <v>43271</v>
      </c>
      <c r="T1065" s="11">
        <f t="shared" si="84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1">
        <v>43272</v>
      </c>
      <c r="T1066" s="11">
        <f t="shared" si="84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3"/>
        <v>video games</v>
      </c>
      <c r="S1067" s="11">
        <v>43273</v>
      </c>
      <c r="T1067" s="11">
        <f t="shared" si="84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1">
        <v>43274</v>
      </c>
      <c r="T1068" s="11">
        <f t="shared" si="84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3"/>
        <v>video games</v>
      </c>
      <c r="S1069" s="11">
        <v>43275</v>
      </c>
      <c r="T1069" s="11">
        <f t="shared" si="84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1">
        <v>43276</v>
      </c>
      <c r="T1070" s="11">
        <f t="shared" si="84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1">
        <v>43277</v>
      </c>
      <c r="T1071" s="11">
        <f t="shared" si="84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3"/>
        <v>video games</v>
      </c>
      <c r="S1072" s="11">
        <v>43278</v>
      </c>
      <c r="T1072" s="11">
        <f t="shared" si="84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3"/>
        <v>video games</v>
      </c>
      <c r="S1073" s="11">
        <v>43279</v>
      </c>
      <c r="T1073" s="11">
        <f t="shared" si="84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1">
        <v>43280</v>
      </c>
      <c r="T1074" s="11">
        <f t="shared" si="84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3"/>
        <v>video games</v>
      </c>
      <c r="S1075" s="11">
        <v>43281</v>
      </c>
      <c r="T1075" s="11">
        <f t="shared" si="84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1">
        <v>43282</v>
      </c>
      <c r="T1076" s="11">
        <f t="shared" si="84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3"/>
        <v>video games</v>
      </c>
      <c r="S1077" s="11">
        <v>43283</v>
      </c>
      <c r="T1077" s="11">
        <f t="shared" si="84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1">
        <v>43284</v>
      </c>
      <c r="T1078" s="11">
        <f t="shared" si="84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1">
        <v>43285</v>
      </c>
      <c r="T1079" s="11">
        <f t="shared" si="84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3"/>
        <v>video games</v>
      </c>
      <c r="S1080" s="11">
        <v>43286</v>
      </c>
      <c r="T1080" s="11">
        <f t="shared" si="84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1">
        <v>43287</v>
      </c>
      <c r="T1081" s="11">
        <f t="shared" si="84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1">
        <v>43288</v>
      </c>
      <c r="T1082" s="11">
        <f t="shared" si="84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3"/>
        <v>video games</v>
      </c>
      <c r="S1083" s="11">
        <v>43289</v>
      </c>
      <c r="T1083" s="11">
        <f t="shared" si="84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1">
        <v>43290</v>
      </c>
      <c r="T1084" s="11">
        <f t="shared" si="84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3"/>
        <v>video games</v>
      </c>
      <c r="S1085" s="11">
        <v>43291</v>
      </c>
      <c r="T1085" s="11">
        <f t="shared" si="84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3"/>
        <v>video games</v>
      </c>
      <c r="S1086" s="11">
        <v>43292</v>
      </c>
      <c r="T1086" s="11">
        <f t="shared" si="84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3"/>
        <v>video games</v>
      </c>
      <c r="S1087" s="11">
        <v>43293</v>
      </c>
      <c r="T1087" s="11">
        <f t="shared" si="84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3"/>
        <v>video games</v>
      </c>
      <c r="S1088" s="11">
        <v>43294</v>
      </c>
      <c r="T1088" s="11">
        <f t="shared" si="84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3"/>
        <v>video games</v>
      </c>
      <c r="S1089" s="11">
        <v>43295</v>
      </c>
      <c r="T1089" s="11">
        <f t="shared" si="84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1">
        <v>43296</v>
      </c>
      <c r="T1090" s="11">
        <f t="shared" si="84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LEFT(N1091,FIND("/",N1091)-1)</f>
        <v>games</v>
      </c>
      <c r="R1091" t="str">
        <f t="shared" ref="R1091:R1154" si="88">RIGHT(N1091,LEN(N1091)-FIND("/",N1091))</f>
        <v>video games</v>
      </c>
      <c r="S1091" s="11">
        <v>43297</v>
      </c>
      <c r="T1091" s="11">
        <f t="shared" ref="T1091:T1154" si="89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8"/>
        <v>video games</v>
      </c>
      <c r="S1092" s="11">
        <v>43298</v>
      </c>
      <c r="T1092" s="11">
        <f t="shared" si="89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si="88"/>
        <v>video games</v>
      </c>
      <c r="S1093" s="11">
        <v>43299</v>
      </c>
      <c r="T1093" s="11">
        <f t="shared" si="89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8"/>
        <v>video games</v>
      </c>
      <c r="S1094" s="11">
        <v>43300</v>
      </c>
      <c r="T1094" s="11">
        <f t="shared" si="89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1">
        <v>43301</v>
      </c>
      <c r="T1095" s="11">
        <f t="shared" si="89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1">
        <v>43302</v>
      </c>
      <c r="T1096" s="11">
        <f t="shared" si="89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1">
        <v>43303</v>
      </c>
      <c r="T1097" s="11">
        <f t="shared" si="89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1">
        <v>43304</v>
      </c>
      <c r="T1098" s="11">
        <f t="shared" si="89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1">
        <v>43305</v>
      </c>
      <c r="T1099" s="11">
        <f t="shared" si="89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1">
        <v>43306</v>
      </c>
      <c r="T1100" s="11">
        <f t="shared" si="89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8"/>
        <v>video games</v>
      </c>
      <c r="S1101" s="11">
        <v>43307</v>
      </c>
      <c r="T1101" s="11">
        <f t="shared" si="89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8"/>
        <v>video games</v>
      </c>
      <c r="S1102" s="11">
        <v>43308</v>
      </c>
      <c r="T1102" s="11">
        <f t="shared" si="89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1">
        <v>43309</v>
      </c>
      <c r="T1103" s="11">
        <f t="shared" si="89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1">
        <v>43310</v>
      </c>
      <c r="T1104" s="11">
        <f t="shared" si="89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8"/>
        <v>video games</v>
      </c>
      <c r="S1105" s="11">
        <v>43311</v>
      </c>
      <c r="T1105" s="11">
        <f t="shared" si="89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1">
        <v>43312</v>
      </c>
      <c r="T1106" s="11">
        <f t="shared" si="89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1">
        <v>43313</v>
      </c>
      <c r="T1107" s="11">
        <f t="shared" si="89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1">
        <v>43314</v>
      </c>
      <c r="T1108" s="11">
        <f t="shared" si="89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8"/>
        <v>video games</v>
      </c>
      <c r="S1109" s="11">
        <v>43315</v>
      </c>
      <c r="T1109" s="11">
        <f t="shared" si="89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1">
        <v>43316</v>
      </c>
      <c r="T1110" s="11">
        <f t="shared" si="89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8"/>
        <v>video games</v>
      </c>
      <c r="S1111" s="11">
        <v>43317</v>
      </c>
      <c r="T1111" s="11">
        <f t="shared" si="89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1">
        <v>43318</v>
      </c>
      <c r="T1112" s="11">
        <f t="shared" si="89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8"/>
        <v>video games</v>
      </c>
      <c r="S1113" s="11">
        <v>43319</v>
      </c>
      <c r="T1113" s="11">
        <f t="shared" si="89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1">
        <v>43320</v>
      </c>
      <c r="T1114" s="11">
        <f t="shared" si="89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8"/>
        <v>video games</v>
      </c>
      <c r="S1115" s="11">
        <v>43321</v>
      </c>
      <c r="T1115" s="11">
        <f t="shared" si="89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1">
        <v>43322</v>
      </c>
      <c r="T1116" s="11">
        <f t="shared" si="89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1">
        <v>43323</v>
      </c>
      <c r="T1117" s="11">
        <f t="shared" si="89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1">
        <v>43324</v>
      </c>
      <c r="T1118" s="11">
        <f t="shared" si="89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1">
        <v>43325</v>
      </c>
      <c r="T1119" s="11">
        <f t="shared" si="89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1">
        <v>43326</v>
      </c>
      <c r="T1120" s="11">
        <f t="shared" si="89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8"/>
        <v>video games</v>
      </c>
      <c r="S1121" s="11">
        <v>43327</v>
      </c>
      <c r="T1121" s="11">
        <f t="shared" si="89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8"/>
        <v>video games</v>
      </c>
      <c r="S1122" s="11">
        <v>43328</v>
      </c>
      <c r="T1122" s="11">
        <f t="shared" si="89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8"/>
        <v>video games</v>
      </c>
      <c r="S1123" s="11">
        <v>43329</v>
      </c>
      <c r="T1123" s="11">
        <f t="shared" si="89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8"/>
        <v>video games</v>
      </c>
      <c r="S1124" s="11">
        <v>43330</v>
      </c>
      <c r="T1124" s="11">
        <f t="shared" si="89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1">
        <v>43331</v>
      </c>
      <c r="T1125" s="11">
        <f t="shared" si="89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1">
        <v>43332</v>
      </c>
      <c r="T1126" s="11">
        <f t="shared" si="89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8"/>
        <v>mobile games</v>
      </c>
      <c r="S1127" s="11">
        <v>43333</v>
      </c>
      <c r="T1127" s="11">
        <f t="shared" si="89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8"/>
        <v>mobile games</v>
      </c>
      <c r="S1128" s="11">
        <v>43334</v>
      </c>
      <c r="T1128" s="11">
        <f t="shared" si="89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1">
        <v>43335</v>
      </c>
      <c r="T1129" s="11">
        <f t="shared" si="89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8"/>
        <v>mobile games</v>
      </c>
      <c r="S1130" s="11">
        <v>43336</v>
      </c>
      <c r="T1130" s="11">
        <f t="shared" si="89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1">
        <v>43337</v>
      </c>
      <c r="T1131" s="11">
        <f t="shared" si="89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1">
        <v>43338</v>
      </c>
      <c r="T1132" s="11">
        <f t="shared" si="89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8"/>
        <v>mobile games</v>
      </c>
      <c r="S1133" s="11">
        <v>43339</v>
      </c>
      <c r="T1133" s="11">
        <f t="shared" si="89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1">
        <v>43340</v>
      </c>
      <c r="T1134" s="11">
        <f t="shared" si="89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8"/>
        <v>mobile games</v>
      </c>
      <c r="S1135" s="11">
        <v>43341</v>
      </c>
      <c r="T1135" s="11">
        <f t="shared" si="89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8"/>
        <v>mobile games</v>
      </c>
      <c r="S1136" s="11">
        <v>43342</v>
      </c>
      <c r="T1136" s="11">
        <f t="shared" si="89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8"/>
        <v>mobile games</v>
      </c>
      <c r="S1137" s="11">
        <v>43343</v>
      </c>
      <c r="T1137" s="11">
        <f t="shared" si="89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8"/>
        <v>mobile games</v>
      </c>
      <c r="S1138" s="11">
        <v>43344</v>
      </c>
      <c r="T1138" s="11">
        <f t="shared" si="89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1">
        <v>43345</v>
      </c>
      <c r="T1139" s="11">
        <f t="shared" si="89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1">
        <v>43346</v>
      </c>
      <c r="T1140" s="11">
        <f t="shared" si="89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8"/>
        <v>mobile games</v>
      </c>
      <c r="S1141" s="11">
        <v>43347</v>
      </c>
      <c r="T1141" s="11">
        <f t="shared" si="89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8"/>
        <v>mobile games</v>
      </c>
      <c r="S1142" s="11">
        <v>43348</v>
      </c>
      <c r="T1142" s="11">
        <f t="shared" si="89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8"/>
        <v>mobile games</v>
      </c>
      <c r="S1143" s="11">
        <v>43349</v>
      </c>
      <c r="T1143" s="11">
        <f t="shared" si="89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8"/>
        <v>mobile games</v>
      </c>
      <c r="S1144" s="11">
        <v>43350</v>
      </c>
      <c r="T1144" s="11">
        <f t="shared" si="89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1">
        <v>43351</v>
      </c>
      <c r="T1145" s="11">
        <f t="shared" si="89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8"/>
        <v>food trucks</v>
      </c>
      <c r="S1146" s="11">
        <v>43352</v>
      </c>
      <c r="T1146" s="11">
        <f t="shared" si="89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8"/>
        <v>food trucks</v>
      </c>
      <c r="S1147" s="11">
        <v>43353</v>
      </c>
      <c r="T1147" s="11">
        <f t="shared" si="89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1">
        <v>43354</v>
      </c>
      <c r="T1148" s="11">
        <f t="shared" si="89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8"/>
        <v>food trucks</v>
      </c>
      <c r="S1149" s="11">
        <v>43355</v>
      </c>
      <c r="T1149" s="11">
        <f t="shared" si="89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1">
        <v>43356</v>
      </c>
      <c r="T1150" s="11">
        <f t="shared" si="89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8"/>
        <v>food trucks</v>
      </c>
      <c r="S1151" s="11">
        <v>43357</v>
      </c>
      <c r="T1151" s="11">
        <f t="shared" si="89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8"/>
        <v>food trucks</v>
      </c>
      <c r="S1152" s="11">
        <v>43358</v>
      </c>
      <c r="T1152" s="11">
        <f t="shared" si="89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8"/>
        <v>food trucks</v>
      </c>
      <c r="S1153" s="11">
        <v>43359</v>
      </c>
      <c r="T1153" s="11">
        <f t="shared" si="89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1">
        <v>43360</v>
      </c>
      <c r="T1154" s="11">
        <f t="shared" si="89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LEFT(N1155,FIND("/",N1155)-1)</f>
        <v>food</v>
      </c>
      <c r="R1155" t="str">
        <f t="shared" ref="R1155:R1218" si="93">RIGHT(N1155,LEN(N1155)-FIND("/",N1155))</f>
        <v>food trucks</v>
      </c>
      <c r="S1155" s="11">
        <v>43361</v>
      </c>
      <c r="T1155" s="11">
        <f t="shared" ref="T1155:T1218" si="94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1">
        <v>43362</v>
      </c>
      <c r="T1156" s="11">
        <f t="shared" si="94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si="93"/>
        <v>food trucks</v>
      </c>
      <c r="S1157" s="11">
        <v>43363</v>
      </c>
      <c r="T1157" s="11">
        <f t="shared" si="94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3"/>
        <v>food trucks</v>
      </c>
      <c r="S1158" s="11">
        <v>43364</v>
      </c>
      <c r="T1158" s="11">
        <f t="shared" si="94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1">
        <v>43365</v>
      </c>
      <c r="T1159" s="11">
        <f t="shared" si="94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1">
        <v>43366</v>
      </c>
      <c r="T1160" s="11">
        <f t="shared" si="94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3"/>
        <v>food trucks</v>
      </c>
      <c r="S1161" s="11">
        <v>43367</v>
      </c>
      <c r="T1161" s="11">
        <f t="shared" si="94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1">
        <v>43368</v>
      </c>
      <c r="T1162" s="11">
        <f t="shared" si="94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3"/>
        <v>food trucks</v>
      </c>
      <c r="S1163" s="11">
        <v>43369</v>
      </c>
      <c r="T1163" s="11">
        <f t="shared" si="94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3"/>
        <v>food trucks</v>
      </c>
      <c r="S1164" s="11">
        <v>43370</v>
      </c>
      <c r="T1164" s="11">
        <f t="shared" si="94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3"/>
        <v>food trucks</v>
      </c>
      <c r="S1165" s="11">
        <v>43371</v>
      </c>
      <c r="T1165" s="11">
        <f t="shared" si="94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3"/>
        <v>food trucks</v>
      </c>
      <c r="S1166" s="11">
        <v>43372</v>
      </c>
      <c r="T1166" s="11">
        <f t="shared" si="94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3"/>
        <v>food trucks</v>
      </c>
      <c r="S1167" s="11">
        <v>43373</v>
      </c>
      <c r="T1167" s="11">
        <f t="shared" si="94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1">
        <v>43374</v>
      </c>
      <c r="T1168" s="11">
        <f t="shared" si="94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1">
        <v>43375</v>
      </c>
      <c r="T1169" s="11">
        <f t="shared" si="94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3"/>
        <v>food trucks</v>
      </c>
      <c r="S1170" s="11">
        <v>43376</v>
      </c>
      <c r="T1170" s="11">
        <f t="shared" si="94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1">
        <v>43377</v>
      </c>
      <c r="T1171" s="11">
        <f t="shared" si="94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3"/>
        <v>food trucks</v>
      </c>
      <c r="S1172" s="11">
        <v>43378</v>
      </c>
      <c r="T1172" s="11">
        <f t="shared" si="94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3"/>
        <v>food trucks</v>
      </c>
      <c r="S1173" s="11">
        <v>43379</v>
      </c>
      <c r="T1173" s="11">
        <f t="shared" si="94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3"/>
        <v>food trucks</v>
      </c>
      <c r="S1174" s="11">
        <v>43380</v>
      </c>
      <c r="T1174" s="11">
        <f t="shared" si="94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3"/>
        <v>food trucks</v>
      </c>
      <c r="S1175" s="11">
        <v>43381</v>
      </c>
      <c r="T1175" s="11">
        <f t="shared" si="94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1">
        <v>43382</v>
      </c>
      <c r="T1176" s="11">
        <f t="shared" si="94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3"/>
        <v>food trucks</v>
      </c>
      <c r="S1177" s="11">
        <v>43383</v>
      </c>
      <c r="T1177" s="11">
        <f t="shared" si="94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3"/>
        <v>food trucks</v>
      </c>
      <c r="S1178" s="11">
        <v>43384</v>
      </c>
      <c r="T1178" s="11">
        <f t="shared" si="94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3"/>
        <v>food trucks</v>
      </c>
      <c r="S1179" s="11">
        <v>43385</v>
      </c>
      <c r="T1179" s="11">
        <f t="shared" si="94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3"/>
        <v>food trucks</v>
      </c>
      <c r="S1180" s="11">
        <v>43386</v>
      </c>
      <c r="T1180" s="11">
        <f t="shared" si="94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3"/>
        <v>food trucks</v>
      </c>
      <c r="S1181" s="11">
        <v>43387</v>
      </c>
      <c r="T1181" s="11">
        <f t="shared" si="94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1">
        <v>43388</v>
      </c>
      <c r="T1182" s="11">
        <f t="shared" si="94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1">
        <v>43389</v>
      </c>
      <c r="T1183" s="11">
        <f t="shared" si="94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3"/>
        <v>food trucks</v>
      </c>
      <c r="S1184" s="11">
        <v>43390</v>
      </c>
      <c r="T1184" s="11">
        <f t="shared" si="94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1">
        <v>43391</v>
      </c>
      <c r="T1185" s="11">
        <f t="shared" si="94"/>
        <v>42676.165972222225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1">
        <v>43392</v>
      </c>
      <c r="T1186" s="11">
        <f t="shared" si="94"/>
        <v>42772.599664351852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1">
        <v>43393</v>
      </c>
      <c r="T1187" s="11">
        <f t="shared" si="94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1">
        <v>43394</v>
      </c>
      <c r="T1188" s="11">
        <f t="shared" si="94"/>
        <v>42156.945833333331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1">
        <v>43395</v>
      </c>
      <c r="T1189" s="11">
        <f t="shared" si="94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1">
        <v>43396</v>
      </c>
      <c r="T1190" s="11">
        <f t="shared" si="94"/>
        <v>42732.700694444444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1">
        <v>43397</v>
      </c>
      <c r="T1191" s="11">
        <f t="shared" si="94"/>
        <v>42550.979108796295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1">
        <v>43398</v>
      </c>
      <c r="T1192" s="11">
        <f t="shared" si="94"/>
        <v>41882.665798611109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1">
        <v>43399</v>
      </c>
      <c r="T1193" s="11">
        <f t="shared" si="94"/>
        <v>42449.562037037031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1">
        <v>43400</v>
      </c>
      <c r="T1194" s="11">
        <f t="shared" si="94"/>
        <v>42777.506689814814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1">
        <v>43401</v>
      </c>
      <c r="T1195" s="11">
        <f t="shared" si="94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1">
        <v>43402</v>
      </c>
      <c r="T1196" s="11">
        <f t="shared" si="94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1">
        <v>43403</v>
      </c>
      <c r="T1197" s="11">
        <f t="shared" si="94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1">
        <v>43404</v>
      </c>
      <c r="T1198" s="11">
        <f t="shared" si="94"/>
        <v>42356.818738425922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1">
        <v>43405</v>
      </c>
      <c r="T1199" s="11">
        <f t="shared" si="94"/>
        <v>42534.249305555553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1">
        <v>43406</v>
      </c>
      <c r="T1200" s="11">
        <f t="shared" si="94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1">
        <v>43407</v>
      </c>
      <c r="T1201" s="11">
        <f t="shared" si="94"/>
        <v>42193.770833333328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1">
        <v>43408</v>
      </c>
      <c r="T1202" s="11">
        <f t="shared" si="94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1">
        <v>43409</v>
      </c>
      <c r="T1203" s="11">
        <f t="shared" si="94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1">
        <v>43410</v>
      </c>
      <c r="T1204" s="11">
        <f t="shared" si="94"/>
        <v>42182.288819444439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1">
        <v>43411</v>
      </c>
      <c r="T1205" s="11">
        <f t="shared" si="94"/>
        <v>42155.614895833336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1">
        <v>43412</v>
      </c>
      <c r="T1206" s="11">
        <f t="shared" si="94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1">
        <v>43413</v>
      </c>
      <c r="T1207" s="11">
        <f t="shared" si="94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1">
        <v>43414</v>
      </c>
      <c r="T1208" s="11">
        <f t="shared" si="94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1">
        <v>43415</v>
      </c>
      <c r="T1209" s="11">
        <f t="shared" si="94"/>
        <v>42460.416666666672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1">
        <v>43416</v>
      </c>
      <c r="T1210" s="11">
        <f t="shared" si="94"/>
        <v>42453.667407407411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1">
        <v>43417</v>
      </c>
      <c r="T1211" s="11">
        <f t="shared" si="94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1">
        <v>43418</v>
      </c>
      <c r="T1212" s="11">
        <f t="shared" si="94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1">
        <v>43419</v>
      </c>
      <c r="T1213" s="11">
        <f t="shared" si="94"/>
        <v>42530.866446759261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1">
        <v>43420</v>
      </c>
      <c r="T1214" s="11">
        <f t="shared" si="94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1">
        <v>43421</v>
      </c>
      <c r="T1215" s="11">
        <f t="shared" si="94"/>
        <v>42766.755787037036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1">
        <v>43422</v>
      </c>
      <c r="T1216" s="11">
        <f t="shared" si="94"/>
        <v>42164.840335648143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1">
        <v>43423</v>
      </c>
      <c r="T1217" s="11">
        <f t="shared" si="94"/>
        <v>41789.923101851848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1">
        <v>43424</v>
      </c>
      <c r="T1218" s="11">
        <f t="shared" si="94"/>
        <v>42279.960416666669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LEFT(N1219,FIND("/",N1219)-1)</f>
        <v>photography</v>
      </c>
      <c r="R1219" t="str">
        <f t="shared" ref="R1219:R1282" si="98">RIGHT(N1219,LEN(N1219)-FIND("/",N1219))</f>
        <v>photobooks</v>
      </c>
      <c r="S1219" s="11">
        <v>43425</v>
      </c>
      <c r="T1219" s="11">
        <f t="shared" ref="T1219:T1282" si="99">(((I1219/60)/60)/24)+DATE(1970,1,1)</f>
        <v>42565.809490740736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1">
        <v>43426</v>
      </c>
      <c r="T1220" s="11">
        <f t="shared" si="99"/>
        <v>42309.125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1">
        <v>43427</v>
      </c>
      <c r="T1221" s="11">
        <f t="shared" si="99"/>
        <v>42663.461956018517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1">
        <v>43428</v>
      </c>
      <c r="T1222" s="11">
        <f t="shared" si="9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1">
        <v>43429</v>
      </c>
      <c r="T1223" s="11">
        <f t="shared" si="9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1">
        <v>43430</v>
      </c>
      <c r="T1224" s="11">
        <f t="shared" si="99"/>
        <v>42461.166666666672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1">
        <v>43431</v>
      </c>
      <c r="T1225" s="11">
        <f t="shared" si="99"/>
        <v>42684.218854166669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1">
        <v>43432</v>
      </c>
      <c r="T1226" s="11">
        <f t="shared" si="99"/>
        <v>41796.549791666665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8"/>
        <v>world music</v>
      </c>
      <c r="S1227" s="11">
        <v>43433</v>
      </c>
      <c r="T1227" s="11">
        <f t="shared" si="99"/>
        <v>41569.905995370369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1">
        <v>43434</v>
      </c>
      <c r="T1228" s="11">
        <f t="shared" si="99"/>
        <v>41750.041666666664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8"/>
        <v>world music</v>
      </c>
      <c r="S1229" s="11">
        <v>43435</v>
      </c>
      <c r="T1229" s="11">
        <f t="shared" si="99"/>
        <v>41858.291666666664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1">
        <v>43436</v>
      </c>
      <c r="T1230" s="11">
        <f t="shared" si="99"/>
        <v>40814.729259259257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8"/>
        <v>world music</v>
      </c>
      <c r="S1231" s="11">
        <v>43437</v>
      </c>
      <c r="T1231" s="11">
        <f t="shared" si="99"/>
        <v>41015.666666666664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8"/>
        <v>world music</v>
      </c>
      <c r="S1232" s="11">
        <v>43438</v>
      </c>
      <c r="T1232" s="11">
        <f t="shared" si="99"/>
        <v>40598.972569444442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8"/>
        <v>world music</v>
      </c>
      <c r="S1233" s="11">
        <v>43439</v>
      </c>
      <c r="T1233" s="11">
        <f t="shared" si="99"/>
        <v>42244.041666666672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8"/>
        <v>world music</v>
      </c>
      <c r="S1234" s="11">
        <v>43440</v>
      </c>
      <c r="T1234" s="11">
        <f t="shared" si="99"/>
        <v>41553.848032407412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1">
        <v>43441</v>
      </c>
      <c r="T1235" s="11">
        <f t="shared" si="9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8"/>
        <v>world music</v>
      </c>
      <c r="S1236" s="11">
        <v>43442</v>
      </c>
      <c r="T1236" s="11">
        <f t="shared" si="99"/>
        <v>42037.788680555561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8"/>
        <v>world music</v>
      </c>
      <c r="S1237" s="11">
        <v>43443</v>
      </c>
      <c r="T1237" s="11">
        <f t="shared" si="9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8"/>
        <v>world music</v>
      </c>
      <c r="S1238" s="11">
        <v>43444</v>
      </c>
      <c r="T1238" s="11">
        <f t="shared" si="99"/>
        <v>41118.666666666664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8"/>
        <v>world music</v>
      </c>
      <c r="S1239" s="11">
        <v>43445</v>
      </c>
      <c r="T1239" s="11">
        <f t="shared" si="99"/>
        <v>41145.283159722225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1">
        <v>43446</v>
      </c>
      <c r="T1240" s="11">
        <f t="shared" si="99"/>
        <v>40761.61037037037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8"/>
        <v>world music</v>
      </c>
      <c r="S1241" s="11">
        <v>43447</v>
      </c>
      <c r="T1241" s="11">
        <f t="shared" si="99"/>
        <v>40913.962581018517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1">
        <v>43448</v>
      </c>
      <c r="T1242" s="11">
        <f t="shared" si="99"/>
        <v>41467.910416666666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1">
        <v>43449</v>
      </c>
      <c r="T1243" s="11">
        <f t="shared" si="99"/>
        <v>41946.249305555553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8"/>
        <v>world music</v>
      </c>
      <c r="S1244" s="11">
        <v>43450</v>
      </c>
      <c r="T1244" s="11">
        <f t="shared" si="99"/>
        <v>40797.554166666669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8"/>
        <v>world music</v>
      </c>
      <c r="S1245" s="11">
        <v>43451</v>
      </c>
      <c r="T1245" s="11">
        <f t="shared" si="99"/>
        <v>40732.875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1">
        <v>43452</v>
      </c>
      <c r="T1246" s="11">
        <f t="shared" si="99"/>
        <v>41386.875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1">
        <v>43453</v>
      </c>
      <c r="T1247" s="11">
        <f t="shared" si="99"/>
        <v>41804.599930555552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1">
        <v>43454</v>
      </c>
      <c r="T1248" s="11">
        <f t="shared" si="99"/>
        <v>40883.085057870368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8"/>
        <v>rock</v>
      </c>
      <c r="S1249" s="11">
        <v>43455</v>
      </c>
      <c r="T1249" s="11">
        <f t="shared" si="99"/>
        <v>41400.292303240742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1">
        <v>43456</v>
      </c>
      <c r="T1250" s="11">
        <f t="shared" si="99"/>
        <v>41803.290972222225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1">
        <v>43457</v>
      </c>
      <c r="T1251" s="11">
        <f t="shared" si="99"/>
        <v>41097.74086805556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1">
        <v>43458</v>
      </c>
      <c r="T1252" s="11">
        <f t="shared" si="99"/>
        <v>41888.64271990741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1">
        <v>43459</v>
      </c>
      <c r="T1253" s="11">
        <f t="shared" si="99"/>
        <v>40811.814432870371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1">
        <v>43460</v>
      </c>
      <c r="T1254" s="11">
        <f t="shared" si="99"/>
        <v>41571.988067129627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1">
        <v>43461</v>
      </c>
      <c r="T1255" s="11">
        <f t="shared" si="99"/>
        <v>41885.783645833333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1">
        <v>43462</v>
      </c>
      <c r="T1256" s="11">
        <f t="shared" si="99"/>
        <v>40544.207638888889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1">
        <v>43463</v>
      </c>
      <c r="T1257" s="11">
        <f t="shared" si="99"/>
        <v>41609.887175925927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1">
        <v>43464</v>
      </c>
      <c r="T1258" s="11">
        <f t="shared" si="99"/>
        <v>40951.919340277782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1">
        <v>43465</v>
      </c>
      <c r="T1259" s="11">
        <f t="shared" si="99"/>
        <v>40636.043865740743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1">
        <v>43466</v>
      </c>
      <c r="T1260" s="11">
        <f t="shared" si="99"/>
        <v>41517.611250000002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1">
        <v>43467</v>
      </c>
      <c r="T1261" s="11">
        <f t="shared" si="99"/>
        <v>41799.165972222225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1">
        <v>43468</v>
      </c>
      <c r="T1262" s="11">
        <f t="shared" si="99"/>
        <v>41696.842824074076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1">
        <v>43469</v>
      </c>
      <c r="T1263" s="11">
        <f t="shared" si="9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1">
        <v>43470</v>
      </c>
      <c r="T1264" s="11">
        <f t="shared" si="99"/>
        <v>41686.762638888889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1">
        <v>43471</v>
      </c>
      <c r="T1265" s="11">
        <f t="shared" si="99"/>
        <v>41727.041666666664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1">
        <v>43472</v>
      </c>
      <c r="T1266" s="11">
        <f t="shared" si="99"/>
        <v>41576.662997685184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1">
        <v>43473</v>
      </c>
      <c r="T1267" s="11">
        <f t="shared" si="99"/>
        <v>40512.655266203699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8"/>
        <v>rock</v>
      </c>
      <c r="S1268" s="11">
        <v>43474</v>
      </c>
      <c r="T1268" s="11">
        <f t="shared" si="99"/>
        <v>41650.87667824074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1">
        <v>43475</v>
      </c>
      <c r="T1269" s="11">
        <f t="shared" si="99"/>
        <v>41479.585162037038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1">
        <v>43476</v>
      </c>
      <c r="T1270" s="11">
        <f t="shared" si="99"/>
        <v>41537.845451388886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1">
        <v>43477</v>
      </c>
      <c r="T1271" s="11">
        <f t="shared" si="99"/>
        <v>42476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1">
        <v>43478</v>
      </c>
      <c r="T1272" s="11">
        <f t="shared" si="99"/>
        <v>40993.815300925926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1">
        <v>43479</v>
      </c>
      <c r="T1273" s="11">
        <f t="shared" si="99"/>
        <v>41591.725219907406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1">
        <v>43480</v>
      </c>
      <c r="T1274" s="11">
        <f t="shared" si="99"/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1">
        <v>43481</v>
      </c>
      <c r="T1275" s="11">
        <f t="shared" si="99"/>
        <v>41882.730219907404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1">
        <v>43482</v>
      </c>
      <c r="T1276" s="11">
        <f t="shared" si="99"/>
        <v>41151.690104166664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1">
        <v>43483</v>
      </c>
      <c r="T1277" s="11">
        <f t="shared" si="99"/>
        <v>41493.867905092593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1">
        <v>43484</v>
      </c>
      <c r="T1278" s="11">
        <f t="shared" si="99"/>
        <v>40057.166666666664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1">
        <v>43485</v>
      </c>
      <c r="T1279" s="11">
        <f t="shared" si="99"/>
        <v>41156.561886574076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1">
        <v>43486</v>
      </c>
      <c r="T1280" s="11">
        <f t="shared" si="99"/>
        <v>41815.083333333336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1">
        <v>43487</v>
      </c>
      <c r="T1281" s="11">
        <f t="shared" si="99"/>
        <v>41722.057523148149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1">
        <v>43488</v>
      </c>
      <c r="T1282" s="11">
        <f t="shared" si="99"/>
        <v>40603.757569444446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LEFT(N1283,FIND("/",N1283)-1)</f>
        <v>music</v>
      </c>
      <c r="R1283" t="str">
        <f t="shared" ref="R1283:R1346" si="103">RIGHT(N1283,LEN(N1283)-FIND("/",N1283))</f>
        <v>rock</v>
      </c>
      <c r="S1283" s="11">
        <v>43489</v>
      </c>
      <c r="T1283" s="11">
        <f t="shared" ref="T1283:T1346" si="104">(((I1283/60)/60)/24)+DATE(1970,1,1)</f>
        <v>41483.743472222224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1">
        <v>43490</v>
      </c>
      <c r="T1284" s="11">
        <f t="shared" si="104"/>
        <v>41617.207638888889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1">
        <v>43491</v>
      </c>
      <c r="T1285" s="11">
        <f t="shared" si="104"/>
        <v>41344.166666666664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1">
        <v>43492</v>
      </c>
      <c r="T1286" s="11">
        <f t="shared" si="104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1">
        <v>43493</v>
      </c>
      <c r="T1287" s="11">
        <f t="shared" si="104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3"/>
        <v>plays</v>
      </c>
      <c r="S1288" s="11">
        <v>43494</v>
      </c>
      <c r="T1288" s="11">
        <f t="shared" si="104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3"/>
        <v>plays</v>
      </c>
      <c r="S1289" s="11">
        <v>43495</v>
      </c>
      <c r="T1289" s="11">
        <f t="shared" si="104"/>
        <v>42167.621018518519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1">
        <v>43496</v>
      </c>
      <c r="T1290" s="11">
        <f t="shared" si="104"/>
        <v>42592.166666666672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1">
        <v>43497</v>
      </c>
      <c r="T1291" s="11">
        <f t="shared" si="104"/>
        <v>42739.134780092587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1">
        <v>43498</v>
      </c>
      <c r="T1292" s="11">
        <f t="shared" si="104"/>
        <v>42117.290972222225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1">
        <v>43499</v>
      </c>
      <c r="T1293" s="11">
        <f t="shared" si="104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1">
        <v>43500</v>
      </c>
      <c r="T1294" s="11">
        <f t="shared" si="104"/>
        <v>42283.957638888889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1">
        <v>43501</v>
      </c>
      <c r="T1295" s="11">
        <f t="shared" si="104"/>
        <v>42322.742719907401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1">
        <v>43502</v>
      </c>
      <c r="T1296" s="11">
        <f t="shared" si="104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1">
        <v>43503</v>
      </c>
      <c r="T1297" s="11">
        <f t="shared" si="104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1">
        <v>43504</v>
      </c>
      <c r="T1298" s="11">
        <f t="shared" si="104"/>
        <v>42443.008946759262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1">
        <v>43505</v>
      </c>
      <c r="T1299" s="11">
        <f t="shared" si="104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1">
        <v>43506</v>
      </c>
      <c r="T1300" s="11">
        <f t="shared" si="104"/>
        <v>42488.680925925932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1">
        <v>43507</v>
      </c>
      <c r="T1301" s="11">
        <f t="shared" si="104"/>
        <v>42199.814340277779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1">
        <v>43508</v>
      </c>
      <c r="T1302" s="11">
        <f t="shared" si="104"/>
        <v>42522.789583333331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1">
        <v>43509</v>
      </c>
      <c r="T1303" s="11">
        <f t="shared" si="104"/>
        <v>42206.125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3"/>
        <v>plays</v>
      </c>
      <c r="S1304" s="11">
        <v>43510</v>
      </c>
      <c r="T1304" s="11">
        <f t="shared" si="104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1">
        <v>43511</v>
      </c>
      <c r="T1305" s="11">
        <f t="shared" si="104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1">
        <v>43512</v>
      </c>
      <c r="T1306" s="11">
        <f t="shared" si="104"/>
        <v>42807.152835648143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1">
        <v>43513</v>
      </c>
      <c r="T1307" s="11">
        <f t="shared" si="104"/>
        <v>42572.729166666672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1">
        <v>43514</v>
      </c>
      <c r="T1308" s="11">
        <f t="shared" si="104"/>
        <v>41977.457569444443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1">
        <v>43515</v>
      </c>
      <c r="T1309" s="11">
        <f t="shared" si="104"/>
        <v>42417.503229166665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1">
        <v>43516</v>
      </c>
      <c r="T1310" s="11">
        <f t="shared" si="104"/>
        <v>42651.613564814819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1">
        <v>43517</v>
      </c>
      <c r="T1311" s="11">
        <f t="shared" si="104"/>
        <v>42292.882731481484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1">
        <v>43518</v>
      </c>
      <c r="T1312" s="11">
        <f t="shared" si="104"/>
        <v>42601.667245370365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1">
        <v>43519</v>
      </c>
      <c r="T1313" s="11">
        <f t="shared" si="104"/>
        <v>42704.843969907408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1">
        <v>43520</v>
      </c>
      <c r="T1314" s="11">
        <f t="shared" si="104"/>
        <v>42112.702800925923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1">
        <v>43521</v>
      </c>
      <c r="T1315" s="11">
        <f t="shared" si="104"/>
        <v>42432.709652777776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1">
        <v>43522</v>
      </c>
      <c r="T1316" s="11">
        <f t="shared" si="104"/>
        <v>42664.669675925921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1">
        <v>43523</v>
      </c>
      <c r="T1317" s="11">
        <f t="shared" si="104"/>
        <v>42314.041666666672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1">
        <v>43524</v>
      </c>
      <c r="T1318" s="11">
        <f t="shared" si="104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1">
        <v>43525</v>
      </c>
      <c r="T1319" s="11">
        <f t="shared" si="104"/>
        <v>42572.583333333328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1">
        <v>43526</v>
      </c>
      <c r="T1320" s="11">
        <f t="shared" si="104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1">
        <v>43527</v>
      </c>
      <c r="T1321" s="11">
        <f t="shared" si="104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1">
        <v>43528</v>
      </c>
      <c r="T1322" s="11">
        <f t="shared" si="104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1">
        <v>43529</v>
      </c>
      <c r="T1323" s="11">
        <f t="shared" si="104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1">
        <v>43530</v>
      </c>
      <c r="T1324" s="11">
        <f t="shared" si="104"/>
        <v>42145.656539351854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1">
        <v>43531</v>
      </c>
      <c r="T1325" s="11">
        <f t="shared" si="104"/>
        <v>42486.288194444445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1">
        <v>43532</v>
      </c>
      <c r="T1326" s="11">
        <f t="shared" si="104"/>
        <v>42656.633703703701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1">
        <v>43533</v>
      </c>
      <c r="T1327" s="11">
        <f t="shared" si="104"/>
        <v>42734.086053240739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1">
        <v>43534</v>
      </c>
      <c r="T1328" s="11">
        <f t="shared" si="104"/>
        <v>42019.791990740734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1">
        <v>43535</v>
      </c>
      <c r="T1329" s="11">
        <f t="shared" si="104"/>
        <v>42153.678645833337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1">
        <v>43536</v>
      </c>
      <c r="T1330" s="11">
        <f t="shared" si="104"/>
        <v>42657.642754629633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1">
        <v>43537</v>
      </c>
      <c r="T1331" s="11">
        <f t="shared" si="104"/>
        <v>41975.263252314813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1">
        <v>43538</v>
      </c>
      <c r="T1332" s="11">
        <f t="shared" si="104"/>
        <v>42553.166666666672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1">
        <v>43539</v>
      </c>
      <c r="T1333" s="11">
        <f t="shared" si="104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3"/>
        <v>wearables</v>
      </c>
      <c r="S1334" s="11">
        <v>43540</v>
      </c>
      <c r="T1334" s="11">
        <f t="shared" si="104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3"/>
        <v>wearables</v>
      </c>
      <c r="S1335" s="11">
        <v>43541</v>
      </c>
      <c r="T1335" s="11">
        <f t="shared" si="104"/>
        <v>41836.106770833336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1">
        <v>43542</v>
      </c>
      <c r="T1336" s="11">
        <f t="shared" si="104"/>
        <v>42440.774155092593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1">
        <v>43543</v>
      </c>
      <c r="T1337" s="11">
        <f t="shared" si="104"/>
        <v>42343.936365740738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1">
        <v>43544</v>
      </c>
      <c r="T1338" s="11">
        <f t="shared" si="104"/>
        <v>41990.863750000004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1">
        <v>43545</v>
      </c>
      <c r="T1339" s="11">
        <f t="shared" si="104"/>
        <v>42797.577303240745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1">
        <v>43546</v>
      </c>
      <c r="T1340" s="11">
        <f t="shared" si="104"/>
        <v>42218.803622685184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1">
        <v>43547</v>
      </c>
      <c r="T1341" s="11">
        <f t="shared" si="104"/>
        <v>41981.688831018517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3"/>
        <v>wearables</v>
      </c>
      <c r="S1342" s="11">
        <v>43548</v>
      </c>
      <c r="T1342" s="11">
        <f t="shared" si="104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1">
        <v>43549</v>
      </c>
      <c r="T1343" s="11">
        <f t="shared" si="104"/>
        <v>42644.624039351853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1">
        <v>43550</v>
      </c>
      <c r="T1344" s="11">
        <f t="shared" si="104"/>
        <v>42202.816423611104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1">
        <v>43551</v>
      </c>
      <c r="T1345" s="11">
        <f t="shared" si="104"/>
        <v>42601.165972222225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1">
        <v>43552</v>
      </c>
      <c r="T1346" s="11">
        <f t="shared" si="104"/>
        <v>42551.789803240739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LEFT(N1347,FIND("/",N1347)-1)</f>
        <v>publishing</v>
      </c>
      <c r="R1347" t="str">
        <f t="shared" ref="R1347:R1410" si="108">RIGHT(N1347,LEN(N1347)-FIND("/",N1347))</f>
        <v>nonfiction</v>
      </c>
      <c r="S1347" s="11">
        <v>43553</v>
      </c>
      <c r="T1347" s="11">
        <f t="shared" ref="T1347:T1410" si="109">(((I1347/60)/60)/24)+DATE(1970,1,1)</f>
        <v>41834.814340277779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1">
        <v>43554</v>
      </c>
      <c r="T1348" s="11">
        <f t="shared" si="109"/>
        <v>41452.075821759259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1">
        <v>43555</v>
      </c>
      <c r="T1349" s="11">
        <f t="shared" si="109"/>
        <v>42070.638020833328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1">
        <v>43556</v>
      </c>
      <c r="T1350" s="11">
        <f t="shared" si="109"/>
        <v>41991.506168981476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1">
        <v>43557</v>
      </c>
      <c r="T1351" s="11">
        <f t="shared" si="109"/>
        <v>42354.290972222225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1">
        <v>43558</v>
      </c>
      <c r="T1352" s="11">
        <f t="shared" si="109"/>
        <v>42364.013124999998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1">
        <v>43559</v>
      </c>
      <c r="T1353" s="11">
        <f t="shared" si="109"/>
        <v>42412.74009259259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1">
        <v>43560</v>
      </c>
      <c r="T1354" s="11">
        <f t="shared" si="109"/>
        <v>42252.165972222225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1">
        <v>43561</v>
      </c>
      <c r="T1355" s="11">
        <f t="shared" si="109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1">
        <v>43562</v>
      </c>
      <c r="T1356" s="11">
        <f t="shared" si="109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1">
        <v>43563</v>
      </c>
      <c r="T1357" s="11">
        <f t="shared" si="109"/>
        <v>41243.416666666664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1">
        <v>43564</v>
      </c>
      <c r="T1358" s="11">
        <f t="shared" si="109"/>
        <v>41460.038888888892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1">
        <v>43565</v>
      </c>
      <c r="T1359" s="11">
        <f t="shared" si="109"/>
        <v>41334.249305555553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1">
        <v>43566</v>
      </c>
      <c r="T1360" s="11">
        <f t="shared" si="109"/>
        <v>40719.570868055554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1">
        <v>43567</v>
      </c>
      <c r="T1361" s="11">
        <f t="shared" si="109"/>
        <v>40730.814699074072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1">
        <v>43568</v>
      </c>
      <c r="T1362" s="11">
        <f t="shared" si="109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1">
        <v>43569</v>
      </c>
      <c r="T1363" s="11">
        <f t="shared" si="109"/>
        <v>41811.717268518521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1">
        <v>43570</v>
      </c>
      <c r="T1364" s="11">
        <f t="shared" si="109"/>
        <v>41524.934386574074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1">
        <v>43571</v>
      </c>
      <c r="T1365" s="11">
        <f t="shared" si="109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1">
        <v>43572</v>
      </c>
      <c r="T1366" s="11">
        <f t="shared" si="109"/>
        <v>42011.6956712963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1">
        <v>43573</v>
      </c>
      <c r="T1367" s="11">
        <f t="shared" si="109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1">
        <v>43574</v>
      </c>
      <c r="T1368" s="11">
        <f t="shared" si="109"/>
        <v>41970.037766203706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1">
        <v>43575</v>
      </c>
      <c r="T1369" s="11">
        <f t="shared" si="109"/>
        <v>42322.044560185182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1">
        <v>43576</v>
      </c>
      <c r="T1370" s="11">
        <f t="shared" si="109"/>
        <v>42170.190902777773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1">
        <v>43577</v>
      </c>
      <c r="T1371" s="11">
        <f t="shared" si="109"/>
        <v>41740.594282407408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8"/>
        <v>rock</v>
      </c>
      <c r="S1372" s="11">
        <v>43578</v>
      </c>
      <c r="T1372" s="11">
        <f t="shared" si="109"/>
        <v>41563.00335648148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1">
        <v>43579</v>
      </c>
      <c r="T1373" s="11">
        <f t="shared" si="109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8"/>
        <v>rock</v>
      </c>
      <c r="S1374" s="11">
        <v>43580</v>
      </c>
      <c r="T1374" s="11">
        <f t="shared" si="109"/>
        <v>41102.739953703705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1">
        <v>43581</v>
      </c>
      <c r="T1375" s="11">
        <f t="shared" si="109"/>
        <v>42734.95177083333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1">
        <v>43582</v>
      </c>
      <c r="T1376" s="11">
        <f t="shared" si="109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1">
        <v>43583</v>
      </c>
      <c r="T1377" s="11">
        <f t="shared" si="109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1">
        <v>43584</v>
      </c>
      <c r="T1378" s="11">
        <f t="shared" si="109"/>
        <v>42707.710717592592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1">
        <v>43585</v>
      </c>
      <c r="T1379" s="11">
        <f t="shared" si="109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1">
        <v>43586</v>
      </c>
      <c r="T1380" s="11">
        <f t="shared" si="109"/>
        <v>42583.759374999994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1">
        <v>43587</v>
      </c>
      <c r="T1381" s="11">
        <f t="shared" si="109"/>
        <v>42160.491620370376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8"/>
        <v>rock</v>
      </c>
      <c r="S1382" s="11">
        <v>43588</v>
      </c>
      <c r="T1382" s="11">
        <f t="shared" si="109"/>
        <v>42164.083333333328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1">
        <v>43589</v>
      </c>
      <c r="T1383" s="11">
        <f t="shared" si="109"/>
        <v>42733.214409722219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1">
        <v>43590</v>
      </c>
      <c r="T1384" s="11">
        <f t="shared" si="109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1">
        <v>43591</v>
      </c>
      <c r="T1385" s="11">
        <f t="shared" si="109"/>
        <v>42727.074976851851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1">
        <v>43592</v>
      </c>
      <c r="T1386" s="11">
        <f t="shared" si="109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1">
        <v>43593</v>
      </c>
      <c r="T1387" s="11">
        <f t="shared" si="109"/>
        <v>42489.507638888885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8"/>
        <v>rock</v>
      </c>
      <c r="S1388" s="11">
        <v>43594</v>
      </c>
      <c r="T1388" s="11">
        <f t="shared" si="109"/>
        <v>42214.646863425922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1">
        <v>43595</v>
      </c>
      <c r="T1389" s="11">
        <f t="shared" si="109"/>
        <v>42158.1875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1">
        <v>43596</v>
      </c>
      <c r="T1390" s="11">
        <f t="shared" si="109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1">
        <v>43597</v>
      </c>
      <c r="T1391" s="11">
        <f t="shared" si="109"/>
        <v>42595.480983796297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1">
        <v>43598</v>
      </c>
      <c r="T1392" s="11">
        <f t="shared" si="109"/>
        <v>42121.716666666667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1">
        <v>43599</v>
      </c>
      <c r="T1393" s="11">
        <f t="shared" si="109"/>
        <v>42238.207638888889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1">
        <v>43600</v>
      </c>
      <c r="T1394" s="11">
        <f t="shared" si="109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1">
        <v>43601</v>
      </c>
      <c r="T1395" s="11">
        <f t="shared" si="109"/>
        <v>42583.681979166664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1">
        <v>43602</v>
      </c>
      <c r="T1396" s="11">
        <f t="shared" si="109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1">
        <v>43603</v>
      </c>
      <c r="T1397" s="11">
        <f t="shared" si="109"/>
        <v>42749.90834490741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1">
        <v>43604</v>
      </c>
      <c r="T1398" s="11">
        <f t="shared" si="109"/>
        <v>42048.99863425926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1">
        <v>43605</v>
      </c>
      <c r="T1399" s="11">
        <f t="shared" si="109"/>
        <v>42670.888194444444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1">
        <v>43606</v>
      </c>
      <c r="T1400" s="11">
        <f t="shared" si="109"/>
        <v>42556.874236111107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1">
        <v>43607</v>
      </c>
      <c r="T1401" s="11">
        <f t="shared" si="109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1">
        <v>43608</v>
      </c>
      <c r="T1402" s="11">
        <f t="shared" si="109"/>
        <v>42533.229166666672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1">
        <v>43609</v>
      </c>
      <c r="T1403" s="11">
        <f t="shared" si="109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1">
        <v>43610</v>
      </c>
      <c r="T1404" s="11">
        <f t="shared" si="109"/>
        <v>42125.011701388896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1">
        <v>43611</v>
      </c>
      <c r="T1405" s="11">
        <f t="shared" si="109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1">
        <v>43612</v>
      </c>
      <c r="T1406" s="11">
        <f t="shared" si="109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1">
        <v>43613</v>
      </c>
      <c r="T1407" s="11">
        <f t="shared" si="109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1">
        <v>43614</v>
      </c>
      <c r="T1408" s="11">
        <f t="shared" si="109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1">
        <v>43615</v>
      </c>
      <c r="T1409" s="11">
        <f t="shared" si="109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1">
        <v>43616</v>
      </c>
      <c r="T1410" s="11">
        <f t="shared" si="109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LEFT(N1411,FIND("/",N1411)-1)</f>
        <v>publishing</v>
      </c>
      <c r="R1411" t="str">
        <f t="shared" ref="R1411:R1474" si="113">RIGHT(N1411,LEN(N1411)-FIND("/",N1411))</f>
        <v>translations</v>
      </c>
      <c r="S1411" s="11">
        <v>43617</v>
      </c>
      <c r="T1411" s="11">
        <f t="shared" ref="T1411:T1474" si="114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1">
        <v>43618</v>
      </c>
      <c r="T1412" s="11">
        <f t="shared" si="114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1">
        <v>43619</v>
      </c>
      <c r="T1413" s="11">
        <f t="shared" si="114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1">
        <v>43620</v>
      </c>
      <c r="T1414" s="11">
        <f t="shared" si="114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1">
        <v>43621</v>
      </c>
      <c r="T1415" s="11">
        <f t="shared" si="114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1">
        <v>43622</v>
      </c>
      <c r="T1416" s="11">
        <f t="shared" si="114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1">
        <v>43623</v>
      </c>
      <c r="T1417" s="11">
        <f t="shared" si="114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3"/>
        <v>translations</v>
      </c>
      <c r="S1418" s="11">
        <v>43624</v>
      </c>
      <c r="T1418" s="11">
        <f t="shared" si="114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1">
        <v>43625</v>
      </c>
      <c r="T1419" s="11">
        <f t="shared" si="114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1">
        <v>43626</v>
      </c>
      <c r="T1420" s="11">
        <f t="shared" si="114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1">
        <v>43627</v>
      </c>
      <c r="T1421" s="11">
        <f t="shared" si="114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1">
        <v>43628</v>
      </c>
      <c r="T1422" s="11">
        <f t="shared" si="114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1">
        <v>43629</v>
      </c>
      <c r="T1423" s="11">
        <f t="shared" si="114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1">
        <v>43630</v>
      </c>
      <c r="T1424" s="11">
        <f t="shared" si="114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1">
        <v>43631</v>
      </c>
      <c r="T1425" s="11">
        <f t="shared" si="114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1">
        <v>43632</v>
      </c>
      <c r="T1426" s="11">
        <f t="shared" si="114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3"/>
        <v>translations</v>
      </c>
      <c r="S1427" s="11">
        <v>43633</v>
      </c>
      <c r="T1427" s="11">
        <f t="shared" si="114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3"/>
        <v>translations</v>
      </c>
      <c r="S1428" s="11">
        <v>43634</v>
      </c>
      <c r="T1428" s="11">
        <f t="shared" si="114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1">
        <v>43635</v>
      </c>
      <c r="T1429" s="11">
        <f t="shared" si="114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1">
        <v>43636</v>
      </c>
      <c r="T1430" s="11">
        <f t="shared" si="114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3"/>
        <v>translations</v>
      </c>
      <c r="S1431" s="11">
        <v>43637</v>
      </c>
      <c r="T1431" s="11">
        <f t="shared" si="114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1">
        <v>43638</v>
      </c>
      <c r="T1432" s="11">
        <f t="shared" si="114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1">
        <v>43639</v>
      </c>
      <c r="T1433" s="11">
        <f t="shared" si="114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3"/>
        <v>translations</v>
      </c>
      <c r="S1434" s="11">
        <v>43640</v>
      </c>
      <c r="T1434" s="11">
        <f t="shared" si="114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1">
        <v>43641</v>
      </c>
      <c r="T1435" s="11">
        <f t="shared" si="114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1">
        <v>43642</v>
      </c>
      <c r="T1436" s="11">
        <f t="shared" si="114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1">
        <v>43643</v>
      </c>
      <c r="T1437" s="11">
        <f t="shared" si="114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1">
        <v>43644</v>
      </c>
      <c r="T1438" s="11">
        <f t="shared" si="114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1">
        <v>43645</v>
      </c>
      <c r="T1439" s="11">
        <f t="shared" si="114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1">
        <v>43646</v>
      </c>
      <c r="T1440" s="11">
        <f t="shared" si="114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1">
        <v>43647</v>
      </c>
      <c r="T1441" s="11">
        <f t="shared" si="114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1">
        <v>43648</v>
      </c>
      <c r="T1442" s="11">
        <f t="shared" si="114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1">
        <v>43649</v>
      </c>
      <c r="T1443" s="11">
        <f t="shared" si="114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3"/>
        <v>translations</v>
      </c>
      <c r="S1444" s="11">
        <v>43650</v>
      </c>
      <c r="T1444" s="11">
        <f t="shared" si="114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3"/>
        <v>translations</v>
      </c>
      <c r="S1445" s="11">
        <v>43651</v>
      </c>
      <c r="T1445" s="11">
        <f t="shared" si="114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3"/>
        <v>translations</v>
      </c>
      <c r="S1446" s="11">
        <v>43652</v>
      </c>
      <c r="T1446" s="11">
        <f t="shared" si="114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3"/>
        <v>translations</v>
      </c>
      <c r="S1447" s="11">
        <v>43653</v>
      </c>
      <c r="T1447" s="11">
        <f t="shared" si="114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3"/>
        <v>translations</v>
      </c>
      <c r="S1448" s="11">
        <v>43654</v>
      </c>
      <c r="T1448" s="11">
        <f t="shared" si="114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1">
        <v>43655</v>
      </c>
      <c r="T1449" s="11">
        <f t="shared" si="114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3"/>
        <v>translations</v>
      </c>
      <c r="S1450" s="11">
        <v>43656</v>
      </c>
      <c r="T1450" s="11">
        <f t="shared" si="114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3"/>
        <v>translations</v>
      </c>
      <c r="S1451" s="11">
        <v>43657</v>
      </c>
      <c r="T1451" s="11">
        <f t="shared" si="114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1">
        <v>43658</v>
      </c>
      <c r="T1452" s="11">
        <f t="shared" si="114"/>
        <v>42420.171261574069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1">
        <v>43659</v>
      </c>
      <c r="T1453" s="11">
        <f t="shared" si="114"/>
        <v>41962.00068287037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3"/>
        <v>translations</v>
      </c>
      <c r="S1454" s="11">
        <v>43660</v>
      </c>
      <c r="T1454" s="11">
        <f t="shared" si="114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3"/>
        <v>translations</v>
      </c>
      <c r="S1455" s="11">
        <v>43661</v>
      </c>
      <c r="T1455" s="11">
        <f t="shared" si="114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1">
        <v>43662</v>
      </c>
      <c r="T1456" s="11">
        <f t="shared" si="114"/>
        <v>42484.915972222225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1">
        <v>43663</v>
      </c>
      <c r="T1457" s="11">
        <f t="shared" si="114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1">
        <v>43664</v>
      </c>
      <c r="T1458" s="11">
        <f t="shared" si="114"/>
        <v>42738.668576388889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3"/>
        <v>translations</v>
      </c>
      <c r="S1459" s="11">
        <v>43665</v>
      </c>
      <c r="T1459" s="11">
        <f t="shared" si="114"/>
        <v>42319.938009259262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3"/>
        <v>translations</v>
      </c>
      <c r="S1460" s="11">
        <v>43666</v>
      </c>
      <c r="T1460" s="11">
        <f t="shared" si="114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3"/>
        <v>translations</v>
      </c>
      <c r="S1461" s="11">
        <v>43667</v>
      </c>
      <c r="T1461" s="11">
        <f t="shared" si="114"/>
        <v>42340.725694444445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3"/>
        <v>translations</v>
      </c>
      <c r="S1462" s="11">
        <v>43668</v>
      </c>
      <c r="T1462" s="11">
        <f t="shared" si="114"/>
        <v>41973.989583333328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1">
        <v>43669</v>
      </c>
      <c r="T1463" s="11">
        <f t="shared" si="114"/>
        <v>41933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1">
        <v>43670</v>
      </c>
      <c r="T1464" s="11">
        <f t="shared" si="114"/>
        <v>41374.662858796299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1">
        <v>43671</v>
      </c>
      <c r="T1465" s="11">
        <f t="shared" si="114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1">
        <v>43672</v>
      </c>
      <c r="T1466" s="11">
        <f t="shared" si="114"/>
        <v>41321.661550925928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1">
        <v>43673</v>
      </c>
      <c r="T1467" s="11">
        <f t="shared" si="114"/>
        <v>40990.125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1">
        <v>43674</v>
      </c>
      <c r="T1468" s="11">
        <f t="shared" si="114"/>
        <v>42381.208333333328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1">
        <v>43675</v>
      </c>
      <c r="T1469" s="11">
        <f t="shared" si="114"/>
        <v>40993.760243055556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1">
        <v>43676</v>
      </c>
      <c r="T1470" s="11">
        <f t="shared" si="114"/>
        <v>40706.014456018522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1">
        <v>43677</v>
      </c>
      <c r="T1471" s="11">
        <f t="shared" si="114"/>
        <v>41320.598483796297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1">
        <v>43678</v>
      </c>
      <c r="T1472" s="11">
        <f t="shared" si="114"/>
        <v>41271.827118055553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1">
        <v>43679</v>
      </c>
      <c r="T1473" s="11">
        <f t="shared" si="114"/>
        <v>42103.957569444443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1">
        <v>43680</v>
      </c>
      <c r="T1474" s="11">
        <f t="shared" si="114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LEFT(N1475,FIND("/",N1475)-1)</f>
        <v>publishing</v>
      </c>
      <c r="R1475" t="str">
        <f t="shared" ref="R1475:R1538" si="118">RIGHT(N1475,LEN(N1475)-FIND("/",N1475))</f>
        <v>radio &amp; podcasts</v>
      </c>
      <c r="S1475" s="11">
        <v>43681</v>
      </c>
      <c r="T1475" s="11">
        <f t="shared" ref="T1475:T1538" si="119">(((I1475/60)/60)/24)+DATE(1970,1,1)</f>
        <v>40969.979618055557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1">
        <v>43682</v>
      </c>
      <c r="T1476" s="11">
        <f t="shared" si="119"/>
        <v>41530.727916666663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1">
        <v>43683</v>
      </c>
      <c r="T1477" s="11">
        <f t="shared" si="119"/>
        <v>41993.207638888889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1">
        <v>43684</v>
      </c>
      <c r="T1478" s="11">
        <f t="shared" si="119"/>
        <v>40796.041921296295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1">
        <v>43685</v>
      </c>
      <c r="T1479" s="11">
        <f t="shared" si="119"/>
        <v>40900.125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1">
        <v>43686</v>
      </c>
      <c r="T1480" s="11">
        <f t="shared" si="119"/>
        <v>41408.871678240743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1">
        <v>43687</v>
      </c>
      <c r="T1481" s="11">
        <f t="shared" si="119"/>
        <v>41769.165972222225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1">
        <v>43688</v>
      </c>
      <c r="T1482" s="11">
        <f t="shared" si="119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1">
        <v>43689</v>
      </c>
      <c r="T1483" s="11">
        <f t="shared" si="119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1">
        <v>43690</v>
      </c>
      <c r="T1484" s="11">
        <f t="shared" si="119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1">
        <v>43691</v>
      </c>
      <c r="T1485" s="11">
        <f t="shared" si="119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8"/>
        <v>fiction</v>
      </c>
      <c r="S1486" s="11">
        <v>43692</v>
      </c>
      <c r="T1486" s="11">
        <f t="shared" si="119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1">
        <v>43693</v>
      </c>
      <c r="T1487" s="11">
        <f t="shared" si="119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1">
        <v>43694</v>
      </c>
      <c r="T1488" s="11">
        <f t="shared" si="119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8"/>
        <v>fiction</v>
      </c>
      <c r="S1489" s="11">
        <v>43695</v>
      </c>
      <c r="T1489" s="11">
        <f t="shared" si="119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1">
        <v>43696</v>
      </c>
      <c r="T1490" s="11">
        <f t="shared" si="119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8"/>
        <v>fiction</v>
      </c>
      <c r="S1491" s="11">
        <v>43697</v>
      </c>
      <c r="T1491" s="11">
        <f t="shared" si="119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1">
        <v>43698</v>
      </c>
      <c r="T1492" s="11">
        <f t="shared" si="119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1">
        <v>43699</v>
      </c>
      <c r="T1493" s="11">
        <f t="shared" si="119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1">
        <v>43700</v>
      </c>
      <c r="T1494" s="11">
        <f t="shared" si="119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8"/>
        <v>fiction</v>
      </c>
      <c r="S1495" s="11">
        <v>43701</v>
      </c>
      <c r="T1495" s="11">
        <f t="shared" si="119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1">
        <v>43702</v>
      </c>
      <c r="T1496" s="11">
        <f t="shared" si="119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8"/>
        <v>fiction</v>
      </c>
      <c r="S1497" s="11">
        <v>43703</v>
      </c>
      <c r="T1497" s="11">
        <f t="shared" si="119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8"/>
        <v>fiction</v>
      </c>
      <c r="S1498" s="11">
        <v>43704</v>
      </c>
      <c r="T1498" s="11">
        <f t="shared" si="119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1">
        <v>43705</v>
      </c>
      <c r="T1499" s="11">
        <f t="shared" si="119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1">
        <v>43706</v>
      </c>
      <c r="T1500" s="11">
        <f t="shared" si="119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1">
        <v>43707</v>
      </c>
      <c r="T1501" s="11">
        <f t="shared" si="119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1">
        <v>43708</v>
      </c>
      <c r="T1502" s="11">
        <f t="shared" si="119"/>
        <v>41395.904594907406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1">
        <v>43709</v>
      </c>
      <c r="T1503" s="11">
        <f t="shared" si="119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1">
        <v>43710</v>
      </c>
      <c r="T1504" s="11">
        <f t="shared" si="119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1">
        <v>43711</v>
      </c>
      <c r="T1505" s="11">
        <f t="shared" si="119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1">
        <v>43712</v>
      </c>
      <c r="T1506" s="11">
        <f t="shared" si="119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1">
        <v>43713</v>
      </c>
      <c r="T1507" s="11">
        <f t="shared" si="119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1">
        <v>43714</v>
      </c>
      <c r="T1508" s="11">
        <f t="shared" si="119"/>
        <v>41844.785925925928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1">
        <v>43715</v>
      </c>
      <c r="T1509" s="11">
        <f t="shared" si="119"/>
        <v>40313.340277777781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1">
        <v>43716</v>
      </c>
      <c r="T1510" s="11">
        <f t="shared" si="119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1">
        <v>43717</v>
      </c>
      <c r="T1511" s="11">
        <f t="shared" si="119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1">
        <v>43718</v>
      </c>
      <c r="T1512" s="11">
        <f t="shared" si="119"/>
        <v>41839.385162037033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1">
        <v>43719</v>
      </c>
      <c r="T1513" s="11">
        <f t="shared" si="119"/>
        <v>42326.625046296293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1">
        <v>43720</v>
      </c>
      <c r="T1514" s="11">
        <f t="shared" si="119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1">
        <v>43721</v>
      </c>
      <c r="T1515" s="11">
        <f t="shared" si="119"/>
        <v>41836.637337962966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1">
        <v>43722</v>
      </c>
      <c r="T1516" s="11">
        <f t="shared" si="119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1">
        <v>43723</v>
      </c>
      <c r="T1517" s="11">
        <f t="shared" si="119"/>
        <v>42445.211770833332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1">
        <v>43724</v>
      </c>
      <c r="T1518" s="11">
        <f t="shared" si="119"/>
        <v>42649.583333333328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1">
        <v>43725</v>
      </c>
      <c r="T1519" s="11">
        <f t="shared" si="119"/>
        <v>41979.25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1">
        <v>43726</v>
      </c>
      <c r="T1520" s="11">
        <f t="shared" si="119"/>
        <v>41790.8200462963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1">
        <v>43727</v>
      </c>
      <c r="T1521" s="11">
        <f t="shared" si="119"/>
        <v>41810.915972222225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1">
        <v>43728</v>
      </c>
      <c r="T1522" s="11">
        <f t="shared" si="119"/>
        <v>41992.166666666672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1">
        <v>43729</v>
      </c>
      <c r="T1523" s="11">
        <f t="shared" si="119"/>
        <v>42528.167719907404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1">
        <v>43730</v>
      </c>
      <c r="T1524" s="11">
        <f t="shared" si="119"/>
        <v>41929.830312500002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1">
        <v>43731</v>
      </c>
      <c r="T1525" s="11">
        <f t="shared" si="119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1">
        <v>43732</v>
      </c>
      <c r="T1526" s="11">
        <f t="shared" si="119"/>
        <v>42786.501041666663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1">
        <v>43733</v>
      </c>
      <c r="T1527" s="11">
        <f t="shared" si="119"/>
        <v>42600.702986111108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1">
        <v>43734</v>
      </c>
      <c r="T1528" s="11">
        <f t="shared" si="119"/>
        <v>42388.276006944448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1">
        <v>43735</v>
      </c>
      <c r="T1529" s="11">
        <f t="shared" si="119"/>
        <v>42808.558865740735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1">
        <v>43736</v>
      </c>
      <c r="T1530" s="11">
        <f t="shared" si="119"/>
        <v>42767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1">
        <v>43737</v>
      </c>
      <c r="T1531" s="11">
        <f t="shared" si="119"/>
        <v>42082.587037037039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1">
        <v>43738</v>
      </c>
      <c r="T1532" s="11">
        <f t="shared" si="119"/>
        <v>42300.767303240747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1">
        <v>43739</v>
      </c>
      <c r="T1533" s="11">
        <f t="shared" si="119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1">
        <v>43740</v>
      </c>
      <c r="T1534" s="11">
        <f t="shared" si="119"/>
        <v>42415.625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1">
        <v>43741</v>
      </c>
      <c r="T1535" s="11">
        <f t="shared" si="119"/>
        <v>42492.165972222225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1">
        <v>43742</v>
      </c>
      <c r="T1536" s="11">
        <f t="shared" si="119"/>
        <v>42251.67432870371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1">
        <v>43743</v>
      </c>
      <c r="T1537" s="11">
        <f t="shared" si="119"/>
        <v>42513.916666666672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1">
        <v>43744</v>
      </c>
      <c r="T1538" s="11">
        <f t="shared" si="119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LEFT(N1539,FIND("/",N1539)-1)</f>
        <v>photography</v>
      </c>
      <c r="R1539" t="str">
        <f t="shared" ref="R1539:R1602" si="123">RIGHT(N1539,LEN(N1539)-FIND("/",N1539))</f>
        <v>photobooks</v>
      </c>
      <c r="S1539" s="11">
        <v>43745</v>
      </c>
      <c r="T1539" s="11">
        <f t="shared" ref="T1539:T1602" si="124">(((I1539/60)/60)/24)+DATE(1970,1,1)</f>
        <v>42588.75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1">
        <v>43746</v>
      </c>
      <c r="T1540" s="11">
        <f t="shared" si="124"/>
        <v>42026.782060185185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1">
        <v>43747</v>
      </c>
      <c r="T1541" s="11">
        <f t="shared" si="124"/>
        <v>42738.919201388882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1">
        <v>43748</v>
      </c>
      <c r="T1542" s="11">
        <f t="shared" si="124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1">
        <v>43749</v>
      </c>
      <c r="T1543" s="11">
        <f t="shared" si="124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1">
        <v>43750</v>
      </c>
      <c r="T1544" s="11">
        <f t="shared" si="124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1">
        <v>43751</v>
      </c>
      <c r="T1545" s="11">
        <f t="shared" si="124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3"/>
        <v>nature</v>
      </c>
      <c r="S1546" s="11">
        <v>43752</v>
      </c>
      <c r="T1546" s="11">
        <f t="shared" si="124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1">
        <v>43753</v>
      </c>
      <c r="T1547" s="11">
        <f t="shared" si="124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1">
        <v>43754</v>
      </c>
      <c r="T1548" s="11">
        <f t="shared" si="124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3"/>
        <v>nature</v>
      </c>
      <c r="S1549" s="11">
        <v>43755</v>
      </c>
      <c r="T1549" s="11">
        <f t="shared" si="124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1">
        <v>43756</v>
      </c>
      <c r="T1550" s="11">
        <f t="shared" si="124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1">
        <v>43757</v>
      </c>
      <c r="T1551" s="11">
        <f t="shared" si="124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1">
        <v>43758</v>
      </c>
      <c r="T1552" s="11">
        <f t="shared" si="124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3"/>
        <v>nature</v>
      </c>
      <c r="S1553" s="11">
        <v>43759</v>
      </c>
      <c r="T1553" s="11">
        <f t="shared" si="124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1">
        <v>43760</v>
      </c>
      <c r="T1554" s="11">
        <f t="shared" si="124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3"/>
        <v>nature</v>
      </c>
      <c r="S1555" s="11">
        <v>43761</v>
      </c>
      <c r="T1555" s="11">
        <f t="shared" si="124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3"/>
        <v>nature</v>
      </c>
      <c r="S1556" s="11">
        <v>43762</v>
      </c>
      <c r="T1556" s="11">
        <f t="shared" si="124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3"/>
        <v>nature</v>
      </c>
      <c r="S1557" s="11">
        <v>43763</v>
      </c>
      <c r="T1557" s="11">
        <f t="shared" si="124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1">
        <v>43764</v>
      </c>
      <c r="T1558" s="11">
        <f t="shared" si="124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1">
        <v>43765</v>
      </c>
      <c r="T1559" s="11">
        <f t="shared" si="124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1">
        <v>43766</v>
      </c>
      <c r="T1560" s="11">
        <f t="shared" si="124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1">
        <v>43767</v>
      </c>
      <c r="T1561" s="11">
        <f t="shared" si="124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1">
        <v>43768</v>
      </c>
      <c r="T1562" s="11">
        <f t="shared" si="124"/>
        <v>41956.062418981484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1">
        <v>43769</v>
      </c>
      <c r="T1563" s="11">
        <f t="shared" si="124"/>
        <v>41585.083368055559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3"/>
        <v>art books</v>
      </c>
      <c r="S1564" s="11">
        <v>43770</v>
      </c>
      <c r="T1564" s="11">
        <f t="shared" si="124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1">
        <v>43771</v>
      </c>
      <c r="T1565" s="11">
        <f t="shared" si="124"/>
        <v>41712.700821759259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1">
        <v>43772</v>
      </c>
      <c r="T1566" s="11">
        <f t="shared" si="124"/>
        <v>42152.836805555555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1">
        <v>43773</v>
      </c>
      <c r="T1567" s="11">
        <f t="shared" si="124"/>
        <v>40702.729872685188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1">
        <v>43774</v>
      </c>
      <c r="T1568" s="11">
        <f t="shared" si="124"/>
        <v>42578.916666666672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1">
        <v>43775</v>
      </c>
      <c r="T1569" s="11">
        <f t="shared" si="124"/>
        <v>41687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1">
        <v>43776</v>
      </c>
      <c r="T1570" s="11">
        <f t="shared" si="124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3"/>
        <v>art books</v>
      </c>
      <c r="S1571" s="11">
        <v>43777</v>
      </c>
      <c r="T1571" s="11">
        <f t="shared" si="124"/>
        <v>41419.679560185185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1">
        <v>43778</v>
      </c>
      <c r="T1572" s="11">
        <f t="shared" si="124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1">
        <v>43779</v>
      </c>
      <c r="T1573" s="11">
        <f t="shared" si="124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1">
        <v>43780</v>
      </c>
      <c r="T1574" s="11">
        <f t="shared" si="124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1">
        <v>43781</v>
      </c>
      <c r="T1575" s="11">
        <f t="shared" si="124"/>
        <v>42826.165972222225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1">
        <v>43782</v>
      </c>
      <c r="T1576" s="11">
        <f t="shared" si="124"/>
        <v>42052.927418981482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1">
        <v>43783</v>
      </c>
      <c r="T1577" s="11">
        <f t="shared" si="124"/>
        <v>41829.524259259262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1">
        <v>43784</v>
      </c>
      <c r="T1578" s="11">
        <f t="shared" si="124"/>
        <v>42185.879259259258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1">
        <v>43785</v>
      </c>
      <c r="T1579" s="11">
        <f t="shared" si="124"/>
        <v>41114.847777777781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1">
        <v>43786</v>
      </c>
      <c r="T1580" s="11">
        <f t="shared" si="124"/>
        <v>40423.083333333336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1">
        <v>43787</v>
      </c>
      <c r="T1581" s="11">
        <f t="shared" si="124"/>
        <v>41514.996423611112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3"/>
        <v>art books</v>
      </c>
      <c r="S1582" s="11">
        <v>43788</v>
      </c>
      <c r="T1582" s="11">
        <f t="shared" si="124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1">
        <v>43789</v>
      </c>
      <c r="T1583" s="11">
        <f t="shared" si="124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1">
        <v>43790</v>
      </c>
      <c r="T1584" s="11">
        <f t="shared" si="124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1">
        <v>43791</v>
      </c>
      <c r="T1585" s="11">
        <f t="shared" si="124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3"/>
        <v>places</v>
      </c>
      <c r="S1586" s="11">
        <v>43792</v>
      </c>
      <c r="T1586" s="11">
        <f t="shared" si="124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1">
        <v>43793</v>
      </c>
      <c r="T1587" s="11">
        <f t="shared" si="124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3"/>
        <v>places</v>
      </c>
      <c r="S1588" s="11">
        <v>43794</v>
      </c>
      <c r="T1588" s="11">
        <f t="shared" si="124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1">
        <v>43795</v>
      </c>
      <c r="T1589" s="11">
        <f t="shared" si="124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3"/>
        <v>places</v>
      </c>
      <c r="S1590" s="11">
        <v>43796</v>
      </c>
      <c r="T1590" s="11">
        <f t="shared" si="124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3"/>
        <v>places</v>
      </c>
      <c r="S1591" s="11">
        <v>43797</v>
      </c>
      <c r="T1591" s="11">
        <f t="shared" si="124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1">
        <v>43798</v>
      </c>
      <c r="T1592" s="11">
        <f t="shared" si="124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1">
        <v>43799</v>
      </c>
      <c r="T1593" s="11">
        <f t="shared" si="124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3"/>
        <v>places</v>
      </c>
      <c r="S1594" s="11">
        <v>43800</v>
      </c>
      <c r="T1594" s="11">
        <f t="shared" si="124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1">
        <v>43801</v>
      </c>
      <c r="T1595" s="11">
        <f t="shared" si="124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1">
        <v>43802</v>
      </c>
      <c r="T1596" s="11">
        <f t="shared" si="124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1">
        <v>43803</v>
      </c>
      <c r="T1597" s="11">
        <f t="shared" si="124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1">
        <v>43804</v>
      </c>
      <c r="T1598" s="11">
        <f t="shared" si="124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3"/>
        <v>places</v>
      </c>
      <c r="S1599" s="11">
        <v>43805</v>
      </c>
      <c r="T1599" s="11">
        <f t="shared" si="124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1">
        <v>43806</v>
      </c>
      <c r="T1600" s="11">
        <f t="shared" si="124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3"/>
        <v>places</v>
      </c>
      <c r="S1601" s="11">
        <v>43807</v>
      </c>
      <c r="T1601" s="11">
        <f t="shared" si="124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1">
        <v>43808</v>
      </c>
      <c r="T1602" s="11">
        <f t="shared" si="124"/>
        <v>41835.21597222222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LEFT(N1603,FIND("/",N1603)-1)</f>
        <v>music</v>
      </c>
      <c r="R1603" t="str">
        <f t="shared" ref="R1603:R1666" si="128">RIGHT(N1603,LEN(N1603)-FIND("/",N1603))</f>
        <v>rock</v>
      </c>
      <c r="S1603" s="11">
        <v>43809</v>
      </c>
      <c r="T1603" s="11">
        <f t="shared" ref="T1603:T1666" si="129">(((I1603/60)/60)/24)+DATE(1970,1,1)</f>
        <v>40668.092974537038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1">
        <v>43810</v>
      </c>
      <c r="T1604" s="11">
        <f t="shared" si="129"/>
        <v>40830.958333333336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1">
        <v>43811</v>
      </c>
      <c r="T1605" s="11">
        <f t="shared" si="129"/>
        <v>40936.169664351852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1">
        <v>43812</v>
      </c>
      <c r="T1606" s="11">
        <f t="shared" si="129"/>
        <v>40985.80364583333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1">
        <v>43813</v>
      </c>
      <c r="T1607" s="11">
        <f t="shared" si="129"/>
        <v>40756.291666666664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1">
        <v>43814</v>
      </c>
      <c r="T1608" s="11">
        <f t="shared" si="129"/>
        <v>40626.069884259261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1">
        <v>43815</v>
      </c>
      <c r="T1609" s="11">
        <f t="shared" si="129"/>
        <v>41074.80846064815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1">
        <v>43816</v>
      </c>
      <c r="T1610" s="11">
        <f t="shared" si="129"/>
        <v>41640.226388888892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8"/>
        <v>rock</v>
      </c>
      <c r="S1611" s="11">
        <v>43817</v>
      </c>
      <c r="T1611" s="11">
        <f t="shared" si="129"/>
        <v>40849.333333333336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1">
        <v>43818</v>
      </c>
      <c r="T1612" s="11">
        <f t="shared" si="129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1">
        <v>43819</v>
      </c>
      <c r="T1613" s="11">
        <f t="shared" si="129"/>
        <v>41430.00037037037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8"/>
        <v>rock</v>
      </c>
      <c r="S1614" s="11">
        <v>43820</v>
      </c>
      <c r="T1614" s="11">
        <f t="shared" si="129"/>
        <v>41276.874814814815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1">
        <v>43821</v>
      </c>
      <c r="T1615" s="11">
        <f t="shared" si="129"/>
        <v>41112.069467592592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1">
        <v>43822</v>
      </c>
      <c r="T1616" s="11">
        <f t="shared" si="129"/>
        <v>41854.708333333336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1">
        <v>43823</v>
      </c>
      <c r="T1617" s="11">
        <f t="shared" si="129"/>
        <v>40890.092546296299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1">
        <v>43824</v>
      </c>
      <c r="T1618" s="11">
        <f t="shared" si="129"/>
        <v>41235.916666666664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1">
        <v>43825</v>
      </c>
      <c r="T1619" s="11">
        <f t="shared" si="129"/>
        <v>41579.791666666664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1">
        <v>43826</v>
      </c>
      <c r="T1620" s="11">
        <f t="shared" si="129"/>
        <v>41341.654340277775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1">
        <v>43827</v>
      </c>
      <c r="T1621" s="11">
        <f t="shared" si="129"/>
        <v>41897.18618055556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1">
        <v>43828</v>
      </c>
      <c r="T1622" s="11">
        <f t="shared" si="129"/>
        <v>41328.339583333334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1">
        <v>43829</v>
      </c>
      <c r="T1623" s="11">
        <f t="shared" si="129"/>
        <v>41057.165972222225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1">
        <v>43830</v>
      </c>
      <c r="T1624" s="11">
        <f t="shared" si="129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1">
        <v>43831</v>
      </c>
      <c r="T1625" s="11">
        <f t="shared" si="129"/>
        <v>41513.688530092593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8"/>
        <v>rock</v>
      </c>
      <c r="S1626" s="11">
        <v>43832</v>
      </c>
      <c r="T1626" s="11">
        <f t="shared" si="129"/>
        <v>41283.367303240739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1">
        <v>43833</v>
      </c>
      <c r="T1627" s="11">
        <f t="shared" si="129"/>
        <v>41163.699687500004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1">
        <v>43834</v>
      </c>
      <c r="T1628" s="11">
        <f t="shared" si="129"/>
        <v>41609.889664351853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1">
        <v>43835</v>
      </c>
      <c r="T1629" s="11">
        <f t="shared" si="129"/>
        <v>41239.207638888889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8"/>
        <v>rock</v>
      </c>
      <c r="S1630" s="11">
        <v>43836</v>
      </c>
      <c r="T1630" s="11">
        <f t="shared" si="129"/>
        <v>41807.737060185187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1">
        <v>43837</v>
      </c>
      <c r="T1631" s="11">
        <f t="shared" si="129"/>
        <v>41690.867280092592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1">
        <v>43838</v>
      </c>
      <c r="T1632" s="11">
        <f t="shared" si="129"/>
        <v>40970.290972222225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1">
        <v>43839</v>
      </c>
      <c r="T1633" s="11">
        <f t="shared" si="129"/>
        <v>41194.859502314815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1">
        <v>43840</v>
      </c>
      <c r="T1634" s="11">
        <f t="shared" si="129"/>
        <v>40810.340902777774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1">
        <v>43841</v>
      </c>
      <c r="T1635" s="11">
        <f t="shared" si="129"/>
        <v>40924.208333333336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8"/>
        <v>rock</v>
      </c>
      <c r="S1636" s="11">
        <v>43842</v>
      </c>
      <c r="T1636" s="11">
        <f t="shared" si="129"/>
        <v>40696.249305555553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1">
        <v>43843</v>
      </c>
      <c r="T1637" s="11">
        <f t="shared" si="129"/>
        <v>42562.868761574078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1">
        <v>43844</v>
      </c>
      <c r="T1638" s="11">
        <f t="shared" si="129"/>
        <v>40706.166666666664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8"/>
        <v>rock</v>
      </c>
      <c r="S1639" s="11">
        <v>43845</v>
      </c>
      <c r="T1639" s="11">
        <f t="shared" si="129"/>
        <v>40178.98541666667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1">
        <v>43846</v>
      </c>
      <c r="T1640" s="11">
        <f t="shared" si="129"/>
        <v>41333.892361111109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1">
        <v>43847</v>
      </c>
      <c r="T1641" s="11">
        <f t="shared" si="129"/>
        <v>40971.652372685188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1">
        <v>43848</v>
      </c>
      <c r="T1642" s="11">
        <f t="shared" si="129"/>
        <v>40393.082638888889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8"/>
        <v>pop</v>
      </c>
      <c r="S1643" s="11">
        <v>43849</v>
      </c>
      <c r="T1643" s="11">
        <f t="shared" si="129"/>
        <v>41992.596574074079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1">
        <v>43850</v>
      </c>
      <c r="T1644" s="11">
        <f t="shared" si="129"/>
        <v>40708.024618055555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1">
        <v>43851</v>
      </c>
      <c r="T1645" s="11">
        <f t="shared" si="129"/>
        <v>41176.824212962965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8"/>
        <v>pop</v>
      </c>
      <c r="S1646" s="11">
        <v>43852</v>
      </c>
      <c r="T1646" s="11">
        <f t="shared" si="129"/>
        <v>41235.101388888892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8"/>
        <v>pop</v>
      </c>
      <c r="S1647" s="11">
        <v>43853</v>
      </c>
      <c r="T1647" s="11">
        <f t="shared" si="129"/>
        <v>41535.617361111108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1">
        <v>43854</v>
      </c>
      <c r="T1648" s="11">
        <f t="shared" si="129"/>
        <v>41865.757638888892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1">
        <v>43855</v>
      </c>
      <c r="T1649" s="11">
        <f t="shared" si="129"/>
        <v>41069.409456018519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1">
        <v>43856</v>
      </c>
      <c r="T1650" s="11">
        <f t="shared" si="129"/>
        <v>40622.662986111114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1">
        <v>43857</v>
      </c>
      <c r="T1651" s="11">
        <f t="shared" si="129"/>
        <v>41782.684664351851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8"/>
        <v>pop</v>
      </c>
      <c r="S1652" s="11">
        <v>43858</v>
      </c>
      <c r="T1652" s="11">
        <f t="shared" si="129"/>
        <v>41556.435613425929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8"/>
        <v>pop</v>
      </c>
      <c r="S1653" s="11">
        <v>43859</v>
      </c>
      <c r="T1653" s="11">
        <f t="shared" si="129"/>
        <v>40659.290972222225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1">
        <v>43860</v>
      </c>
      <c r="T1654" s="11">
        <f t="shared" si="129"/>
        <v>41602.534641203703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1">
        <v>43861</v>
      </c>
      <c r="T1655" s="11">
        <f t="shared" si="129"/>
        <v>40657.834444444445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1">
        <v>43862</v>
      </c>
      <c r="T1656" s="11">
        <f t="shared" si="129"/>
        <v>41017.890740740739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1">
        <v>43863</v>
      </c>
      <c r="T1657" s="11">
        <f t="shared" si="129"/>
        <v>41004.750231481477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1">
        <v>43864</v>
      </c>
      <c r="T1658" s="11">
        <f t="shared" si="129"/>
        <v>41256.928842592592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1">
        <v>43865</v>
      </c>
      <c r="T1659" s="11">
        <f t="shared" si="129"/>
        <v>41053.782037037039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1">
        <v>43866</v>
      </c>
      <c r="T1660" s="11">
        <f t="shared" si="129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1">
        <v>43867</v>
      </c>
      <c r="T1661" s="11">
        <f t="shared" si="129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1">
        <v>43868</v>
      </c>
      <c r="T1662" s="11">
        <f t="shared" si="129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1">
        <v>43869</v>
      </c>
      <c r="T1663" s="11">
        <f t="shared" si="129"/>
        <v>42386.875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1">
        <v>43870</v>
      </c>
      <c r="T1664" s="11">
        <f t="shared" si="129"/>
        <v>40908.239999999998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8"/>
        <v>pop</v>
      </c>
      <c r="S1665" s="11">
        <v>43871</v>
      </c>
      <c r="T1665" s="11">
        <f t="shared" si="129"/>
        <v>42036.02207175926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1">
        <v>43872</v>
      </c>
      <c r="T1666" s="11">
        <f t="shared" si="129"/>
        <v>40984.165972222225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LEFT(N1667,FIND("/",N1667)-1)</f>
        <v>music</v>
      </c>
      <c r="R1667" t="str">
        <f t="shared" ref="R1667:R1730" si="133">RIGHT(N1667,LEN(N1667)-FIND("/",N1667))</f>
        <v>pop</v>
      </c>
      <c r="S1667" s="11">
        <v>43873</v>
      </c>
      <c r="T1667" s="11">
        <f t="shared" ref="T1667:T1730" si="134">(((I1667/60)/60)/24)+DATE(1970,1,1)</f>
        <v>40596.125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1">
        <v>43874</v>
      </c>
      <c r="T1668" s="11">
        <f t="shared" si="134"/>
        <v>41361.211493055554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1">
        <v>43875</v>
      </c>
      <c r="T1669" s="11">
        <f t="shared" si="134"/>
        <v>41709.290972222225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1">
        <v>43876</v>
      </c>
      <c r="T1670" s="11">
        <f t="shared" si="134"/>
        <v>40875.191423611112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3"/>
        <v>pop</v>
      </c>
      <c r="S1671" s="11">
        <v>43877</v>
      </c>
      <c r="T1671" s="11">
        <f t="shared" si="134"/>
        <v>42521.885138888887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1">
        <v>43878</v>
      </c>
      <c r="T1672" s="11">
        <f t="shared" si="134"/>
        <v>40364.166666666664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1">
        <v>43879</v>
      </c>
      <c r="T1673" s="11">
        <f t="shared" si="134"/>
        <v>42583.54414351852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1">
        <v>43880</v>
      </c>
      <c r="T1674" s="11">
        <f t="shared" si="134"/>
        <v>41064.656597222223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1">
        <v>43881</v>
      </c>
      <c r="T1675" s="11">
        <f t="shared" si="134"/>
        <v>42069.878379629634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1">
        <v>43882</v>
      </c>
      <c r="T1676" s="11">
        <f t="shared" si="134"/>
        <v>42600.290972222225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1">
        <v>43883</v>
      </c>
      <c r="T1677" s="11">
        <f t="shared" si="134"/>
        <v>40832.918749999997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1">
        <v>43884</v>
      </c>
      <c r="T1678" s="11">
        <f t="shared" si="134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1">
        <v>43885</v>
      </c>
      <c r="T1679" s="11">
        <f t="shared" si="134"/>
        <v>42476.249305555553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1">
        <v>43886</v>
      </c>
      <c r="T1680" s="11">
        <f t="shared" si="134"/>
        <v>41676.854988425926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3"/>
        <v>pop</v>
      </c>
      <c r="S1681" s="11">
        <v>43887</v>
      </c>
      <c r="T1681" s="11">
        <f t="shared" si="134"/>
        <v>40746.068807870368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3"/>
        <v>pop</v>
      </c>
      <c r="S1682" s="11">
        <v>43888</v>
      </c>
      <c r="T1682" s="11">
        <f t="shared" si="134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1">
        <v>43889</v>
      </c>
      <c r="T1683" s="11">
        <f t="shared" si="134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3"/>
        <v>faith</v>
      </c>
      <c r="S1684" s="11">
        <v>43890</v>
      </c>
      <c r="T1684" s="11">
        <f t="shared" si="134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3"/>
        <v>faith</v>
      </c>
      <c r="S1685" s="11">
        <v>43891</v>
      </c>
      <c r="T1685" s="11">
        <f t="shared" si="134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1">
        <v>43892</v>
      </c>
      <c r="T1686" s="11">
        <f t="shared" si="134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3"/>
        <v>faith</v>
      </c>
      <c r="S1687" s="11">
        <v>43893</v>
      </c>
      <c r="T1687" s="11">
        <f t="shared" si="134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3"/>
        <v>faith</v>
      </c>
      <c r="S1688" s="11">
        <v>43894</v>
      </c>
      <c r="T1688" s="11">
        <f t="shared" si="134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1">
        <v>43895</v>
      </c>
      <c r="T1689" s="11">
        <f t="shared" si="134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1">
        <v>43896</v>
      </c>
      <c r="T1690" s="11">
        <f t="shared" si="134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1">
        <v>43897</v>
      </c>
      <c r="T1691" s="11">
        <f t="shared" si="134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1">
        <v>43898</v>
      </c>
      <c r="T1692" s="11">
        <f t="shared" si="134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1">
        <v>43899</v>
      </c>
      <c r="T1693" s="11">
        <f t="shared" si="134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1">
        <v>43900</v>
      </c>
      <c r="T1694" s="11">
        <f t="shared" si="134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3"/>
        <v>faith</v>
      </c>
      <c r="S1695" s="11">
        <v>43901</v>
      </c>
      <c r="T1695" s="11">
        <f t="shared" si="134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3"/>
        <v>faith</v>
      </c>
      <c r="S1696" s="11">
        <v>43902</v>
      </c>
      <c r="T1696" s="11">
        <f t="shared" si="134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1">
        <v>43903</v>
      </c>
      <c r="T1697" s="11">
        <f t="shared" si="134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3"/>
        <v>faith</v>
      </c>
      <c r="S1698" s="11">
        <v>43904</v>
      </c>
      <c r="T1698" s="11">
        <f t="shared" si="134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1">
        <v>43905</v>
      </c>
      <c r="T1699" s="11">
        <f t="shared" si="134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3"/>
        <v>faith</v>
      </c>
      <c r="S1700" s="11">
        <v>43906</v>
      </c>
      <c r="T1700" s="11">
        <f t="shared" si="134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3"/>
        <v>faith</v>
      </c>
      <c r="S1701" s="11">
        <v>43907</v>
      </c>
      <c r="T1701" s="11">
        <f t="shared" si="134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1">
        <v>43908</v>
      </c>
      <c r="T1702" s="11">
        <f t="shared" si="134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3"/>
        <v>faith</v>
      </c>
      <c r="S1703" s="11">
        <v>43909</v>
      </c>
      <c r="T1703" s="11">
        <f t="shared" si="134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3"/>
        <v>faith</v>
      </c>
      <c r="S1704" s="11">
        <v>43910</v>
      </c>
      <c r="T1704" s="11">
        <f t="shared" si="134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3"/>
        <v>faith</v>
      </c>
      <c r="S1705" s="11">
        <v>43911</v>
      </c>
      <c r="T1705" s="11">
        <f t="shared" si="134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1">
        <v>43912</v>
      </c>
      <c r="T1706" s="11">
        <f t="shared" si="134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3"/>
        <v>faith</v>
      </c>
      <c r="S1707" s="11">
        <v>43913</v>
      </c>
      <c r="T1707" s="11">
        <f t="shared" si="134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3"/>
        <v>faith</v>
      </c>
      <c r="S1708" s="11">
        <v>43914</v>
      </c>
      <c r="T1708" s="11">
        <f t="shared" si="134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1">
        <v>43915</v>
      </c>
      <c r="T1709" s="11">
        <f t="shared" si="134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3"/>
        <v>faith</v>
      </c>
      <c r="S1710" s="11">
        <v>43916</v>
      </c>
      <c r="T1710" s="11">
        <f t="shared" si="134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3"/>
        <v>faith</v>
      </c>
      <c r="S1711" s="11">
        <v>43917</v>
      </c>
      <c r="T1711" s="11">
        <f t="shared" si="134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3"/>
        <v>faith</v>
      </c>
      <c r="S1712" s="11">
        <v>43918</v>
      </c>
      <c r="T1712" s="11">
        <f t="shared" si="134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3"/>
        <v>faith</v>
      </c>
      <c r="S1713" s="11">
        <v>43919</v>
      </c>
      <c r="T1713" s="11">
        <f t="shared" si="134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3"/>
        <v>faith</v>
      </c>
      <c r="S1714" s="11">
        <v>43920</v>
      </c>
      <c r="T1714" s="11">
        <f t="shared" si="134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3"/>
        <v>faith</v>
      </c>
      <c r="S1715" s="11">
        <v>43921</v>
      </c>
      <c r="T1715" s="11">
        <f t="shared" si="134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1">
        <v>43922</v>
      </c>
      <c r="T1716" s="11">
        <f t="shared" si="134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3"/>
        <v>faith</v>
      </c>
      <c r="S1717" s="11">
        <v>43923</v>
      </c>
      <c r="T1717" s="11">
        <f t="shared" si="134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3"/>
        <v>faith</v>
      </c>
      <c r="S1718" s="11">
        <v>43924</v>
      </c>
      <c r="T1718" s="11">
        <f t="shared" si="134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1">
        <v>43925</v>
      </c>
      <c r="T1719" s="11">
        <f t="shared" si="134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3"/>
        <v>faith</v>
      </c>
      <c r="S1720" s="11">
        <v>43926</v>
      </c>
      <c r="T1720" s="11">
        <f t="shared" si="134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1">
        <v>43927</v>
      </c>
      <c r="T1721" s="11">
        <f t="shared" si="134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3"/>
        <v>faith</v>
      </c>
      <c r="S1722" s="11">
        <v>43928</v>
      </c>
      <c r="T1722" s="11">
        <f t="shared" si="134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3"/>
        <v>faith</v>
      </c>
      <c r="S1723" s="11">
        <v>43929</v>
      </c>
      <c r="T1723" s="11">
        <f t="shared" si="134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3"/>
        <v>faith</v>
      </c>
      <c r="S1724" s="11">
        <v>43930</v>
      </c>
      <c r="T1724" s="11">
        <f t="shared" si="134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1">
        <v>43931</v>
      </c>
      <c r="T1725" s="11">
        <f t="shared" si="134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3"/>
        <v>faith</v>
      </c>
      <c r="S1726" s="11">
        <v>43932</v>
      </c>
      <c r="T1726" s="11">
        <f t="shared" si="134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1">
        <v>43933</v>
      </c>
      <c r="T1727" s="11">
        <f t="shared" si="134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3"/>
        <v>faith</v>
      </c>
      <c r="S1728" s="11">
        <v>43934</v>
      </c>
      <c r="T1728" s="11">
        <f t="shared" si="134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3"/>
        <v>faith</v>
      </c>
      <c r="S1729" s="11">
        <v>43935</v>
      </c>
      <c r="T1729" s="11">
        <f t="shared" si="134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1">
        <v>43936</v>
      </c>
      <c r="T1730" s="11">
        <f t="shared" si="134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LEFT(N1731,FIND("/",N1731)-1)</f>
        <v>music</v>
      </c>
      <c r="R1731" t="str">
        <f t="shared" ref="R1731:R1794" si="138">RIGHT(N1731,LEN(N1731)-FIND("/",N1731))</f>
        <v>faith</v>
      </c>
      <c r="S1731" s="11">
        <v>43937</v>
      </c>
      <c r="T1731" s="11">
        <f t="shared" ref="T1731:T1794" si="139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8"/>
        <v>faith</v>
      </c>
      <c r="S1732" s="11">
        <v>43938</v>
      </c>
      <c r="T1732" s="11">
        <f t="shared" si="139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si="138"/>
        <v>faith</v>
      </c>
      <c r="S1733" s="11">
        <v>43939</v>
      </c>
      <c r="T1733" s="11">
        <f t="shared" si="139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8"/>
        <v>faith</v>
      </c>
      <c r="S1734" s="11">
        <v>43940</v>
      </c>
      <c r="T1734" s="11">
        <f t="shared" si="139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8"/>
        <v>faith</v>
      </c>
      <c r="S1735" s="11">
        <v>43941</v>
      </c>
      <c r="T1735" s="11">
        <f t="shared" si="139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8"/>
        <v>faith</v>
      </c>
      <c r="S1736" s="11">
        <v>43942</v>
      </c>
      <c r="T1736" s="11">
        <f t="shared" si="139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8"/>
        <v>faith</v>
      </c>
      <c r="S1737" s="11">
        <v>43943</v>
      </c>
      <c r="T1737" s="11">
        <f t="shared" si="139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8"/>
        <v>faith</v>
      </c>
      <c r="S1738" s="11">
        <v>43944</v>
      </c>
      <c r="T1738" s="11">
        <f t="shared" si="139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1">
        <v>43945</v>
      </c>
      <c r="T1739" s="11">
        <f t="shared" si="139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8"/>
        <v>faith</v>
      </c>
      <c r="S1740" s="11">
        <v>43946</v>
      </c>
      <c r="T1740" s="11">
        <f t="shared" si="139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8"/>
        <v>faith</v>
      </c>
      <c r="S1741" s="11">
        <v>43947</v>
      </c>
      <c r="T1741" s="11">
        <f t="shared" si="139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8"/>
        <v>faith</v>
      </c>
      <c r="S1742" s="11">
        <v>43948</v>
      </c>
      <c r="T1742" s="11">
        <f t="shared" si="139"/>
        <v>42201.817384259266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1">
        <v>43949</v>
      </c>
      <c r="T1743" s="11">
        <f t="shared" si="139"/>
        <v>42165.628136574072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1">
        <v>43950</v>
      </c>
      <c r="T1744" s="11">
        <f t="shared" si="139"/>
        <v>42742.875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1">
        <v>43951</v>
      </c>
      <c r="T1745" s="11">
        <f t="shared" si="139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1">
        <v>43952</v>
      </c>
      <c r="T1746" s="11">
        <f t="shared" si="139"/>
        <v>42071.563391203701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1">
        <v>43953</v>
      </c>
      <c r="T1747" s="11">
        <f t="shared" si="139"/>
        <v>42726.083333333328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1">
        <v>43954</v>
      </c>
      <c r="T1748" s="11">
        <f t="shared" si="139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1">
        <v>43955</v>
      </c>
      <c r="T1749" s="11">
        <f t="shared" si="139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1">
        <v>43956</v>
      </c>
      <c r="T1750" s="11">
        <f t="shared" si="139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1">
        <v>43957</v>
      </c>
      <c r="T1751" s="11">
        <f t="shared" si="139"/>
        <v>42795.791666666672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1">
        <v>43958</v>
      </c>
      <c r="T1752" s="11">
        <f t="shared" si="139"/>
        <v>42479.836851851855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1">
        <v>43959</v>
      </c>
      <c r="T1753" s="11">
        <f t="shared" si="139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1">
        <v>43960</v>
      </c>
      <c r="T1754" s="11">
        <f t="shared" si="139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1">
        <v>43961</v>
      </c>
      <c r="T1755" s="11">
        <f t="shared" si="139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1">
        <v>43962</v>
      </c>
      <c r="T1756" s="11">
        <f t="shared" si="139"/>
        <v>42097.835104166668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1">
        <v>43963</v>
      </c>
      <c r="T1757" s="11">
        <f t="shared" si="139"/>
        <v>42282.788900462961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1">
        <v>43964</v>
      </c>
      <c r="T1758" s="11">
        <f t="shared" si="139"/>
        <v>42611.167465277773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1">
        <v>43965</v>
      </c>
      <c r="T1759" s="11">
        <f t="shared" si="139"/>
        <v>42763.811805555553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1">
        <v>43966</v>
      </c>
      <c r="T1760" s="11">
        <f t="shared" si="139"/>
        <v>42565.955925925926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1">
        <v>43967</v>
      </c>
      <c r="T1761" s="11">
        <f t="shared" si="139"/>
        <v>42088.787372685183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1">
        <v>43968</v>
      </c>
      <c r="T1762" s="11">
        <f t="shared" si="139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1">
        <v>43969</v>
      </c>
      <c r="T1763" s="11">
        <f t="shared" si="139"/>
        <v>42259.567824074074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1">
        <v>43970</v>
      </c>
      <c r="T1764" s="11">
        <f t="shared" si="139"/>
        <v>42440.982002314813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1">
        <v>43971</v>
      </c>
      <c r="T1765" s="11">
        <f t="shared" si="139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1">
        <v>43972</v>
      </c>
      <c r="T1766" s="11">
        <f t="shared" si="139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1">
        <v>43973</v>
      </c>
      <c r="T1767" s="11">
        <f t="shared" si="139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8"/>
        <v>photobooks</v>
      </c>
      <c r="S1768" s="11">
        <v>43974</v>
      </c>
      <c r="T1768" s="11">
        <f t="shared" si="139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1">
        <v>43975</v>
      </c>
      <c r="T1769" s="11">
        <f t="shared" si="139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1">
        <v>43976</v>
      </c>
      <c r="T1770" s="11">
        <f t="shared" si="139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1">
        <v>43977</v>
      </c>
      <c r="T1771" s="11">
        <f t="shared" si="139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1">
        <v>43978</v>
      </c>
      <c r="T1772" s="11">
        <f t="shared" si="139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1">
        <v>43979</v>
      </c>
      <c r="T1773" s="11">
        <f t="shared" si="139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1">
        <v>43980</v>
      </c>
      <c r="T1774" s="11">
        <f t="shared" si="139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1">
        <v>43981</v>
      </c>
      <c r="T1775" s="11">
        <f t="shared" si="139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1">
        <v>43982</v>
      </c>
      <c r="T1776" s="11">
        <f t="shared" si="139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1">
        <v>43983</v>
      </c>
      <c r="T1777" s="11">
        <f t="shared" si="139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1">
        <v>43984</v>
      </c>
      <c r="T1778" s="11">
        <f t="shared" si="139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1">
        <v>43985</v>
      </c>
      <c r="T1779" s="11">
        <f t="shared" si="139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1">
        <v>43986</v>
      </c>
      <c r="T1780" s="11">
        <f t="shared" si="139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1">
        <v>43987</v>
      </c>
      <c r="T1781" s="11">
        <f t="shared" si="139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1">
        <v>43988</v>
      </c>
      <c r="T1782" s="11">
        <f t="shared" si="139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1">
        <v>43989</v>
      </c>
      <c r="T1783" s="11">
        <f t="shared" si="139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1">
        <v>43990</v>
      </c>
      <c r="T1784" s="11">
        <f t="shared" si="139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1">
        <v>43991</v>
      </c>
      <c r="T1785" s="11">
        <f t="shared" si="139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1">
        <v>43992</v>
      </c>
      <c r="T1786" s="11">
        <f t="shared" si="139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1">
        <v>43993</v>
      </c>
      <c r="T1787" s="11">
        <f t="shared" si="139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1">
        <v>43994</v>
      </c>
      <c r="T1788" s="11">
        <f t="shared" si="139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1">
        <v>43995</v>
      </c>
      <c r="T1789" s="11">
        <f t="shared" si="139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1">
        <v>43996</v>
      </c>
      <c r="T1790" s="11">
        <f t="shared" si="139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1">
        <v>43997</v>
      </c>
      <c r="T1791" s="11">
        <f t="shared" si="139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1">
        <v>43998</v>
      </c>
      <c r="T1792" s="11">
        <f t="shared" si="139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1">
        <v>43999</v>
      </c>
      <c r="T1793" s="11">
        <f t="shared" si="139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1">
        <v>44000</v>
      </c>
      <c r="T1794" s="11">
        <f t="shared" si="139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LEFT(N1795,FIND("/",N1795)-1)</f>
        <v>photography</v>
      </c>
      <c r="R1795" t="str">
        <f t="shared" ref="R1795:R1858" si="143">RIGHT(N1795,LEN(N1795)-FIND("/",N1795))</f>
        <v>photobooks</v>
      </c>
      <c r="S1795" s="11">
        <v>44001</v>
      </c>
      <c r="T1795" s="11">
        <f t="shared" ref="T1795:T1858" si="144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1">
        <v>44002</v>
      </c>
      <c r="T1796" s="11">
        <f t="shared" si="144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1">
        <v>44003</v>
      </c>
      <c r="T1797" s="11">
        <f t="shared" si="144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1">
        <v>44004</v>
      </c>
      <c r="T1798" s="11">
        <f t="shared" si="144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1">
        <v>44005</v>
      </c>
      <c r="T1799" s="11">
        <f t="shared" si="144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1">
        <v>44006</v>
      </c>
      <c r="T1800" s="11">
        <f t="shared" si="144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1">
        <v>44007</v>
      </c>
      <c r="T1801" s="11">
        <f t="shared" si="144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1">
        <v>44008</v>
      </c>
      <c r="T1802" s="11">
        <f t="shared" si="144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1">
        <v>44009</v>
      </c>
      <c r="T1803" s="11">
        <f t="shared" si="144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1">
        <v>44010</v>
      </c>
      <c r="T1804" s="11">
        <f t="shared" si="144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1">
        <v>44011</v>
      </c>
      <c r="T1805" s="11">
        <f t="shared" si="144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1">
        <v>44012</v>
      </c>
      <c r="T1806" s="11">
        <f t="shared" si="144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1">
        <v>44013</v>
      </c>
      <c r="T1807" s="11">
        <f t="shared" si="144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1">
        <v>44014</v>
      </c>
      <c r="T1808" s="11">
        <f t="shared" si="144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1">
        <v>44015</v>
      </c>
      <c r="T1809" s="11">
        <f t="shared" si="144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1">
        <v>44016</v>
      </c>
      <c r="T1810" s="11">
        <f t="shared" si="144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1">
        <v>44017</v>
      </c>
      <c r="T1811" s="11">
        <f t="shared" si="144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1">
        <v>44018</v>
      </c>
      <c r="T1812" s="11">
        <f t="shared" si="144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1">
        <v>44019</v>
      </c>
      <c r="T1813" s="11">
        <f t="shared" si="144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1">
        <v>44020</v>
      </c>
      <c r="T1814" s="11">
        <f t="shared" si="144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3"/>
        <v>photobooks</v>
      </c>
      <c r="S1815" s="11">
        <v>44021</v>
      </c>
      <c r="T1815" s="11">
        <f t="shared" si="144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1">
        <v>44022</v>
      </c>
      <c r="T1816" s="11">
        <f t="shared" si="144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3"/>
        <v>photobooks</v>
      </c>
      <c r="S1817" s="11">
        <v>44023</v>
      </c>
      <c r="T1817" s="11">
        <f t="shared" si="144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1">
        <v>44024</v>
      </c>
      <c r="T1818" s="11">
        <f t="shared" si="144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1">
        <v>44025</v>
      </c>
      <c r="T1819" s="11">
        <f t="shared" si="144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3"/>
        <v>photobooks</v>
      </c>
      <c r="S1820" s="11">
        <v>44026</v>
      </c>
      <c r="T1820" s="11">
        <f t="shared" si="144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1">
        <v>44027</v>
      </c>
      <c r="T1821" s="11">
        <f t="shared" si="144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1">
        <v>44028</v>
      </c>
      <c r="T1822" s="11">
        <f t="shared" si="144"/>
        <v>42095.042708333334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1">
        <v>44029</v>
      </c>
      <c r="T1823" s="11">
        <f t="shared" si="144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1">
        <v>44030</v>
      </c>
      <c r="T1824" s="11">
        <f t="shared" si="144"/>
        <v>41670.792361111111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1">
        <v>44031</v>
      </c>
      <c r="T1825" s="11">
        <f t="shared" si="144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3"/>
        <v>rock</v>
      </c>
      <c r="S1826" s="11">
        <v>44032</v>
      </c>
      <c r="T1826" s="11">
        <f t="shared" si="144"/>
        <v>41647.088888888888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3"/>
        <v>rock</v>
      </c>
      <c r="S1827" s="11">
        <v>44033</v>
      </c>
      <c r="T1827" s="11">
        <f t="shared" si="144"/>
        <v>41466.83452546296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1">
        <v>44034</v>
      </c>
      <c r="T1828" s="11">
        <f t="shared" si="144"/>
        <v>41687.923807870371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1">
        <v>44035</v>
      </c>
      <c r="T1829" s="11">
        <f t="shared" si="144"/>
        <v>40605.325937499998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1">
        <v>44036</v>
      </c>
      <c r="T1830" s="11">
        <f t="shared" si="144"/>
        <v>41768.916666666664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1">
        <v>44037</v>
      </c>
      <c r="T1831" s="11">
        <f t="shared" si="144"/>
        <v>40564.916666666664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1">
        <v>44038</v>
      </c>
      <c r="T1832" s="11">
        <f t="shared" si="144"/>
        <v>41694.684108796297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1">
        <v>44039</v>
      </c>
      <c r="T1833" s="11">
        <f t="shared" si="144"/>
        <v>41041.996099537035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3"/>
        <v>rock</v>
      </c>
      <c r="S1834" s="11">
        <v>44040</v>
      </c>
      <c r="T1834" s="11">
        <f t="shared" si="144"/>
        <v>40606.539664351854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3"/>
        <v>rock</v>
      </c>
      <c r="S1835" s="11">
        <v>44041</v>
      </c>
      <c r="T1835" s="11">
        <f t="shared" si="144"/>
        <v>41335.332638888889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1">
        <v>44042</v>
      </c>
      <c r="T1836" s="11">
        <f t="shared" si="144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1">
        <v>44043</v>
      </c>
      <c r="T1837" s="11">
        <f t="shared" si="144"/>
        <v>42460.660543981481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1">
        <v>44044</v>
      </c>
      <c r="T1838" s="11">
        <f t="shared" si="144"/>
        <v>41322.809363425928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1">
        <v>44045</v>
      </c>
      <c r="T1839" s="11">
        <f t="shared" si="144"/>
        <v>40986.006192129629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1">
        <v>44046</v>
      </c>
      <c r="T1840" s="11">
        <f t="shared" si="144"/>
        <v>40817.125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1">
        <v>44047</v>
      </c>
      <c r="T1841" s="11">
        <f t="shared" si="144"/>
        <v>42644.722013888888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1">
        <v>44048</v>
      </c>
      <c r="T1842" s="11">
        <f t="shared" si="144"/>
        <v>41401.207638888889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3"/>
        <v>rock</v>
      </c>
      <c r="S1843" s="11">
        <v>44049</v>
      </c>
      <c r="T1843" s="11">
        <f t="shared" si="144"/>
        <v>41779.207638888889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1">
        <v>44050</v>
      </c>
      <c r="T1844" s="11">
        <f t="shared" si="144"/>
        <v>42065.249305555553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1">
        <v>44051</v>
      </c>
      <c r="T1845" s="11">
        <f t="shared" si="144"/>
        <v>40594.994837962964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3"/>
        <v>rock</v>
      </c>
      <c r="S1846" s="11">
        <v>44052</v>
      </c>
      <c r="T1846" s="11">
        <f t="shared" si="144"/>
        <v>40705.125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1">
        <v>44053</v>
      </c>
      <c r="T1847" s="11">
        <f t="shared" si="144"/>
        <v>42538.204861111109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1">
        <v>44054</v>
      </c>
      <c r="T1848" s="11">
        <f t="shared" si="144"/>
        <v>41258.650196759263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1">
        <v>44055</v>
      </c>
      <c r="T1849" s="11">
        <f t="shared" si="144"/>
        <v>42115.236481481479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1">
        <v>44056</v>
      </c>
      <c r="T1850" s="11">
        <f t="shared" si="144"/>
        <v>40755.290972222225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3"/>
        <v>rock</v>
      </c>
      <c r="S1851" s="11">
        <v>44057</v>
      </c>
      <c r="T1851" s="11">
        <f t="shared" si="144"/>
        <v>41199.845590277779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1">
        <v>44058</v>
      </c>
      <c r="T1852" s="11">
        <f t="shared" si="144"/>
        <v>41830.959490740745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1">
        <v>44059</v>
      </c>
      <c r="T1853" s="11">
        <f t="shared" si="144"/>
        <v>41848.041666666664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1">
        <v>44060</v>
      </c>
      <c r="T1854" s="11">
        <f t="shared" si="144"/>
        <v>42119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1">
        <v>44061</v>
      </c>
      <c r="T1855" s="11">
        <f t="shared" si="144"/>
        <v>41227.102048611108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1">
        <v>44062</v>
      </c>
      <c r="T1856" s="11">
        <f t="shared" si="144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1">
        <v>44063</v>
      </c>
      <c r="T1857" s="11">
        <f t="shared" si="144"/>
        <v>41645.538657407407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1">
        <v>44064</v>
      </c>
      <c r="T1858" s="11">
        <f t="shared" si="144"/>
        <v>41838.854999999996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LEFT(N1859,FIND("/",N1859)-1)</f>
        <v>music</v>
      </c>
      <c r="R1859" t="str">
        <f t="shared" ref="R1859:R1922" si="148">RIGHT(N1859,LEN(N1859)-FIND("/",N1859))</f>
        <v>rock</v>
      </c>
      <c r="S1859" s="11">
        <v>44065</v>
      </c>
      <c r="T1859" s="11">
        <f t="shared" ref="T1859:T1922" si="149">(((I1859/60)/60)/24)+DATE(1970,1,1)</f>
        <v>41894.76866898148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1">
        <v>44066</v>
      </c>
      <c r="T1860" s="11">
        <f t="shared" si="149"/>
        <v>40893.242141203707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si="148"/>
        <v>rock</v>
      </c>
      <c r="S1861" s="11">
        <v>44067</v>
      </c>
      <c r="T1861" s="11">
        <f t="shared" si="149"/>
        <v>40808.770011574074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1">
        <v>44068</v>
      </c>
      <c r="T1862" s="11">
        <f t="shared" si="14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8"/>
        <v>mobile games</v>
      </c>
      <c r="S1863" s="11">
        <v>44069</v>
      </c>
      <c r="T1863" s="11">
        <f t="shared" si="14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1">
        <v>44070</v>
      </c>
      <c r="T1864" s="11">
        <f t="shared" si="14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1">
        <v>44071</v>
      </c>
      <c r="T1865" s="11">
        <f t="shared" si="14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1">
        <v>44072</v>
      </c>
      <c r="T1866" s="11">
        <f t="shared" si="14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1">
        <v>44073</v>
      </c>
      <c r="T1867" s="11">
        <f t="shared" si="14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1">
        <v>44074</v>
      </c>
      <c r="T1868" s="11">
        <f t="shared" si="14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1">
        <v>44075</v>
      </c>
      <c r="T1869" s="11">
        <f t="shared" si="14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1">
        <v>44076</v>
      </c>
      <c r="T1870" s="11">
        <f t="shared" si="14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8"/>
        <v>mobile games</v>
      </c>
      <c r="S1871" s="11">
        <v>44077</v>
      </c>
      <c r="T1871" s="11">
        <f t="shared" si="14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1">
        <v>44078</v>
      </c>
      <c r="T1872" s="11">
        <f t="shared" si="14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1">
        <v>44079</v>
      </c>
      <c r="T1873" s="11">
        <f t="shared" si="14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1">
        <v>44080</v>
      </c>
      <c r="T1874" s="11">
        <f t="shared" si="14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1">
        <v>44081</v>
      </c>
      <c r="T1875" s="11">
        <f t="shared" si="14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1">
        <v>44082</v>
      </c>
      <c r="T1876" s="11">
        <f t="shared" si="14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1">
        <v>44083</v>
      </c>
      <c r="T1877" s="11">
        <f t="shared" si="14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8"/>
        <v>mobile games</v>
      </c>
      <c r="S1878" s="11">
        <v>44084</v>
      </c>
      <c r="T1878" s="11">
        <f t="shared" si="14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8"/>
        <v>mobile games</v>
      </c>
      <c r="S1879" s="11">
        <v>44085</v>
      </c>
      <c r="T1879" s="11">
        <f t="shared" si="14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8"/>
        <v>mobile games</v>
      </c>
      <c r="S1880" s="11">
        <v>44086</v>
      </c>
      <c r="T1880" s="11">
        <f t="shared" si="14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1">
        <v>44087</v>
      </c>
      <c r="T1881" s="11">
        <f t="shared" si="14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1">
        <v>44088</v>
      </c>
      <c r="T1882" s="11">
        <f t="shared" si="149"/>
        <v>42459.525231481486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1">
        <v>44089</v>
      </c>
      <c r="T1883" s="11">
        <f t="shared" si="149"/>
        <v>42073.110983796301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1">
        <v>44090</v>
      </c>
      <c r="T1884" s="11">
        <f t="shared" si="149"/>
        <v>41100.991666666669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1">
        <v>44091</v>
      </c>
      <c r="T1885" s="11">
        <f t="shared" si="149"/>
        <v>41007.906342592592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1">
        <v>44092</v>
      </c>
      <c r="T1886" s="11">
        <f t="shared" si="149"/>
        <v>41240.5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1">
        <v>44093</v>
      </c>
      <c r="T1887" s="11">
        <f t="shared" si="149"/>
        <v>41131.916666666664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1">
        <v>44094</v>
      </c>
      <c r="T1888" s="11">
        <f t="shared" si="14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1">
        <v>44095</v>
      </c>
      <c r="T1889" s="11">
        <f t="shared" si="149"/>
        <v>42341.895833333328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1">
        <v>44096</v>
      </c>
      <c r="T1890" s="11">
        <f t="shared" si="149"/>
        <v>40330.207638888889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1">
        <v>44097</v>
      </c>
      <c r="T1891" s="11">
        <f t="shared" si="149"/>
        <v>41344.751689814817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1">
        <v>44098</v>
      </c>
      <c r="T1892" s="11">
        <f t="shared" si="149"/>
        <v>41258.786203703705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1">
        <v>44099</v>
      </c>
      <c r="T1893" s="11">
        <f t="shared" si="149"/>
        <v>40381.25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1">
        <v>44100</v>
      </c>
      <c r="T1894" s="11">
        <f t="shared" si="149"/>
        <v>40701.637511574074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1">
        <v>44101</v>
      </c>
      <c r="T1895" s="11">
        <f t="shared" si="149"/>
        <v>40649.165972222225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1">
        <v>44102</v>
      </c>
      <c r="T1896" s="11">
        <f t="shared" si="149"/>
        <v>40951.904895833337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1">
        <v>44103</v>
      </c>
      <c r="T1897" s="11">
        <f t="shared" si="149"/>
        <v>42297.746782407412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8"/>
        <v>indie rock</v>
      </c>
      <c r="S1898" s="11">
        <v>44104</v>
      </c>
      <c r="T1898" s="11">
        <f t="shared" si="149"/>
        <v>41011.710243055553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1">
        <v>44105</v>
      </c>
      <c r="T1899" s="11">
        <f t="shared" si="149"/>
        <v>41702.875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1">
        <v>44106</v>
      </c>
      <c r="T1900" s="11">
        <f t="shared" si="149"/>
        <v>42401.75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1">
        <v>44107</v>
      </c>
      <c r="T1901" s="11">
        <f t="shared" si="149"/>
        <v>42088.90006944444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1">
        <v>44108</v>
      </c>
      <c r="T1902" s="11">
        <f t="shared" si="14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1">
        <v>44109</v>
      </c>
      <c r="T1903" s="11">
        <f t="shared" si="14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1">
        <v>44110</v>
      </c>
      <c r="T1904" s="11">
        <f t="shared" si="14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1">
        <v>44111</v>
      </c>
      <c r="T1905" s="11">
        <f t="shared" si="14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1">
        <v>44112</v>
      </c>
      <c r="T1906" s="11">
        <f t="shared" si="14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1">
        <v>44113</v>
      </c>
      <c r="T1907" s="11">
        <f t="shared" si="14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1">
        <v>44114</v>
      </c>
      <c r="T1908" s="11">
        <f t="shared" si="14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1">
        <v>44115</v>
      </c>
      <c r="T1909" s="11">
        <f t="shared" si="14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1">
        <v>44116</v>
      </c>
      <c r="T1910" s="11">
        <f t="shared" si="14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1">
        <v>44117</v>
      </c>
      <c r="T1911" s="11">
        <f t="shared" si="14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1">
        <v>44118</v>
      </c>
      <c r="T1912" s="11">
        <f t="shared" si="14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1">
        <v>44119</v>
      </c>
      <c r="T1913" s="11">
        <f t="shared" si="14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1">
        <v>44120</v>
      </c>
      <c r="T1914" s="11">
        <f t="shared" si="14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1">
        <v>44121</v>
      </c>
      <c r="T1915" s="11">
        <f t="shared" si="14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1">
        <v>44122</v>
      </c>
      <c r="T1916" s="11">
        <f t="shared" si="14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1">
        <v>44123</v>
      </c>
      <c r="T1917" s="11">
        <f t="shared" si="14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1">
        <v>44124</v>
      </c>
      <c r="T1918" s="11">
        <f t="shared" si="14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1">
        <v>44125</v>
      </c>
      <c r="T1919" s="11">
        <f t="shared" si="14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1">
        <v>44126</v>
      </c>
      <c r="T1920" s="11">
        <f t="shared" si="14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1">
        <v>44127</v>
      </c>
      <c r="T1921" s="11">
        <f t="shared" si="14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1">
        <v>44128</v>
      </c>
      <c r="T1922" s="11">
        <f t="shared" si="149"/>
        <v>42298.958333333328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LEFT(N1923,FIND("/",N1923)-1)</f>
        <v>music</v>
      </c>
      <c r="R1923" t="str">
        <f t="shared" ref="R1923:R1986" si="153">RIGHT(N1923,LEN(N1923)-FIND("/",N1923))</f>
        <v>indie rock</v>
      </c>
      <c r="S1923" s="11">
        <v>44129</v>
      </c>
      <c r="T1923" s="11">
        <f t="shared" ref="T1923:T1986" si="154">(((I1923/60)/60)/24)+DATE(1970,1,1)</f>
        <v>41104.221562500003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1">
        <v>44130</v>
      </c>
      <c r="T1924" s="11">
        <f t="shared" si="154"/>
        <v>41620.255868055552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1">
        <v>44131</v>
      </c>
      <c r="T1925" s="11">
        <f t="shared" si="154"/>
        <v>40813.207638888889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1">
        <v>44132</v>
      </c>
      <c r="T1926" s="11">
        <f t="shared" si="154"/>
        <v>41654.814583333333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1">
        <v>44133</v>
      </c>
      <c r="T1927" s="11">
        <f t="shared" si="154"/>
        <v>41558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1">
        <v>44134</v>
      </c>
      <c r="T1928" s="11">
        <f t="shared" si="154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1">
        <v>44135</v>
      </c>
      <c r="T1929" s="11">
        <f t="shared" si="154"/>
        <v>40976.207638888889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1">
        <v>44136</v>
      </c>
      <c r="T1930" s="11">
        <f t="shared" si="154"/>
        <v>41401.648078703707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1">
        <v>44137</v>
      </c>
      <c r="T1931" s="11">
        <f t="shared" si="154"/>
        <v>40729.021597222221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1">
        <v>44138</v>
      </c>
      <c r="T1932" s="11">
        <f t="shared" si="154"/>
        <v>41462.558819444443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1">
        <v>44139</v>
      </c>
      <c r="T1933" s="11">
        <f t="shared" si="154"/>
        <v>41051.145833333336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1">
        <v>44140</v>
      </c>
      <c r="T1934" s="11">
        <f t="shared" si="154"/>
        <v>40932.809872685182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1">
        <v>44141</v>
      </c>
      <c r="T1935" s="11">
        <f t="shared" si="154"/>
        <v>41909.130868055552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1">
        <v>44142</v>
      </c>
      <c r="T1936" s="11">
        <f t="shared" si="154"/>
        <v>40902.208333333336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1">
        <v>44143</v>
      </c>
      <c r="T1937" s="11">
        <f t="shared" si="154"/>
        <v>41811.207638888889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1">
        <v>44144</v>
      </c>
      <c r="T1938" s="11">
        <f t="shared" si="154"/>
        <v>40883.249305555553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1">
        <v>44145</v>
      </c>
      <c r="T1939" s="11">
        <f t="shared" si="154"/>
        <v>41075.165972222225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1">
        <v>44146</v>
      </c>
      <c r="T1940" s="11">
        <f t="shared" si="154"/>
        <v>41457.208333333336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1">
        <v>44147</v>
      </c>
      <c r="T1941" s="11">
        <f t="shared" si="154"/>
        <v>41343.943379629629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1">
        <v>44148</v>
      </c>
      <c r="T1942" s="11">
        <f t="shared" si="154"/>
        <v>40709.165972222225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1">
        <v>44149</v>
      </c>
      <c r="T1943" s="11">
        <f t="shared" si="154"/>
        <v>41774.290868055556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1">
        <v>44150</v>
      </c>
      <c r="T1944" s="11">
        <f t="shared" si="154"/>
        <v>40728.828009259261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1">
        <v>44151</v>
      </c>
      <c r="T1945" s="11">
        <f t="shared" si="154"/>
        <v>42593.269861111112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1">
        <v>44152</v>
      </c>
      <c r="T1946" s="11">
        <f t="shared" si="154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1">
        <v>44153</v>
      </c>
      <c r="T1947" s="11">
        <f t="shared" si="154"/>
        <v>42197.251828703709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1">
        <v>44154</v>
      </c>
      <c r="T1948" s="11">
        <f t="shared" si="154"/>
        <v>41749.108344907407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1">
        <v>44155</v>
      </c>
      <c r="T1949" s="11">
        <f t="shared" si="154"/>
        <v>40140.249305555553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1">
        <v>44156</v>
      </c>
      <c r="T1950" s="11">
        <f t="shared" si="154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1">
        <v>44157</v>
      </c>
      <c r="T1951" s="11">
        <f t="shared" si="154"/>
        <v>41830.423043981478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1">
        <v>44158</v>
      </c>
      <c r="T1952" s="11">
        <f t="shared" si="154"/>
        <v>40655.181400462963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1">
        <v>44159</v>
      </c>
      <c r="T1953" s="11">
        <f t="shared" si="154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1">
        <v>44160</v>
      </c>
      <c r="T1954" s="11">
        <f t="shared" si="154"/>
        <v>41563.60665509259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1">
        <v>44161</v>
      </c>
      <c r="T1955" s="11">
        <f t="shared" si="154"/>
        <v>40970.125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1">
        <v>44162</v>
      </c>
      <c r="T1956" s="11">
        <f t="shared" si="154"/>
        <v>42441.208333333328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1">
        <v>44163</v>
      </c>
      <c r="T1957" s="11">
        <f t="shared" si="154"/>
        <v>41052.791666666664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1">
        <v>44164</v>
      </c>
      <c r="T1958" s="11">
        <f t="shared" si="154"/>
        <v>42112.882002314815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1">
        <v>44165</v>
      </c>
      <c r="T1959" s="11">
        <f t="shared" si="154"/>
        <v>41209.098530092589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1">
        <v>44166</v>
      </c>
      <c r="T1960" s="11">
        <f t="shared" si="154"/>
        <v>41356.94630787037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1">
        <v>44167</v>
      </c>
      <c r="T1961" s="11">
        <f t="shared" si="154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1">
        <v>44168</v>
      </c>
      <c r="T1962" s="11">
        <f t="shared" si="154"/>
        <v>41994.362743055557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1">
        <v>44169</v>
      </c>
      <c r="T1963" s="11">
        <f t="shared" si="154"/>
        <v>41188.165972222225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1">
        <v>44170</v>
      </c>
      <c r="T1964" s="11">
        <f t="shared" si="154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1">
        <v>44171</v>
      </c>
      <c r="T1965" s="11">
        <f t="shared" si="154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1">
        <v>44172</v>
      </c>
      <c r="T1966" s="11">
        <f t="shared" si="154"/>
        <v>42482.272824074069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1">
        <v>44173</v>
      </c>
      <c r="T1967" s="11">
        <f t="shared" si="154"/>
        <v>40920.041666666664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1">
        <v>44174</v>
      </c>
      <c r="T1968" s="11">
        <f t="shared" si="154"/>
        <v>41865.540486111109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1">
        <v>44175</v>
      </c>
      <c r="T1969" s="11">
        <f t="shared" si="154"/>
        <v>41760.663530092592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1">
        <v>44176</v>
      </c>
      <c r="T1970" s="11">
        <f t="shared" si="154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1">
        <v>44177</v>
      </c>
      <c r="T1971" s="11">
        <f t="shared" si="154"/>
        <v>42587.792453703703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1">
        <v>44178</v>
      </c>
      <c r="T1972" s="11">
        <f t="shared" si="154"/>
        <v>41384.151631944449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1">
        <v>44179</v>
      </c>
      <c r="T1973" s="11">
        <f t="shared" si="154"/>
        <v>41593.166666666664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1">
        <v>44180</v>
      </c>
      <c r="T1974" s="11">
        <f t="shared" si="154"/>
        <v>41231.053749999999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1">
        <v>44181</v>
      </c>
      <c r="T1975" s="11">
        <f t="shared" si="154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1">
        <v>44182</v>
      </c>
      <c r="T1976" s="11">
        <f t="shared" si="154"/>
        <v>41505.334131944444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1">
        <v>44183</v>
      </c>
      <c r="T1977" s="11">
        <f t="shared" si="154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1">
        <v>44184</v>
      </c>
      <c r="T1978" s="11">
        <f t="shared" si="154"/>
        <v>41468.899594907409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1">
        <v>44185</v>
      </c>
      <c r="T1979" s="11">
        <f t="shared" si="154"/>
        <v>42357.332638888889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1">
        <v>44186</v>
      </c>
      <c r="T1980" s="11">
        <f t="shared" si="154"/>
        <v>41072.291666666664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1">
        <v>44187</v>
      </c>
      <c r="T1981" s="11">
        <f t="shared" si="154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1">
        <v>44188</v>
      </c>
      <c r="T1982" s="11">
        <f t="shared" si="154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1">
        <v>44189</v>
      </c>
      <c r="T1983" s="11">
        <f t="shared" si="154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3"/>
        <v>people</v>
      </c>
      <c r="S1984" s="11">
        <v>44190</v>
      </c>
      <c r="T1984" s="11">
        <f t="shared" si="154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1">
        <v>44191</v>
      </c>
      <c r="T1985" s="11">
        <f t="shared" si="154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1">
        <v>44192</v>
      </c>
      <c r="T1986" s="11">
        <f t="shared" si="154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LEFT(N1987,FIND("/",N1987)-1)</f>
        <v>photography</v>
      </c>
      <c r="R1987" t="str">
        <f t="shared" ref="R1987:R2050" si="158">RIGHT(N1987,LEN(N1987)-FIND("/",N1987))</f>
        <v>people</v>
      </c>
      <c r="S1987" s="11">
        <v>44193</v>
      </c>
      <c r="T1987" s="11">
        <f t="shared" ref="T1987:T2050" si="159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1">
        <v>44194</v>
      </c>
      <c r="T1988" s="11">
        <f t="shared" si="159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1">
        <v>44195</v>
      </c>
      <c r="T1989" s="11">
        <f t="shared" si="159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1">
        <v>44196</v>
      </c>
      <c r="T1990" s="11">
        <f t="shared" si="159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1">
        <v>44197</v>
      </c>
      <c r="T1991" s="11">
        <f t="shared" si="159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1">
        <v>44198</v>
      </c>
      <c r="T1992" s="11">
        <f t="shared" si="159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1">
        <v>44199</v>
      </c>
      <c r="T1993" s="11">
        <f t="shared" si="159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1">
        <v>44200</v>
      </c>
      <c r="T1994" s="11">
        <f t="shared" si="159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8"/>
        <v>people</v>
      </c>
      <c r="S1995" s="11">
        <v>44201</v>
      </c>
      <c r="T1995" s="11">
        <f t="shared" si="159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8"/>
        <v>people</v>
      </c>
      <c r="S1996" s="11">
        <v>44202</v>
      </c>
      <c r="T1996" s="11">
        <f t="shared" si="159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1">
        <v>44203</v>
      </c>
      <c r="T1997" s="11">
        <f t="shared" si="159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8"/>
        <v>people</v>
      </c>
      <c r="S1998" s="11">
        <v>44204</v>
      </c>
      <c r="T1998" s="11">
        <f t="shared" si="159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8"/>
        <v>people</v>
      </c>
      <c r="S1999" s="11">
        <v>44205</v>
      </c>
      <c r="T1999" s="11">
        <f t="shared" si="159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1">
        <v>44206</v>
      </c>
      <c r="T2000" s="11">
        <f t="shared" si="159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1">
        <v>44207</v>
      </c>
      <c r="T2001" s="11">
        <f t="shared" si="159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1">
        <v>44208</v>
      </c>
      <c r="T2002" s="11">
        <f t="shared" si="159"/>
        <v>42375.951539351852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1">
        <v>44209</v>
      </c>
      <c r="T2003" s="11">
        <f t="shared" si="159"/>
        <v>42167.833333333328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1">
        <v>44210</v>
      </c>
      <c r="T2004" s="11">
        <f t="shared" si="159"/>
        <v>42758.71230324074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1">
        <v>44211</v>
      </c>
      <c r="T2005" s="11">
        <f t="shared" si="159"/>
        <v>40361.958333333336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1">
        <v>44212</v>
      </c>
      <c r="T2006" s="11">
        <f t="shared" si="159"/>
        <v>41830.604895833334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1">
        <v>44213</v>
      </c>
      <c r="T2007" s="11">
        <f t="shared" si="159"/>
        <v>41563.165972222225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1">
        <v>44214</v>
      </c>
      <c r="T2008" s="11">
        <f t="shared" si="159"/>
        <v>41976.542187500003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1">
        <v>44215</v>
      </c>
      <c r="T2009" s="11">
        <f t="shared" si="159"/>
        <v>40414.166666666664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1">
        <v>44216</v>
      </c>
      <c r="T2010" s="11">
        <f t="shared" si="159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1">
        <v>44217</v>
      </c>
      <c r="T2011" s="11">
        <f t="shared" si="159"/>
        <v>42697.365081018521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1">
        <v>44218</v>
      </c>
      <c r="T2012" s="11">
        <f t="shared" si="159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1">
        <v>44219</v>
      </c>
      <c r="T2013" s="11">
        <f t="shared" si="159"/>
        <v>42380.958333333328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1">
        <v>44220</v>
      </c>
      <c r="T2014" s="11">
        <f t="shared" si="159"/>
        <v>42040.822233796294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1">
        <v>44221</v>
      </c>
      <c r="T2015" s="11">
        <f t="shared" si="159"/>
        <v>42559.960810185185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1">
        <v>44222</v>
      </c>
      <c r="T2016" s="11">
        <f t="shared" si="159"/>
        <v>41358.172905092593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1">
        <v>44223</v>
      </c>
      <c r="T2017" s="11">
        <f t="shared" si="159"/>
        <v>40795.876886574071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1">
        <v>44224</v>
      </c>
      <c r="T2018" s="11">
        <f t="shared" si="159"/>
        <v>41342.88077546296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1">
        <v>44225</v>
      </c>
      <c r="T2019" s="11">
        <f t="shared" si="159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1">
        <v>44226</v>
      </c>
      <c r="T2020" s="11">
        <f t="shared" si="159"/>
        <v>42229.365844907406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1">
        <v>44227</v>
      </c>
      <c r="T2021" s="11">
        <f t="shared" si="159"/>
        <v>42635.70857638889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1">
        <v>44228</v>
      </c>
      <c r="T2022" s="11">
        <f t="shared" si="159"/>
        <v>41773.961111111108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1">
        <v>44229</v>
      </c>
      <c r="T2023" s="11">
        <f t="shared" si="159"/>
        <v>41906.070567129631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1">
        <v>44230</v>
      </c>
      <c r="T2024" s="11">
        <f t="shared" si="159"/>
        <v>42532.569120370375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1">
        <v>44231</v>
      </c>
      <c r="T2025" s="11">
        <f t="shared" si="159"/>
        <v>42166.420752314814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1">
        <v>44232</v>
      </c>
      <c r="T2026" s="11">
        <f t="shared" si="159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1">
        <v>44233</v>
      </c>
      <c r="T2027" s="11">
        <f t="shared" si="159"/>
        <v>42166.184560185182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1">
        <v>44234</v>
      </c>
      <c r="T2028" s="11">
        <f t="shared" si="159"/>
        <v>41750.165972222225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1">
        <v>44235</v>
      </c>
      <c r="T2029" s="11">
        <f t="shared" si="159"/>
        <v>42093.772210648152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1">
        <v>44236</v>
      </c>
      <c r="T2030" s="11">
        <f t="shared" si="159"/>
        <v>40252.913194444445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1">
        <v>44237</v>
      </c>
      <c r="T2031" s="11">
        <f t="shared" si="159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1">
        <v>44238</v>
      </c>
      <c r="T2032" s="11">
        <f t="shared" si="159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1">
        <v>44239</v>
      </c>
      <c r="T2033" s="11">
        <f t="shared" si="159"/>
        <v>42013.041666666672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1">
        <v>44240</v>
      </c>
      <c r="T2034" s="11">
        <f t="shared" si="159"/>
        <v>42719.208333333328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1">
        <v>44241</v>
      </c>
      <c r="T2035" s="11">
        <f t="shared" si="159"/>
        <v>41755.082384259258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1">
        <v>44242</v>
      </c>
      <c r="T2036" s="11">
        <f t="shared" si="159"/>
        <v>42131.290277777778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1">
        <v>44243</v>
      </c>
      <c r="T2037" s="11">
        <f t="shared" si="159"/>
        <v>42357.041666666672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1">
        <v>44244</v>
      </c>
      <c r="T2038" s="11">
        <f t="shared" si="159"/>
        <v>41768.864803240744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1">
        <v>44245</v>
      </c>
      <c r="T2039" s="11">
        <f t="shared" si="159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1">
        <v>44246</v>
      </c>
      <c r="T2040" s="11">
        <f t="shared" si="159"/>
        <v>41456.75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1">
        <v>44247</v>
      </c>
      <c r="T2041" s="11">
        <f t="shared" si="159"/>
        <v>42705.207638888889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1">
        <v>44248</v>
      </c>
      <c r="T2042" s="11">
        <f t="shared" si="159"/>
        <v>41593.968784722223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1">
        <v>44249</v>
      </c>
      <c r="T2043" s="11">
        <f t="shared" si="159"/>
        <v>42684.567442129628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1">
        <v>44250</v>
      </c>
      <c r="T2044" s="11">
        <f t="shared" si="159"/>
        <v>42391.708032407405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1">
        <v>44251</v>
      </c>
      <c r="T2045" s="11">
        <f t="shared" si="159"/>
        <v>42715.207638888889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1">
        <v>44252</v>
      </c>
      <c r="T2046" s="11">
        <f t="shared" si="159"/>
        <v>42168.684189814812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1">
        <v>44253</v>
      </c>
      <c r="T2047" s="11">
        <f t="shared" si="159"/>
        <v>41099.088506944441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1">
        <v>44254</v>
      </c>
      <c r="T2048" s="11">
        <f t="shared" si="159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1">
        <v>44255</v>
      </c>
      <c r="T2049" s="11">
        <f t="shared" si="159"/>
        <v>42111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1">
        <v>44256</v>
      </c>
      <c r="T2050" s="11">
        <f t="shared" si="159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LEFT(N2051,FIND("/",N2051)-1)</f>
        <v>technology</v>
      </c>
      <c r="R2051" t="str">
        <f t="shared" ref="R2051:R2114" si="163">RIGHT(N2051,LEN(N2051)-FIND("/",N2051))</f>
        <v>hardware</v>
      </c>
      <c r="S2051" s="11">
        <v>44257</v>
      </c>
      <c r="T2051" s="11">
        <f t="shared" ref="T2051:T2114" si="164">(((I2051/60)/60)/24)+DATE(1970,1,1)</f>
        <v>41610.957638888889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1">
        <v>44258</v>
      </c>
      <c r="T2052" s="11">
        <f t="shared" si="164"/>
        <v>42155.071504629625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1">
        <v>44259</v>
      </c>
      <c r="T2053" s="11">
        <f t="shared" si="164"/>
        <v>41634.022418981483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1">
        <v>44260</v>
      </c>
      <c r="T2054" s="11">
        <f t="shared" si="164"/>
        <v>42420.08394675926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1">
        <v>44261</v>
      </c>
      <c r="T2055" s="11">
        <f t="shared" si="164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1">
        <v>44262</v>
      </c>
      <c r="T2056" s="11">
        <f t="shared" si="164"/>
        <v>41761.520949074074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1">
        <v>44263</v>
      </c>
      <c r="T2057" s="11">
        <f t="shared" si="164"/>
        <v>41976.166666666672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1">
        <v>44264</v>
      </c>
      <c r="T2058" s="11">
        <f t="shared" si="164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1">
        <v>44265</v>
      </c>
      <c r="T2059" s="11">
        <f t="shared" si="164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1">
        <v>44266</v>
      </c>
      <c r="T2060" s="11">
        <f t="shared" si="164"/>
        <v>42065.833333333328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1">
        <v>44267</v>
      </c>
      <c r="T2061" s="11">
        <f t="shared" si="164"/>
        <v>42400.915972222225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1">
        <v>44268</v>
      </c>
      <c r="T2062" s="11">
        <f t="shared" si="164"/>
        <v>41843.642939814818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1">
        <v>44269</v>
      </c>
      <c r="T2063" s="11">
        <f t="shared" si="164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1">
        <v>44270</v>
      </c>
      <c r="T2064" s="11">
        <f t="shared" si="164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1">
        <v>44271</v>
      </c>
      <c r="T2065" s="11">
        <f t="shared" si="164"/>
        <v>42505.73265046296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1">
        <v>44272</v>
      </c>
      <c r="T2066" s="11">
        <f t="shared" si="164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1">
        <v>44273</v>
      </c>
      <c r="T2067" s="11">
        <f t="shared" si="164"/>
        <v>41633.333668981482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1">
        <v>44274</v>
      </c>
      <c r="T2068" s="11">
        <f t="shared" si="164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1">
        <v>44275</v>
      </c>
      <c r="T2069" s="11">
        <f t="shared" si="164"/>
        <v>42148.853888888887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1">
        <v>44276</v>
      </c>
      <c r="T2070" s="11">
        <f t="shared" si="164"/>
        <v>42663.841608796298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1">
        <v>44277</v>
      </c>
      <c r="T2071" s="11">
        <f t="shared" si="164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1">
        <v>44278</v>
      </c>
      <c r="T2072" s="11">
        <f t="shared" si="164"/>
        <v>42549.6565162037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1">
        <v>44279</v>
      </c>
      <c r="T2073" s="11">
        <f t="shared" si="164"/>
        <v>42645.278749999998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1">
        <v>44280</v>
      </c>
      <c r="T2074" s="11">
        <f t="shared" si="164"/>
        <v>42497.581388888888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1">
        <v>44281</v>
      </c>
      <c r="T2075" s="11">
        <f t="shared" si="164"/>
        <v>42132.668032407411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1">
        <v>44282</v>
      </c>
      <c r="T2076" s="11">
        <f t="shared" si="164"/>
        <v>42496.826180555552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1">
        <v>44283</v>
      </c>
      <c r="T2077" s="11">
        <f t="shared" si="164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1">
        <v>44284</v>
      </c>
      <c r="T2078" s="11">
        <f t="shared" si="164"/>
        <v>41843.880659722221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1">
        <v>44285</v>
      </c>
      <c r="T2079" s="11">
        <f t="shared" si="164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1">
        <v>44286</v>
      </c>
      <c r="T2080" s="11">
        <f t="shared" si="164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1">
        <v>44287</v>
      </c>
      <c r="T2081" s="11">
        <f t="shared" si="164"/>
        <v>42180.791666666672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1">
        <v>44288</v>
      </c>
      <c r="T2082" s="11">
        <f t="shared" si="164"/>
        <v>42319.998842592591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1">
        <v>44289</v>
      </c>
      <c r="T2083" s="11">
        <f t="shared" si="164"/>
        <v>41045.207638888889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1">
        <v>44290</v>
      </c>
      <c r="T2084" s="11">
        <f t="shared" si="164"/>
        <v>40871.161990740737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3"/>
        <v>indie rock</v>
      </c>
      <c r="S2085" s="11">
        <v>44291</v>
      </c>
      <c r="T2085" s="11">
        <f t="shared" si="164"/>
        <v>41064.72216435185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1">
        <v>44292</v>
      </c>
      <c r="T2086" s="11">
        <f t="shared" si="164"/>
        <v>41763.290972222225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1">
        <v>44293</v>
      </c>
      <c r="T2087" s="11">
        <f t="shared" si="164"/>
        <v>41105.835497685184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1">
        <v>44294</v>
      </c>
      <c r="T2088" s="11">
        <f t="shared" si="164"/>
        <v>40891.207638888889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1">
        <v>44295</v>
      </c>
      <c r="T2089" s="11">
        <f t="shared" si="164"/>
        <v>40794.204375000001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1">
        <v>44296</v>
      </c>
      <c r="T2090" s="11">
        <f t="shared" si="164"/>
        <v>40432.165972222225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1">
        <v>44297</v>
      </c>
      <c r="T2091" s="11">
        <f t="shared" si="164"/>
        <v>41488.076319444444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1">
        <v>44298</v>
      </c>
      <c r="T2092" s="11">
        <f t="shared" si="164"/>
        <v>41329.381423611114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1">
        <v>44299</v>
      </c>
      <c r="T2093" s="11">
        <f t="shared" si="164"/>
        <v>40603.833333333336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1">
        <v>44300</v>
      </c>
      <c r="T2094" s="11">
        <f t="shared" si="164"/>
        <v>40823.707546296297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1">
        <v>44301</v>
      </c>
      <c r="T2095" s="11">
        <f t="shared" si="164"/>
        <v>41265.896203703705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1">
        <v>44302</v>
      </c>
      <c r="T2096" s="11">
        <f t="shared" si="164"/>
        <v>40973.125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1">
        <v>44303</v>
      </c>
      <c r="T2097" s="11">
        <f t="shared" si="164"/>
        <v>40818.733483796292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1">
        <v>44304</v>
      </c>
      <c r="T2098" s="11">
        <f t="shared" si="164"/>
        <v>41208.165972222225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1">
        <v>44305</v>
      </c>
      <c r="T2099" s="11">
        <f t="shared" si="164"/>
        <v>40878.626562500001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1">
        <v>44306</v>
      </c>
      <c r="T2100" s="11">
        <f t="shared" si="164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1">
        <v>44307</v>
      </c>
      <c r="T2101" s="11">
        <f t="shared" si="164"/>
        <v>42187.152777777781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1">
        <v>44308</v>
      </c>
      <c r="T2102" s="11">
        <f t="shared" si="164"/>
        <v>41090.165972222225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1">
        <v>44309</v>
      </c>
      <c r="T2103" s="11">
        <f t="shared" si="164"/>
        <v>40952.149467592593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1">
        <v>44310</v>
      </c>
      <c r="T2104" s="11">
        <f t="shared" si="164"/>
        <v>40668.868611111109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1">
        <v>44311</v>
      </c>
      <c r="T2105" s="11">
        <f t="shared" si="164"/>
        <v>41222.7966087963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3"/>
        <v>indie rock</v>
      </c>
      <c r="S2106" s="11">
        <v>44312</v>
      </c>
      <c r="T2106" s="11">
        <f t="shared" si="164"/>
        <v>41425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1">
        <v>44313</v>
      </c>
      <c r="T2107" s="11">
        <f t="shared" si="164"/>
        <v>41964.166666666672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1">
        <v>44314</v>
      </c>
      <c r="T2108" s="11">
        <f t="shared" si="164"/>
        <v>41300.21497685185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1">
        <v>44315</v>
      </c>
      <c r="T2109" s="11">
        <f t="shared" si="164"/>
        <v>41955.752233796295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1">
        <v>44316</v>
      </c>
      <c r="T2110" s="11">
        <f t="shared" si="164"/>
        <v>41162.163194444445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1">
        <v>44317</v>
      </c>
      <c r="T2111" s="11">
        <f t="shared" si="164"/>
        <v>42190.708530092597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1">
        <v>44318</v>
      </c>
      <c r="T2112" s="11">
        <f t="shared" si="164"/>
        <v>41787.207638888889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1">
        <v>44319</v>
      </c>
      <c r="T2113" s="11">
        <f t="shared" si="164"/>
        <v>40770.041666666664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1">
        <v>44320</v>
      </c>
      <c r="T2114" s="11">
        <f t="shared" si="164"/>
        <v>41379.928159722222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LEFT(N2115,FIND("/",N2115)-1)</f>
        <v>music</v>
      </c>
      <c r="R2115" t="str">
        <f t="shared" ref="R2115:R2178" si="168">RIGHT(N2115,LEN(N2115)-FIND("/",N2115))</f>
        <v>indie rock</v>
      </c>
      <c r="S2115" s="11">
        <v>44321</v>
      </c>
      <c r="T2115" s="11">
        <f t="shared" ref="T2115:T2178" si="169">(((I2115/60)/60)/24)+DATE(1970,1,1)</f>
        <v>41905.86546296296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1">
        <v>44322</v>
      </c>
      <c r="T2116" s="11">
        <f t="shared" si="169"/>
        <v>40521.207638888889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1">
        <v>44323</v>
      </c>
      <c r="T2117" s="11">
        <f t="shared" si="169"/>
        <v>40594.081030092595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1">
        <v>44324</v>
      </c>
      <c r="T2118" s="11">
        <f t="shared" si="169"/>
        <v>41184.777812500004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1">
        <v>44325</v>
      </c>
      <c r="T2119" s="11">
        <f t="shared" si="169"/>
        <v>42304.207638888889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1">
        <v>44326</v>
      </c>
      <c r="T2120" s="11">
        <f t="shared" si="169"/>
        <v>40748.839537037034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1">
        <v>44327</v>
      </c>
      <c r="T2121" s="11">
        <f t="shared" si="169"/>
        <v>41137.130150462966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1">
        <v>44328</v>
      </c>
      <c r="T2122" s="11">
        <f t="shared" si="169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1">
        <v>44329</v>
      </c>
      <c r="T2123" s="11">
        <f t="shared" si="169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1">
        <v>44330</v>
      </c>
      <c r="T2124" s="11">
        <f t="shared" si="169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1">
        <v>44331</v>
      </c>
      <c r="T2125" s="11">
        <f t="shared" si="169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1">
        <v>44332</v>
      </c>
      <c r="T2126" s="11">
        <f t="shared" si="169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1">
        <v>44333</v>
      </c>
      <c r="T2127" s="11">
        <f t="shared" si="169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8"/>
        <v>video games</v>
      </c>
      <c r="S2128" s="11">
        <v>44334</v>
      </c>
      <c r="T2128" s="11">
        <f t="shared" si="169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1">
        <v>44335</v>
      </c>
      <c r="T2129" s="11">
        <f t="shared" si="169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1">
        <v>44336</v>
      </c>
      <c r="T2130" s="11">
        <f t="shared" si="169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1">
        <v>44337</v>
      </c>
      <c r="T2131" s="11">
        <f t="shared" si="169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1">
        <v>44338</v>
      </c>
      <c r="T2132" s="11">
        <f t="shared" si="169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1">
        <v>44339</v>
      </c>
      <c r="T2133" s="11">
        <f t="shared" si="169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1">
        <v>44340</v>
      </c>
      <c r="T2134" s="11">
        <f t="shared" si="169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1">
        <v>44341</v>
      </c>
      <c r="T2135" s="11">
        <f t="shared" si="169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1">
        <v>44342</v>
      </c>
      <c r="T2136" s="11">
        <f t="shared" si="169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1">
        <v>44343</v>
      </c>
      <c r="T2137" s="11">
        <f t="shared" si="169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1">
        <v>44344</v>
      </c>
      <c r="T2138" s="11">
        <f t="shared" si="169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1">
        <v>44345</v>
      </c>
      <c r="T2139" s="11">
        <f t="shared" si="169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1">
        <v>44346</v>
      </c>
      <c r="T2140" s="11">
        <f t="shared" si="169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1">
        <v>44347</v>
      </c>
      <c r="T2141" s="11">
        <f t="shared" si="169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1">
        <v>44348</v>
      </c>
      <c r="T2142" s="11">
        <f t="shared" si="169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8"/>
        <v>video games</v>
      </c>
      <c r="S2143" s="11">
        <v>44349</v>
      </c>
      <c r="T2143" s="11">
        <f t="shared" si="169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1">
        <v>44350</v>
      </c>
      <c r="T2144" s="11">
        <f t="shared" si="169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1">
        <v>44351</v>
      </c>
      <c r="T2145" s="11">
        <f t="shared" si="169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1">
        <v>44352</v>
      </c>
      <c r="T2146" s="11">
        <f t="shared" si="169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1">
        <v>44353</v>
      </c>
      <c r="T2147" s="11">
        <f t="shared" si="169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8"/>
        <v>video games</v>
      </c>
      <c r="S2148" s="11">
        <v>44354</v>
      </c>
      <c r="T2148" s="11">
        <f t="shared" si="169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1">
        <v>44355</v>
      </c>
      <c r="T2149" s="11">
        <f t="shared" si="169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8"/>
        <v>video games</v>
      </c>
      <c r="S2150" s="11">
        <v>44356</v>
      </c>
      <c r="T2150" s="11">
        <f t="shared" si="169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8"/>
        <v>video games</v>
      </c>
      <c r="S2151" s="11">
        <v>44357</v>
      </c>
      <c r="T2151" s="11">
        <f t="shared" si="169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1">
        <v>44358</v>
      </c>
      <c r="T2152" s="11">
        <f t="shared" si="169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1">
        <v>44359</v>
      </c>
      <c r="T2153" s="11">
        <f t="shared" si="169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1">
        <v>44360</v>
      </c>
      <c r="T2154" s="11">
        <f t="shared" si="169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1">
        <v>44361</v>
      </c>
      <c r="T2155" s="11">
        <f t="shared" si="169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8"/>
        <v>video games</v>
      </c>
      <c r="S2156" s="11">
        <v>44362</v>
      </c>
      <c r="T2156" s="11">
        <f t="shared" si="169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1">
        <v>44363</v>
      </c>
      <c r="T2157" s="11">
        <f t="shared" si="169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1">
        <v>44364</v>
      </c>
      <c r="T2158" s="11">
        <f t="shared" si="169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1">
        <v>44365</v>
      </c>
      <c r="T2159" s="11">
        <f t="shared" si="169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1">
        <v>44366</v>
      </c>
      <c r="T2160" s="11">
        <f t="shared" si="169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1">
        <v>44367</v>
      </c>
      <c r="T2161" s="11">
        <f t="shared" si="169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1">
        <v>44368</v>
      </c>
      <c r="T2162" s="11">
        <f t="shared" si="169"/>
        <v>41048.711863425924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1">
        <v>44369</v>
      </c>
      <c r="T2163" s="11">
        <f t="shared" si="169"/>
        <v>42270.852534722217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1">
        <v>44370</v>
      </c>
      <c r="T2164" s="11">
        <f t="shared" si="169"/>
        <v>41844.766099537039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1">
        <v>44371</v>
      </c>
      <c r="T2165" s="11">
        <f t="shared" si="169"/>
        <v>42163.159722222219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1">
        <v>44372</v>
      </c>
      <c r="T2166" s="11">
        <f t="shared" si="169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1">
        <v>44373</v>
      </c>
      <c r="T2167" s="11">
        <f t="shared" si="169"/>
        <v>42468.625405092593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8"/>
        <v>rock</v>
      </c>
      <c r="S2168" s="11">
        <v>44374</v>
      </c>
      <c r="T2168" s="11">
        <f t="shared" si="169"/>
        <v>41978.879837962959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8"/>
        <v>rock</v>
      </c>
      <c r="S2169" s="11">
        <v>44375</v>
      </c>
      <c r="T2169" s="11">
        <f t="shared" si="169"/>
        <v>41167.066400462965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1">
        <v>44376</v>
      </c>
      <c r="T2170" s="11">
        <f t="shared" si="169"/>
        <v>42776.208333333328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1">
        <v>44377</v>
      </c>
      <c r="T2171" s="11">
        <f t="shared" si="169"/>
        <v>42796.700821759259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1">
        <v>44378</v>
      </c>
      <c r="T2172" s="11">
        <f t="shared" si="169"/>
        <v>42238.750254629631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1">
        <v>44379</v>
      </c>
      <c r="T2173" s="11">
        <f t="shared" si="169"/>
        <v>42177.208333333328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1">
        <v>44380</v>
      </c>
      <c r="T2174" s="11">
        <f t="shared" si="169"/>
        <v>42112.580092592587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1">
        <v>44381</v>
      </c>
      <c r="T2175" s="11">
        <f t="shared" si="169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1">
        <v>44382</v>
      </c>
      <c r="T2176" s="11">
        <f t="shared" si="169"/>
        <v>42495.542905092589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1">
        <v>44383</v>
      </c>
      <c r="T2177" s="11">
        <f t="shared" si="169"/>
        <v>42572.009097222224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1">
        <v>44384</v>
      </c>
      <c r="T2178" s="11">
        <f t="shared" si="169"/>
        <v>42126.633206018523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LEFT(N2179,FIND("/",N2179)-1)</f>
        <v>music</v>
      </c>
      <c r="R2179" t="str">
        <f t="shared" ref="R2179:R2242" si="173">RIGHT(N2179,LEN(N2179)-FIND("/",N2179))</f>
        <v>rock</v>
      </c>
      <c r="S2179" s="11">
        <v>44385</v>
      </c>
      <c r="T2179" s="11">
        <f t="shared" ref="T2179:T2242" si="174">(((I2179/60)/60)/24)+DATE(1970,1,1)</f>
        <v>42527.250775462962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1">
        <v>44386</v>
      </c>
      <c r="T2180" s="11">
        <f t="shared" si="174"/>
        <v>42753.63653935185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1">
        <v>44387</v>
      </c>
      <c r="T2181" s="11">
        <f t="shared" si="174"/>
        <v>42105.171203703707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1">
        <v>44388</v>
      </c>
      <c r="T2182" s="11">
        <f t="shared" si="174"/>
        <v>42321.711435185185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1">
        <v>44389</v>
      </c>
      <c r="T2183" s="11">
        <f t="shared" si="174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1">
        <v>44390</v>
      </c>
      <c r="T2184" s="11">
        <f t="shared" si="174"/>
        <v>41914.900752314818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1">
        <v>44391</v>
      </c>
      <c r="T2185" s="11">
        <f t="shared" si="174"/>
        <v>42775.208333333328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1">
        <v>44392</v>
      </c>
      <c r="T2186" s="11">
        <f t="shared" si="174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1">
        <v>44393</v>
      </c>
      <c r="T2187" s="11">
        <f t="shared" si="174"/>
        <v>41359.349988425929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1">
        <v>44394</v>
      </c>
      <c r="T2188" s="11">
        <f t="shared" si="174"/>
        <v>42620.083333333328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1">
        <v>44395</v>
      </c>
      <c r="T2189" s="11">
        <f t="shared" si="174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1">
        <v>44396</v>
      </c>
      <c r="T2190" s="11">
        <f t="shared" si="174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1">
        <v>44397</v>
      </c>
      <c r="T2191" s="11">
        <f t="shared" si="174"/>
        <v>42481.916666666672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1">
        <v>44398</v>
      </c>
      <c r="T2192" s="11">
        <f t="shared" si="174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1">
        <v>44399</v>
      </c>
      <c r="T2193" s="11">
        <f t="shared" si="174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1">
        <v>44400</v>
      </c>
      <c r="T2194" s="11">
        <f t="shared" si="174"/>
        <v>42719.958333333328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1">
        <v>44401</v>
      </c>
      <c r="T2195" s="11">
        <f t="shared" si="174"/>
        <v>42695.207638888889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1">
        <v>44402</v>
      </c>
      <c r="T2196" s="11">
        <f t="shared" si="174"/>
        <v>42455.716319444444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1">
        <v>44403</v>
      </c>
      <c r="T2197" s="11">
        <f t="shared" si="174"/>
        <v>42227.771990740745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1">
        <v>44404</v>
      </c>
      <c r="T2198" s="11">
        <f t="shared" si="174"/>
        <v>42706.291666666672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1">
        <v>44405</v>
      </c>
      <c r="T2199" s="11">
        <f t="shared" si="174"/>
        <v>42063.584016203706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1">
        <v>44406</v>
      </c>
      <c r="T2200" s="11">
        <f t="shared" si="174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1">
        <v>44407</v>
      </c>
      <c r="T2201" s="11">
        <f t="shared" si="174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1">
        <v>44408</v>
      </c>
      <c r="T2202" s="11">
        <f t="shared" si="174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1">
        <v>44409</v>
      </c>
      <c r="T2203" s="11">
        <f t="shared" si="174"/>
        <v>41290.846817129634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1">
        <v>44410</v>
      </c>
      <c r="T2204" s="11">
        <f t="shared" si="174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1">
        <v>44411</v>
      </c>
      <c r="T2205" s="11">
        <f t="shared" si="174"/>
        <v>42271.85974537037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1">
        <v>44412</v>
      </c>
      <c r="T2206" s="11">
        <f t="shared" si="174"/>
        <v>41342.311562499999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1">
        <v>44413</v>
      </c>
      <c r="T2207" s="11">
        <f t="shared" si="174"/>
        <v>41061.82163194444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1">
        <v>44414</v>
      </c>
      <c r="T2208" s="11">
        <f t="shared" si="174"/>
        <v>41015.257222222222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1">
        <v>44415</v>
      </c>
      <c r="T2209" s="11">
        <f t="shared" si="174"/>
        <v>41594.235798611109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1">
        <v>44416</v>
      </c>
      <c r="T2210" s="11">
        <f t="shared" si="174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1">
        <v>44417</v>
      </c>
      <c r="T2211" s="11">
        <f t="shared" si="174"/>
        <v>41743.958333333336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1">
        <v>44418</v>
      </c>
      <c r="T2212" s="11">
        <f t="shared" si="174"/>
        <v>41013.73333333333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1">
        <v>44419</v>
      </c>
      <c r="T2213" s="11">
        <f t="shared" si="174"/>
        <v>41739.290972222225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1">
        <v>44420</v>
      </c>
      <c r="T2214" s="11">
        <f t="shared" si="174"/>
        <v>41582.041666666664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1">
        <v>44421</v>
      </c>
      <c r="T2215" s="11">
        <f t="shared" si="174"/>
        <v>42139.826145833329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1">
        <v>44422</v>
      </c>
      <c r="T2216" s="11">
        <f t="shared" si="174"/>
        <v>41676.792222222226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1">
        <v>44423</v>
      </c>
      <c r="T2217" s="11">
        <f t="shared" si="174"/>
        <v>40981.290972222225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1">
        <v>44424</v>
      </c>
      <c r="T2218" s="11">
        <f t="shared" si="174"/>
        <v>42208.751678240747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1">
        <v>44425</v>
      </c>
      <c r="T2219" s="11">
        <f t="shared" si="174"/>
        <v>42310.333333333328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1">
        <v>44426</v>
      </c>
      <c r="T2220" s="11">
        <f t="shared" si="174"/>
        <v>41150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1">
        <v>44427</v>
      </c>
      <c r="T2221" s="11">
        <f t="shared" si="174"/>
        <v>42235.718888888892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1">
        <v>44428</v>
      </c>
      <c r="T2222" s="11">
        <f t="shared" si="174"/>
        <v>41482.060601851852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1">
        <v>44429</v>
      </c>
      <c r="T2223" s="11">
        <f t="shared" si="174"/>
        <v>42483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1">
        <v>44430</v>
      </c>
      <c r="T2224" s="11">
        <f t="shared" si="174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1">
        <v>44431</v>
      </c>
      <c r="T2225" s="11">
        <f t="shared" si="174"/>
        <v>42182.640833333338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1">
        <v>44432</v>
      </c>
      <c r="T2226" s="11">
        <f t="shared" si="174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1">
        <v>44433</v>
      </c>
      <c r="T2227" s="11">
        <f t="shared" si="174"/>
        <v>41903.79184027778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1">
        <v>44434</v>
      </c>
      <c r="T2228" s="11">
        <f t="shared" si="174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1">
        <v>44435</v>
      </c>
      <c r="T2229" s="11">
        <f t="shared" si="174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1">
        <v>44436</v>
      </c>
      <c r="T2230" s="11">
        <f t="shared" si="174"/>
        <v>42232.278194444443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1">
        <v>44437</v>
      </c>
      <c r="T2231" s="11">
        <f t="shared" si="174"/>
        <v>41520.166666666664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1">
        <v>44438</v>
      </c>
      <c r="T2232" s="11">
        <f t="shared" si="174"/>
        <v>41754.881099537037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1">
        <v>44439</v>
      </c>
      <c r="T2233" s="11">
        <f t="shared" si="174"/>
        <v>41450.208333333336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1">
        <v>44440</v>
      </c>
      <c r="T2234" s="11">
        <f t="shared" si="174"/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1">
        <v>44441</v>
      </c>
      <c r="T2235" s="11">
        <f t="shared" si="174"/>
        <v>42352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1">
        <v>44442</v>
      </c>
      <c r="T2236" s="11">
        <f t="shared" si="174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1">
        <v>44443</v>
      </c>
      <c r="T2237" s="11">
        <f t="shared" si="174"/>
        <v>42091.980451388896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1">
        <v>44444</v>
      </c>
      <c r="T2238" s="11">
        <f t="shared" si="174"/>
        <v>42401.617164351846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1">
        <v>44445</v>
      </c>
      <c r="T2239" s="11">
        <f t="shared" si="174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1">
        <v>44446</v>
      </c>
      <c r="T2240" s="11">
        <f t="shared" si="174"/>
        <v>42804.621712962966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1">
        <v>44447</v>
      </c>
      <c r="T2241" s="11">
        <f t="shared" si="174"/>
        <v>41609.168055555558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1">
        <v>44448</v>
      </c>
      <c r="T2242" s="11">
        <f t="shared" si="174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LEFT(N2243,FIND("/",N2243)-1)</f>
        <v>games</v>
      </c>
      <c r="R2243" t="str">
        <f t="shared" ref="R2243:R2306" si="178">RIGHT(N2243,LEN(N2243)-FIND("/",N2243))</f>
        <v>tabletop games</v>
      </c>
      <c r="S2243" s="11">
        <v>44449</v>
      </c>
      <c r="T2243" s="11">
        <f t="shared" ref="T2243:T2306" si="179">(((I2243/60)/60)/24)+DATE(1970,1,1)</f>
        <v>42796.827546296292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1">
        <v>44450</v>
      </c>
      <c r="T2244" s="11">
        <f t="shared" si="179"/>
        <v>41605.126388888886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1">
        <v>44451</v>
      </c>
      <c r="T2245" s="11">
        <f t="shared" si="179"/>
        <v>42807.125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1">
        <v>44452</v>
      </c>
      <c r="T2246" s="11">
        <f t="shared" si="179"/>
        <v>42659.854166666672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1">
        <v>44453</v>
      </c>
      <c r="T2247" s="11">
        <f t="shared" si="179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1">
        <v>44454</v>
      </c>
      <c r="T2248" s="11">
        <f t="shared" si="179"/>
        <v>42251.79178240741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1">
        <v>44455</v>
      </c>
      <c r="T2249" s="11">
        <f t="shared" si="179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1">
        <v>44456</v>
      </c>
      <c r="T2250" s="11">
        <f t="shared" si="179"/>
        <v>42718.875902777778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1">
        <v>44457</v>
      </c>
      <c r="T2251" s="11">
        <f t="shared" si="179"/>
        <v>41366.661631944444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1">
        <v>44458</v>
      </c>
      <c r="T2252" s="11">
        <f t="shared" si="179"/>
        <v>42707.0471412037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1">
        <v>44459</v>
      </c>
      <c r="T2253" s="11">
        <f t="shared" si="179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1">
        <v>44460</v>
      </c>
      <c r="T2254" s="11">
        <f t="shared" si="179"/>
        <v>42588.327986111108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1">
        <v>44461</v>
      </c>
      <c r="T2255" s="11">
        <f t="shared" si="179"/>
        <v>42326.672997685186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1">
        <v>44462</v>
      </c>
      <c r="T2256" s="11">
        <f t="shared" si="179"/>
        <v>42759.647777777776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1">
        <v>44463</v>
      </c>
      <c r="T2257" s="11">
        <f t="shared" si="179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1">
        <v>44464</v>
      </c>
      <c r="T2258" s="11">
        <f t="shared" si="179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1">
        <v>44465</v>
      </c>
      <c r="T2259" s="11">
        <f t="shared" si="179"/>
        <v>42540.958333333328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1">
        <v>44466</v>
      </c>
      <c r="T2260" s="11">
        <f t="shared" si="179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1">
        <v>44467</v>
      </c>
      <c r="T2261" s="11">
        <f t="shared" si="179"/>
        <v>42712.804814814815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1">
        <v>44468</v>
      </c>
      <c r="T2262" s="11">
        <f t="shared" si="179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1">
        <v>44469</v>
      </c>
      <c r="T2263" s="11">
        <f t="shared" si="179"/>
        <v>42780.724768518514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1">
        <v>44470</v>
      </c>
      <c r="T2264" s="11">
        <f t="shared" si="179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1">
        <v>44471</v>
      </c>
      <c r="T2265" s="11">
        <f t="shared" si="179"/>
        <v>42035.832326388889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1">
        <v>44472</v>
      </c>
      <c r="T2266" s="11">
        <f t="shared" si="179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1">
        <v>44473</v>
      </c>
      <c r="T2267" s="11">
        <f t="shared" si="179"/>
        <v>42696.853090277778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1">
        <v>44474</v>
      </c>
      <c r="T2268" s="11">
        <f t="shared" si="179"/>
        <v>42487.083333333328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1">
        <v>44475</v>
      </c>
      <c r="T2269" s="11">
        <f t="shared" si="179"/>
        <v>41994.041666666672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1">
        <v>44476</v>
      </c>
      <c r="T2270" s="11">
        <f t="shared" si="179"/>
        <v>42806.082349537035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1">
        <v>44477</v>
      </c>
      <c r="T2271" s="11">
        <f t="shared" si="179"/>
        <v>42801.208333333328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1">
        <v>44478</v>
      </c>
      <c r="T2272" s="11">
        <f t="shared" si="179"/>
        <v>42745.915972222225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1">
        <v>44479</v>
      </c>
      <c r="T2273" s="11">
        <f t="shared" si="179"/>
        <v>42714.000046296293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1">
        <v>44480</v>
      </c>
      <c r="T2274" s="11">
        <f t="shared" si="179"/>
        <v>42345.699490740735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1">
        <v>44481</v>
      </c>
      <c r="T2275" s="11">
        <f t="shared" si="179"/>
        <v>42806.507430555561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1">
        <v>44482</v>
      </c>
      <c r="T2276" s="11">
        <f t="shared" si="179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1">
        <v>44483</v>
      </c>
      <c r="T2277" s="11">
        <f t="shared" si="179"/>
        <v>41995.616655092599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1">
        <v>44484</v>
      </c>
      <c r="T2278" s="11">
        <f t="shared" si="179"/>
        <v>41644.651493055557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1">
        <v>44485</v>
      </c>
      <c r="T2279" s="11">
        <f t="shared" si="179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1">
        <v>44486</v>
      </c>
      <c r="T2280" s="11">
        <f t="shared" si="179"/>
        <v>42372.957638888889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1">
        <v>44487</v>
      </c>
      <c r="T2281" s="11">
        <f t="shared" si="179"/>
        <v>42039.166666666672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1">
        <v>44488</v>
      </c>
      <c r="T2282" s="11">
        <f t="shared" si="179"/>
        <v>42264.624895833331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1">
        <v>44489</v>
      </c>
      <c r="T2283" s="11">
        <f t="shared" si="179"/>
        <v>40749.284722222219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1">
        <v>44490</v>
      </c>
      <c r="T2284" s="11">
        <f t="shared" si="179"/>
        <v>42383.17460648148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1">
        <v>44491</v>
      </c>
      <c r="T2285" s="11">
        <f t="shared" si="179"/>
        <v>41038.083379629628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1">
        <v>44492</v>
      </c>
      <c r="T2286" s="11">
        <f t="shared" si="179"/>
        <v>40614.166666666664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1">
        <v>44493</v>
      </c>
      <c r="T2287" s="11">
        <f t="shared" si="179"/>
        <v>41089.185682870368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1">
        <v>44494</v>
      </c>
      <c r="T2288" s="11">
        <f t="shared" si="179"/>
        <v>41523.165972222225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1">
        <v>44495</v>
      </c>
      <c r="T2289" s="11">
        <f t="shared" si="179"/>
        <v>41813.667361111111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78"/>
        <v>rock</v>
      </c>
      <c r="S2290" s="11">
        <v>44496</v>
      </c>
      <c r="T2290" s="11">
        <f t="shared" si="179"/>
        <v>41086.75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78"/>
        <v>rock</v>
      </c>
      <c r="S2291" s="11">
        <v>44497</v>
      </c>
      <c r="T2291" s="11">
        <f t="shared" si="179"/>
        <v>41614.973611111112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1">
        <v>44498</v>
      </c>
      <c r="T2292" s="11">
        <f t="shared" si="179"/>
        <v>40148.708333333336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1">
        <v>44499</v>
      </c>
      <c r="T2293" s="11">
        <f t="shared" si="179"/>
        <v>41022.166666666664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1">
        <v>44500</v>
      </c>
      <c r="T2294" s="11">
        <f t="shared" si="179"/>
        <v>41017.697638888887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1">
        <v>44501</v>
      </c>
      <c r="T2295" s="11">
        <f t="shared" si="179"/>
        <v>41177.165972222225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1">
        <v>44502</v>
      </c>
      <c r="T2296" s="11">
        <f t="shared" si="179"/>
        <v>41294.72314814815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1">
        <v>44503</v>
      </c>
      <c r="T2297" s="11">
        <f t="shared" si="179"/>
        <v>41300.954351851848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1">
        <v>44504</v>
      </c>
      <c r="T2298" s="11">
        <f t="shared" si="179"/>
        <v>40962.731782407405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1">
        <v>44505</v>
      </c>
      <c r="T2299" s="11">
        <f t="shared" si="179"/>
        <v>40982.165972222225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1">
        <v>44506</v>
      </c>
      <c r="T2300" s="11">
        <f t="shared" si="179"/>
        <v>41724.798993055556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1">
        <v>44507</v>
      </c>
      <c r="T2301" s="11">
        <f t="shared" si="179"/>
        <v>40580.032511574071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1">
        <v>44508</v>
      </c>
      <c r="T2302" s="11">
        <f t="shared" si="179"/>
        <v>41088.727037037039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1">
        <v>44509</v>
      </c>
      <c r="T2303" s="11">
        <f t="shared" si="179"/>
        <v>41446.146944444445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1">
        <v>44510</v>
      </c>
      <c r="T2304" s="11">
        <f t="shared" si="179"/>
        <v>41639.291666666664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1">
        <v>44511</v>
      </c>
      <c r="T2305" s="11">
        <f t="shared" si="179"/>
        <v>40890.152731481481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1">
        <v>44512</v>
      </c>
      <c r="T2306" s="11">
        <f t="shared" si="179"/>
        <v>40544.207638888889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E2307/D2307*100</f>
        <v>101.22777777777779</v>
      </c>
      <c r="P2307" s="6">
        <f t="shared" ref="P2307:P2370" si="181">IFERROR(E2307/L2307,0)</f>
        <v>109.10778443113773</v>
      </c>
      <c r="Q2307" t="str">
        <f t="shared" ref="Q2307:Q2370" si="182">LEFT(N2307,FIND("/",N2307)-1)</f>
        <v>music</v>
      </c>
      <c r="R2307" t="str">
        <f t="shared" ref="R2307:R2370" si="183">RIGHT(N2307,LEN(N2307)-FIND("/",N2307))</f>
        <v>indie rock</v>
      </c>
      <c r="S2307" s="11">
        <v>44513</v>
      </c>
      <c r="T2307" s="11">
        <f t="shared" ref="T2307:T2370" si="184">(((I2307/60)/60)/24)+DATE(1970,1,1)</f>
        <v>41859.75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106.75857142857143</v>
      </c>
      <c r="P2308" s="6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1">
        <v>44514</v>
      </c>
      <c r="T2308" s="11">
        <f t="shared" si="184"/>
        <v>40978.16815972222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106.65777537961894</v>
      </c>
      <c r="P2309" s="6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1">
        <v>44515</v>
      </c>
      <c r="T2309" s="11">
        <f t="shared" si="184"/>
        <v>41034.802407407406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101.30622</v>
      </c>
      <c r="P2310" s="6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1">
        <v>44516</v>
      </c>
      <c r="T2310" s="11">
        <f t="shared" si="184"/>
        <v>41880.041666666664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106.67450000000001</v>
      </c>
      <c r="P2311" s="6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1">
        <v>44517</v>
      </c>
      <c r="T2311" s="11">
        <f t="shared" si="184"/>
        <v>41342.987696759257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428.83978378378379</v>
      </c>
      <c r="P2312" s="6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1">
        <v>44518</v>
      </c>
      <c r="T2312" s="11">
        <f t="shared" si="184"/>
        <v>41354.752488425926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104.11111111111111</v>
      </c>
      <c r="P2313" s="6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1">
        <v>44519</v>
      </c>
      <c r="T2313" s="11">
        <f t="shared" si="184"/>
        <v>41766.004502314812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107.86666666666666</v>
      </c>
      <c r="P2314" s="6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1">
        <v>44520</v>
      </c>
      <c r="T2314" s="11">
        <f t="shared" si="184"/>
        <v>41747.958333333336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175.84040000000002</v>
      </c>
      <c r="P2315" s="6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1">
        <v>44521</v>
      </c>
      <c r="T2315" s="11">
        <f t="shared" si="184"/>
        <v>41032.958634259259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156.97</v>
      </c>
      <c r="P2316" s="6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1">
        <v>44522</v>
      </c>
      <c r="T2316" s="11">
        <f t="shared" si="184"/>
        <v>41067.551585648151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102.60000000000001</v>
      </c>
      <c r="P2317" s="6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1">
        <v>44523</v>
      </c>
      <c r="T2317" s="11">
        <f t="shared" si="184"/>
        <v>41034.72619212963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104.04266666666666</v>
      </c>
      <c r="P2318" s="6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1">
        <v>44524</v>
      </c>
      <c r="T2318" s="11">
        <f t="shared" si="184"/>
        <v>40156.76666666667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6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1">
        <v>44525</v>
      </c>
      <c r="T2319" s="11">
        <f t="shared" si="184"/>
        <v>40224.208333333336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121.05999999999999</v>
      </c>
      <c r="P2320" s="6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1">
        <v>44526</v>
      </c>
      <c r="T2320" s="11">
        <f t="shared" si="184"/>
        <v>40082.165972222225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107.69999999999999</v>
      </c>
      <c r="P2321" s="6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1">
        <v>44527</v>
      </c>
      <c r="T2321" s="11">
        <f t="shared" si="184"/>
        <v>41623.082002314812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108.66</v>
      </c>
      <c r="P2322" s="6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1">
        <v>44528</v>
      </c>
      <c r="T2322" s="11">
        <f t="shared" si="184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39.120962394619681</v>
      </c>
      <c r="P2323" s="6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1">
        <v>44529</v>
      </c>
      <c r="T2323" s="11">
        <f t="shared" si="184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3.1481481481481479</v>
      </c>
      <c r="P2324" s="6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1">
        <v>44530</v>
      </c>
      <c r="T2324" s="11">
        <f t="shared" si="184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6">
        <f t="shared" si="181"/>
        <v>30</v>
      </c>
      <c r="Q2325" t="str">
        <f t="shared" si="182"/>
        <v>food</v>
      </c>
      <c r="R2325" t="str">
        <f t="shared" si="183"/>
        <v>small batch</v>
      </c>
      <c r="S2325" s="11">
        <v>44531</v>
      </c>
      <c r="T2325" s="11">
        <f t="shared" si="184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20.733333333333334</v>
      </c>
      <c r="P2326" s="6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1">
        <v>44532</v>
      </c>
      <c r="T2326" s="11">
        <f t="shared" si="184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6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1">
        <v>44533</v>
      </c>
      <c r="T2327" s="11">
        <f t="shared" si="184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0.72</v>
      </c>
      <c r="P2328" s="6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1">
        <v>44534</v>
      </c>
      <c r="T2328" s="11">
        <f t="shared" si="184"/>
        <v>42855.708333333328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526.09431428571429</v>
      </c>
      <c r="P2329" s="6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1">
        <v>44535</v>
      </c>
      <c r="T2329" s="11">
        <f t="shared" si="184"/>
        <v>41877.917129629634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254.45000000000002</v>
      </c>
      <c r="P2330" s="6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1">
        <v>44536</v>
      </c>
      <c r="T2330" s="11">
        <f t="shared" si="184"/>
        <v>42169.781678240746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105.91999999999999</v>
      </c>
      <c r="P2331" s="6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1">
        <v>44537</v>
      </c>
      <c r="T2331" s="11">
        <f t="shared" si="184"/>
        <v>41837.624374999999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102.42285714285715</v>
      </c>
      <c r="P2332" s="6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1">
        <v>44538</v>
      </c>
      <c r="T2332" s="11">
        <f t="shared" si="184"/>
        <v>42363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144.31375</v>
      </c>
      <c r="P2333" s="6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1">
        <v>44539</v>
      </c>
      <c r="T2333" s="11">
        <f t="shared" si="184"/>
        <v>41869.005671296298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106.30800000000001</v>
      </c>
      <c r="P2334" s="6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1">
        <v>44540</v>
      </c>
      <c r="T2334" s="11">
        <f t="shared" si="184"/>
        <v>42041.628136574072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212.16666666666666</v>
      </c>
      <c r="P2335" s="6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1">
        <v>44541</v>
      </c>
      <c r="T2335" s="11">
        <f t="shared" si="184"/>
        <v>41788.743055555555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101.95</v>
      </c>
      <c r="P2336" s="6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1">
        <v>44542</v>
      </c>
      <c r="T2336" s="11">
        <f t="shared" si="184"/>
        <v>41948.731944444444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102.27200000000001</v>
      </c>
      <c r="P2337" s="6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1">
        <v>44543</v>
      </c>
      <c r="T2337" s="11">
        <f t="shared" si="184"/>
        <v>41801.572256944448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520.73254999999995</v>
      </c>
      <c r="P2338" s="6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1">
        <v>44544</v>
      </c>
      <c r="T2338" s="11">
        <f t="shared" si="184"/>
        <v>41706.924710648149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110.65833333333333</v>
      </c>
      <c r="P2339" s="6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1">
        <v>44545</v>
      </c>
      <c r="T2339" s="11">
        <f t="shared" si="184"/>
        <v>41816.640543981484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101.14333333333335</v>
      </c>
      <c r="P2340" s="6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1">
        <v>44546</v>
      </c>
      <c r="T2340" s="11">
        <f t="shared" si="184"/>
        <v>41819.896805555552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294.20799999999997</v>
      </c>
      <c r="P2341" s="6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1">
        <v>44547</v>
      </c>
      <c r="T2341" s="11">
        <f t="shared" si="184"/>
        <v>42723.332638888889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105.77749999999999</v>
      </c>
      <c r="P2342" s="6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1">
        <v>44548</v>
      </c>
      <c r="T2342" s="11">
        <f t="shared" si="184"/>
        <v>42673.642800925925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>
        <f t="shared" si="181"/>
        <v>0</v>
      </c>
      <c r="Q2343" t="str">
        <f t="shared" si="182"/>
        <v>technology</v>
      </c>
      <c r="R2343" t="str">
        <f t="shared" si="183"/>
        <v>web</v>
      </c>
      <c r="S2343" s="11">
        <v>44549</v>
      </c>
      <c r="T2343" s="11">
        <f t="shared" si="184"/>
        <v>42197.813703703709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>
        <f t="shared" si="181"/>
        <v>0</v>
      </c>
      <c r="Q2344" t="str">
        <f t="shared" si="182"/>
        <v>technology</v>
      </c>
      <c r="R2344" t="str">
        <f t="shared" si="183"/>
        <v>web</v>
      </c>
      <c r="S2344" s="11">
        <v>44550</v>
      </c>
      <c r="T2344" s="11">
        <f t="shared" si="184"/>
        <v>41918.208333333336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6">
        <f t="shared" si="181"/>
        <v>300</v>
      </c>
      <c r="Q2345" t="str">
        <f t="shared" si="182"/>
        <v>technology</v>
      </c>
      <c r="R2345" t="str">
        <f t="shared" si="183"/>
        <v>web</v>
      </c>
      <c r="S2345" s="11">
        <v>44551</v>
      </c>
      <c r="T2345" s="11">
        <f t="shared" si="184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0.1</v>
      </c>
      <c r="P2346" s="6">
        <f t="shared" si="181"/>
        <v>1</v>
      </c>
      <c r="Q2346" t="str">
        <f t="shared" si="182"/>
        <v>technology</v>
      </c>
      <c r="R2346" t="str">
        <f t="shared" si="183"/>
        <v>web</v>
      </c>
      <c r="S2346" s="11">
        <v>44552</v>
      </c>
      <c r="T2346" s="11">
        <f t="shared" si="184"/>
        <v>42545.727650462963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>
        <f t="shared" si="181"/>
        <v>0</v>
      </c>
      <c r="Q2347" t="str">
        <f t="shared" si="182"/>
        <v>technology</v>
      </c>
      <c r="R2347" t="str">
        <f t="shared" si="183"/>
        <v>web</v>
      </c>
      <c r="S2347" s="11">
        <v>44553</v>
      </c>
      <c r="T2347" s="11">
        <f t="shared" si="184"/>
        <v>42094.985416666663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6.5000000000000002E-2</v>
      </c>
      <c r="P2348" s="6">
        <f t="shared" si="181"/>
        <v>13</v>
      </c>
      <c r="Q2348" t="str">
        <f t="shared" si="182"/>
        <v>technology</v>
      </c>
      <c r="R2348" t="str">
        <f t="shared" si="183"/>
        <v>web</v>
      </c>
      <c r="S2348" s="11">
        <v>44554</v>
      </c>
      <c r="T2348" s="11">
        <f t="shared" si="184"/>
        <v>42660.79896990741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1.5</v>
      </c>
      <c r="P2349" s="6">
        <f t="shared" si="181"/>
        <v>15</v>
      </c>
      <c r="Q2349" t="str">
        <f t="shared" si="182"/>
        <v>technology</v>
      </c>
      <c r="R2349" t="str">
        <f t="shared" si="183"/>
        <v>web</v>
      </c>
      <c r="S2349" s="11">
        <v>44555</v>
      </c>
      <c r="T2349" s="11">
        <f t="shared" si="184"/>
        <v>42607.607361111113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0.38571428571428573</v>
      </c>
      <c r="P2350" s="6">
        <f t="shared" si="181"/>
        <v>54</v>
      </c>
      <c r="Q2350" t="str">
        <f t="shared" si="182"/>
        <v>technology</v>
      </c>
      <c r="R2350" t="str">
        <f t="shared" si="183"/>
        <v>web</v>
      </c>
      <c r="S2350" s="11">
        <v>44556</v>
      </c>
      <c r="T2350" s="11">
        <f t="shared" si="184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>
        <f t="shared" si="181"/>
        <v>0</v>
      </c>
      <c r="Q2351" t="str">
        <f t="shared" si="182"/>
        <v>technology</v>
      </c>
      <c r="R2351" t="str">
        <f t="shared" si="183"/>
        <v>web</v>
      </c>
      <c r="S2351" s="11">
        <v>44557</v>
      </c>
      <c r="T2351" s="11">
        <f t="shared" si="184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>
        <f t="shared" si="181"/>
        <v>0</v>
      </c>
      <c r="Q2352" t="str">
        <f t="shared" si="182"/>
        <v>technology</v>
      </c>
      <c r="R2352" t="str">
        <f t="shared" si="183"/>
        <v>web</v>
      </c>
      <c r="S2352" s="11">
        <v>44558</v>
      </c>
      <c r="T2352" s="11">
        <f t="shared" si="184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0.5714285714285714</v>
      </c>
      <c r="P2353" s="6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1">
        <v>44559</v>
      </c>
      <c r="T2353" s="11">
        <f t="shared" si="184"/>
        <v>42124.101145833338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>
        <f t="shared" si="181"/>
        <v>0</v>
      </c>
      <c r="Q2354" t="str">
        <f t="shared" si="182"/>
        <v>technology</v>
      </c>
      <c r="R2354" t="str">
        <f t="shared" si="183"/>
        <v>web</v>
      </c>
      <c r="S2354" s="11">
        <v>44560</v>
      </c>
      <c r="T2354" s="11">
        <f t="shared" si="184"/>
        <v>42161.633703703701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>
        <f t="shared" si="181"/>
        <v>0</v>
      </c>
      <c r="Q2355" t="str">
        <f t="shared" si="182"/>
        <v>technology</v>
      </c>
      <c r="R2355" t="str">
        <f t="shared" si="183"/>
        <v>web</v>
      </c>
      <c r="S2355" s="11">
        <v>44561</v>
      </c>
      <c r="T2355" s="11">
        <f t="shared" si="184"/>
        <v>42115.676180555558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7.1428571428571425E-2</v>
      </c>
      <c r="P2356" s="6">
        <f t="shared" si="181"/>
        <v>25</v>
      </c>
      <c r="Q2356" t="str">
        <f t="shared" si="182"/>
        <v>technology</v>
      </c>
      <c r="R2356" t="str">
        <f t="shared" si="183"/>
        <v>web</v>
      </c>
      <c r="S2356" s="11">
        <v>44562</v>
      </c>
      <c r="T2356" s="11">
        <f t="shared" si="184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0.6875</v>
      </c>
      <c r="P2357" s="6">
        <f t="shared" si="181"/>
        <v>27.5</v>
      </c>
      <c r="Q2357" t="str">
        <f t="shared" si="182"/>
        <v>technology</v>
      </c>
      <c r="R2357" t="str">
        <f t="shared" si="183"/>
        <v>web</v>
      </c>
      <c r="S2357" s="11">
        <v>44563</v>
      </c>
      <c r="T2357" s="11">
        <f t="shared" si="184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>
        <f t="shared" si="181"/>
        <v>0</v>
      </c>
      <c r="Q2358" t="str">
        <f t="shared" si="182"/>
        <v>technology</v>
      </c>
      <c r="R2358" t="str">
        <f t="shared" si="183"/>
        <v>web</v>
      </c>
      <c r="S2358" s="11">
        <v>44564</v>
      </c>
      <c r="T2358" s="11">
        <f t="shared" si="184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>
        <f t="shared" si="181"/>
        <v>0</v>
      </c>
      <c r="Q2359" t="str">
        <f t="shared" si="182"/>
        <v>technology</v>
      </c>
      <c r="R2359" t="str">
        <f t="shared" si="183"/>
        <v>web</v>
      </c>
      <c r="S2359" s="11">
        <v>44565</v>
      </c>
      <c r="T2359" s="11">
        <f t="shared" si="184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>
        <f t="shared" si="181"/>
        <v>0</v>
      </c>
      <c r="Q2360" t="str">
        <f t="shared" si="182"/>
        <v>technology</v>
      </c>
      <c r="R2360" t="str">
        <f t="shared" si="183"/>
        <v>web</v>
      </c>
      <c r="S2360" s="11">
        <v>44566</v>
      </c>
      <c r="T2360" s="11">
        <f t="shared" si="184"/>
        <v>42035.027083333334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14.680000000000001</v>
      </c>
      <c r="P2361" s="6">
        <f t="shared" si="181"/>
        <v>367</v>
      </c>
      <c r="Q2361" t="str">
        <f t="shared" si="182"/>
        <v>technology</v>
      </c>
      <c r="R2361" t="str">
        <f t="shared" si="183"/>
        <v>web</v>
      </c>
      <c r="S2361" s="11">
        <v>44567</v>
      </c>
      <c r="T2361" s="11">
        <f t="shared" si="184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0.04</v>
      </c>
      <c r="P2362" s="6">
        <f t="shared" si="181"/>
        <v>2</v>
      </c>
      <c r="Q2362" t="str">
        <f t="shared" si="182"/>
        <v>technology</v>
      </c>
      <c r="R2362" t="str">
        <f t="shared" si="183"/>
        <v>web</v>
      </c>
      <c r="S2362" s="11">
        <v>44568</v>
      </c>
      <c r="T2362" s="11">
        <f t="shared" si="184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>
        <f t="shared" si="181"/>
        <v>0</v>
      </c>
      <c r="Q2363" t="str">
        <f t="shared" si="182"/>
        <v>technology</v>
      </c>
      <c r="R2363" t="str">
        <f t="shared" si="183"/>
        <v>web</v>
      </c>
      <c r="S2363" s="11">
        <v>44569</v>
      </c>
      <c r="T2363" s="11">
        <f t="shared" si="184"/>
        <v>42490.916666666672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28.571428571428569</v>
      </c>
      <c r="P2364" s="6">
        <f t="shared" si="181"/>
        <v>60</v>
      </c>
      <c r="Q2364" t="str">
        <f t="shared" si="182"/>
        <v>technology</v>
      </c>
      <c r="R2364" t="str">
        <f t="shared" si="183"/>
        <v>web</v>
      </c>
      <c r="S2364" s="11">
        <v>44570</v>
      </c>
      <c r="T2364" s="11">
        <f t="shared" si="184"/>
        <v>41984.688310185185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>
        <f t="shared" si="181"/>
        <v>0</v>
      </c>
      <c r="Q2365" t="str">
        <f t="shared" si="182"/>
        <v>technology</v>
      </c>
      <c r="R2365" t="str">
        <f t="shared" si="183"/>
        <v>web</v>
      </c>
      <c r="S2365" s="11">
        <v>44571</v>
      </c>
      <c r="T2365" s="11">
        <f t="shared" si="184"/>
        <v>42367.011574074073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>
        <f t="shared" si="181"/>
        <v>0</v>
      </c>
      <c r="Q2366" t="str">
        <f t="shared" si="182"/>
        <v>technology</v>
      </c>
      <c r="R2366" t="str">
        <f t="shared" si="183"/>
        <v>web</v>
      </c>
      <c r="S2366" s="11">
        <v>44572</v>
      </c>
      <c r="T2366" s="11">
        <f t="shared" si="184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>
        <f t="shared" si="181"/>
        <v>0</v>
      </c>
      <c r="Q2367" t="str">
        <f t="shared" si="182"/>
        <v>technology</v>
      </c>
      <c r="R2367" t="str">
        <f t="shared" si="183"/>
        <v>web</v>
      </c>
      <c r="S2367" s="11">
        <v>44573</v>
      </c>
      <c r="T2367" s="11">
        <f t="shared" si="184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10.52</v>
      </c>
      <c r="P2368" s="6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1">
        <v>44574</v>
      </c>
      <c r="T2368" s="11">
        <f t="shared" si="184"/>
        <v>42298.531631944439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</v>
      </c>
      <c r="P2369" s="6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1">
        <v>44575</v>
      </c>
      <c r="T2369" s="11">
        <f t="shared" si="184"/>
        <v>42485.928425925929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0.25</v>
      </c>
      <c r="P2370" s="6">
        <f t="shared" si="181"/>
        <v>50</v>
      </c>
      <c r="Q2370" t="str">
        <f t="shared" si="182"/>
        <v>technology</v>
      </c>
      <c r="R2370" t="str">
        <f t="shared" si="183"/>
        <v>web</v>
      </c>
      <c r="S2370" s="11">
        <v>44576</v>
      </c>
      <c r="T2370" s="11">
        <f t="shared" si="184"/>
        <v>42108.680150462969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E2371/D2371*100</f>
        <v>0</v>
      </c>
      <c r="P2371" s="6">
        <f t="shared" ref="P2371:P2434" si="186">IFERROR(E2371/L2371,0)</f>
        <v>0</v>
      </c>
      <c r="Q2371" t="str">
        <f t="shared" ref="Q2371:Q2434" si="187">LEFT(N2371,FIND("/",N2371)-1)</f>
        <v>technology</v>
      </c>
      <c r="R2371" t="str">
        <f t="shared" ref="R2371:R2434" si="188">RIGHT(N2371,LEN(N2371)-FIND("/",N2371))</f>
        <v>web</v>
      </c>
      <c r="S2371" s="11">
        <v>44577</v>
      </c>
      <c r="T2371" s="11">
        <f t="shared" ref="T2371:T2434" si="189">(((I2371/60)/60)/24)+DATE(1970,1,1)</f>
        <v>42410.812627314815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0.32800000000000001</v>
      </c>
      <c r="P2372" s="6">
        <f t="shared" si="186"/>
        <v>20.5</v>
      </c>
      <c r="Q2372" t="str">
        <f t="shared" si="187"/>
        <v>technology</v>
      </c>
      <c r="R2372" t="str">
        <f t="shared" si="188"/>
        <v>web</v>
      </c>
      <c r="S2372" s="11">
        <v>44578</v>
      </c>
      <c r="T2372" s="11">
        <f t="shared" si="189"/>
        <v>41991.18913194444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>
        <f t="shared" si="186"/>
        <v>0</v>
      </c>
      <c r="Q2373" t="str">
        <f t="shared" si="187"/>
        <v>technology</v>
      </c>
      <c r="R2373" t="str">
        <f t="shared" si="188"/>
        <v>web</v>
      </c>
      <c r="S2373" s="11">
        <v>44579</v>
      </c>
      <c r="T2373" s="11">
        <f t="shared" si="189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3.2727272727272729</v>
      </c>
      <c r="P2374" s="6">
        <f t="shared" si="186"/>
        <v>30</v>
      </c>
      <c r="Q2374" t="str">
        <f t="shared" si="187"/>
        <v>technology</v>
      </c>
      <c r="R2374" t="str">
        <f t="shared" si="188"/>
        <v>web</v>
      </c>
      <c r="S2374" s="11">
        <v>44580</v>
      </c>
      <c r="T2374" s="11">
        <f t="shared" si="189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5.8823529411764705E-3</v>
      </c>
      <c r="P2375" s="6">
        <f t="shared" si="186"/>
        <v>50</v>
      </c>
      <c r="Q2375" t="str">
        <f t="shared" si="187"/>
        <v>technology</v>
      </c>
      <c r="R2375" t="str">
        <f t="shared" si="188"/>
        <v>web</v>
      </c>
      <c r="S2375" s="11">
        <v>44581</v>
      </c>
      <c r="T2375" s="11">
        <f t="shared" si="189"/>
        <v>42245.662314814821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4.5454545454545456E-2</v>
      </c>
      <c r="P2376" s="6">
        <f t="shared" si="186"/>
        <v>10</v>
      </c>
      <c r="Q2376" t="str">
        <f t="shared" si="187"/>
        <v>technology</v>
      </c>
      <c r="R2376" t="str">
        <f t="shared" si="188"/>
        <v>web</v>
      </c>
      <c r="S2376" s="11">
        <v>44582</v>
      </c>
      <c r="T2376" s="11">
        <f t="shared" si="189"/>
        <v>42047.843287037031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>
        <f t="shared" si="186"/>
        <v>0</v>
      </c>
      <c r="Q2377" t="str">
        <f t="shared" si="187"/>
        <v>technology</v>
      </c>
      <c r="R2377" t="str">
        <f t="shared" si="188"/>
        <v>web</v>
      </c>
      <c r="S2377" s="11">
        <v>44583</v>
      </c>
      <c r="T2377" s="11">
        <f t="shared" si="189"/>
        <v>42622.836076388892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10.877666666666666</v>
      </c>
      <c r="P2378" s="6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1">
        <v>44584</v>
      </c>
      <c r="T2378" s="11">
        <f t="shared" si="189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>
        <f t="shared" si="186"/>
        <v>0</v>
      </c>
      <c r="Q2379" t="str">
        <f t="shared" si="187"/>
        <v>technology</v>
      </c>
      <c r="R2379" t="str">
        <f t="shared" si="188"/>
        <v>web</v>
      </c>
      <c r="S2379" s="11">
        <v>44585</v>
      </c>
      <c r="T2379" s="11">
        <f t="shared" si="189"/>
        <v>42699.911840277782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>
        <f t="shared" si="186"/>
        <v>0</v>
      </c>
      <c r="Q2380" t="str">
        <f t="shared" si="187"/>
        <v>technology</v>
      </c>
      <c r="R2380" t="str">
        <f t="shared" si="188"/>
        <v>web</v>
      </c>
      <c r="S2380" s="11">
        <v>44586</v>
      </c>
      <c r="T2380" s="11">
        <f t="shared" si="189"/>
        <v>42242.013078703705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>
        <f t="shared" si="186"/>
        <v>0</v>
      </c>
      <c r="Q2381" t="str">
        <f t="shared" si="187"/>
        <v>technology</v>
      </c>
      <c r="R2381" t="str">
        <f t="shared" si="188"/>
        <v>web</v>
      </c>
      <c r="S2381" s="11">
        <v>44587</v>
      </c>
      <c r="T2381" s="11">
        <f t="shared" si="189"/>
        <v>42282.016388888893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0.36666666666666664</v>
      </c>
      <c r="P2382" s="6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1">
        <v>44588</v>
      </c>
      <c r="T2382" s="11">
        <f t="shared" si="189"/>
        <v>42278.793310185181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</v>
      </c>
      <c r="P2383" s="6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1">
        <v>44589</v>
      </c>
      <c r="T2383" s="11">
        <f t="shared" si="189"/>
        <v>42104.935740740737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</v>
      </c>
      <c r="P2384" s="6">
        <f t="shared" si="186"/>
        <v>37.5</v>
      </c>
      <c r="Q2384" t="str">
        <f t="shared" si="187"/>
        <v>technology</v>
      </c>
      <c r="R2384" t="str">
        <f t="shared" si="188"/>
        <v>web</v>
      </c>
      <c r="S2384" s="11">
        <v>44590</v>
      </c>
      <c r="T2384" s="11">
        <f t="shared" si="189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4.3499999999999996</v>
      </c>
      <c r="P2385" s="6">
        <f t="shared" si="186"/>
        <v>145</v>
      </c>
      <c r="Q2385" t="str">
        <f t="shared" si="187"/>
        <v>technology</v>
      </c>
      <c r="R2385" t="str">
        <f t="shared" si="188"/>
        <v>web</v>
      </c>
      <c r="S2385" s="11">
        <v>44591</v>
      </c>
      <c r="T2385" s="11">
        <f t="shared" si="189"/>
        <v>42057.056793981479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0.8</v>
      </c>
      <c r="P2386" s="6">
        <f t="shared" si="186"/>
        <v>1</v>
      </c>
      <c r="Q2386" t="str">
        <f t="shared" si="187"/>
        <v>technology</v>
      </c>
      <c r="R2386" t="str">
        <f t="shared" si="188"/>
        <v>web</v>
      </c>
      <c r="S2386" s="11">
        <v>44592</v>
      </c>
      <c r="T2386" s="11">
        <f t="shared" si="189"/>
        <v>41957.109293981484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1.2123076923076923</v>
      </c>
      <c r="P2387" s="6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1">
        <v>44593</v>
      </c>
      <c r="T2387" s="11">
        <f t="shared" si="189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>
        <f t="shared" si="186"/>
        <v>0</v>
      </c>
      <c r="Q2388" t="str">
        <f t="shared" si="187"/>
        <v>technology</v>
      </c>
      <c r="R2388" t="str">
        <f t="shared" si="188"/>
        <v>web</v>
      </c>
      <c r="S2388" s="11">
        <v>44594</v>
      </c>
      <c r="T2388" s="11">
        <f t="shared" si="189"/>
        <v>42014.838240740741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0.68399999999999994</v>
      </c>
      <c r="P2389" s="6">
        <f t="shared" si="186"/>
        <v>342</v>
      </c>
      <c r="Q2389" t="str">
        <f t="shared" si="187"/>
        <v>technology</v>
      </c>
      <c r="R2389" t="str">
        <f t="shared" si="188"/>
        <v>web</v>
      </c>
      <c r="S2389" s="11">
        <v>44595</v>
      </c>
      <c r="T2389" s="11">
        <f t="shared" si="189"/>
        <v>42573.626620370371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1.2513513513513512</v>
      </c>
      <c r="P2390" s="6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1">
        <v>44596</v>
      </c>
      <c r="T2390" s="11">
        <f t="shared" si="189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0.1875</v>
      </c>
      <c r="P2391" s="6">
        <f t="shared" si="186"/>
        <v>30</v>
      </c>
      <c r="Q2391" t="str">
        <f t="shared" si="187"/>
        <v>technology</v>
      </c>
      <c r="R2391" t="str">
        <f t="shared" si="188"/>
        <v>web</v>
      </c>
      <c r="S2391" s="11">
        <v>44597</v>
      </c>
      <c r="T2391" s="11">
        <f t="shared" si="189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>
        <f t="shared" si="186"/>
        <v>0</v>
      </c>
      <c r="Q2392" t="str">
        <f t="shared" si="187"/>
        <v>technology</v>
      </c>
      <c r="R2392" t="str">
        <f t="shared" si="188"/>
        <v>web</v>
      </c>
      <c r="S2392" s="11">
        <v>44598</v>
      </c>
      <c r="T2392" s="11">
        <f t="shared" si="189"/>
        <v>42008.262314814812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0.125</v>
      </c>
      <c r="P2393" s="6">
        <f t="shared" si="186"/>
        <v>25</v>
      </c>
      <c r="Q2393" t="str">
        <f t="shared" si="187"/>
        <v>technology</v>
      </c>
      <c r="R2393" t="str">
        <f t="shared" si="188"/>
        <v>web</v>
      </c>
      <c r="S2393" s="11">
        <v>44599</v>
      </c>
      <c r="T2393" s="11">
        <f t="shared" si="189"/>
        <v>42094.752824074079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>
        <f t="shared" si="186"/>
        <v>0</v>
      </c>
      <c r="Q2394" t="str">
        <f t="shared" si="187"/>
        <v>technology</v>
      </c>
      <c r="R2394" t="str">
        <f t="shared" si="188"/>
        <v>web</v>
      </c>
      <c r="S2394" s="11">
        <v>44600</v>
      </c>
      <c r="T2394" s="11">
        <f t="shared" si="189"/>
        <v>42306.120636574073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0.05</v>
      </c>
      <c r="P2395" s="6">
        <f t="shared" si="186"/>
        <v>50</v>
      </c>
      <c r="Q2395" t="str">
        <f t="shared" si="187"/>
        <v>technology</v>
      </c>
      <c r="R2395" t="str">
        <f t="shared" si="188"/>
        <v>web</v>
      </c>
      <c r="S2395" s="11">
        <v>44601</v>
      </c>
      <c r="T2395" s="11">
        <f t="shared" si="189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0.06</v>
      </c>
      <c r="P2396" s="6">
        <f t="shared" si="186"/>
        <v>1.5</v>
      </c>
      <c r="Q2396" t="str">
        <f t="shared" si="187"/>
        <v>technology</v>
      </c>
      <c r="R2396" t="str">
        <f t="shared" si="188"/>
        <v>web</v>
      </c>
      <c r="S2396" s="11">
        <v>44602</v>
      </c>
      <c r="T2396" s="11">
        <f t="shared" si="189"/>
        <v>42061.362187499995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>
        <f t="shared" si="186"/>
        <v>0</v>
      </c>
      <c r="Q2397" t="str">
        <f t="shared" si="187"/>
        <v>technology</v>
      </c>
      <c r="R2397" t="str">
        <f t="shared" si="188"/>
        <v>web</v>
      </c>
      <c r="S2397" s="11">
        <v>44603</v>
      </c>
      <c r="T2397" s="11">
        <f t="shared" si="189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0.2</v>
      </c>
      <c r="P2398" s="6">
        <f t="shared" si="186"/>
        <v>10</v>
      </c>
      <c r="Q2398" t="str">
        <f t="shared" si="187"/>
        <v>technology</v>
      </c>
      <c r="R2398" t="str">
        <f t="shared" si="188"/>
        <v>web</v>
      </c>
      <c r="S2398" s="11">
        <v>44604</v>
      </c>
      <c r="T2398" s="11">
        <f t="shared" si="189"/>
        <v>42292.849050925928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>
        <f t="shared" si="186"/>
        <v>0</v>
      </c>
      <c r="Q2399" t="str">
        <f t="shared" si="187"/>
        <v>technology</v>
      </c>
      <c r="R2399" t="str">
        <f t="shared" si="188"/>
        <v>web</v>
      </c>
      <c r="S2399" s="11">
        <v>44605</v>
      </c>
      <c r="T2399" s="11">
        <f t="shared" si="189"/>
        <v>42006.88490740741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>
        <f t="shared" si="186"/>
        <v>0</v>
      </c>
      <c r="Q2400" t="str">
        <f t="shared" si="187"/>
        <v>technology</v>
      </c>
      <c r="R2400" t="str">
        <f t="shared" si="188"/>
        <v>web</v>
      </c>
      <c r="S2400" s="11">
        <v>44606</v>
      </c>
      <c r="T2400" s="11">
        <f t="shared" si="189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>
        <f t="shared" si="186"/>
        <v>0</v>
      </c>
      <c r="Q2401" t="str">
        <f t="shared" si="187"/>
        <v>technology</v>
      </c>
      <c r="R2401" t="str">
        <f t="shared" si="188"/>
        <v>web</v>
      </c>
      <c r="S2401" s="11">
        <v>44607</v>
      </c>
      <c r="T2401" s="11">
        <f t="shared" si="189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>
        <f t="shared" si="186"/>
        <v>0</v>
      </c>
      <c r="Q2402" t="str">
        <f t="shared" si="187"/>
        <v>technology</v>
      </c>
      <c r="R2402" t="str">
        <f t="shared" si="188"/>
        <v>web</v>
      </c>
      <c r="S2402" s="11">
        <v>44608</v>
      </c>
      <c r="T2402" s="11">
        <f t="shared" si="189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0.71785714285714286</v>
      </c>
      <c r="P2403" s="6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1">
        <v>44609</v>
      </c>
      <c r="T2403" s="11">
        <f t="shared" si="189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0.43333333333333329</v>
      </c>
      <c r="P2404" s="6">
        <f t="shared" si="186"/>
        <v>52</v>
      </c>
      <c r="Q2404" t="str">
        <f t="shared" si="187"/>
        <v>food</v>
      </c>
      <c r="R2404" t="str">
        <f t="shared" si="188"/>
        <v>food trucks</v>
      </c>
      <c r="S2404" s="11">
        <v>44610</v>
      </c>
      <c r="T2404" s="11">
        <f t="shared" si="189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16.833333333333332</v>
      </c>
      <c r="P2405" s="6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1">
        <v>44611</v>
      </c>
      <c r="T2405" s="11">
        <f t="shared" si="189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>
        <f t="shared" si="186"/>
        <v>0</v>
      </c>
      <c r="Q2406" t="str">
        <f t="shared" si="187"/>
        <v>food</v>
      </c>
      <c r="R2406" t="str">
        <f t="shared" si="188"/>
        <v>food trucks</v>
      </c>
      <c r="S2406" s="11">
        <v>44612</v>
      </c>
      <c r="T2406" s="11">
        <f t="shared" si="189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22.52</v>
      </c>
      <c r="P2407" s="6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1">
        <v>44613</v>
      </c>
      <c r="T2407" s="11">
        <f t="shared" si="189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41.384615384615387</v>
      </c>
      <c r="P2408" s="6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1">
        <v>44614</v>
      </c>
      <c r="T2408" s="11">
        <f t="shared" si="189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25.259090909090908</v>
      </c>
      <c r="P2409" s="6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1">
        <v>44615</v>
      </c>
      <c r="T2409" s="11">
        <f t="shared" si="189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0.2</v>
      </c>
      <c r="P2410" s="6">
        <f t="shared" si="186"/>
        <v>15</v>
      </c>
      <c r="Q2410" t="str">
        <f t="shared" si="187"/>
        <v>food</v>
      </c>
      <c r="R2410" t="str">
        <f t="shared" si="188"/>
        <v>food trucks</v>
      </c>
      <c r="S2410" s="11">
        <v>44616</v>
      </c>
      <c r="T2410" s="11">
        <f t="shared" si="189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1.8399999999999999</v>
      </c>
      <c r="P2411" s="6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1">
        <v>44617</v>
      </c>
      <c r="T2411" s="11">
        <f t="shared" si="189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>
        <f t="shared" si="186"/>
        <v>0</v>
      </c>
      <c r="Q2412" t="str">
        <f t="shared" si="187"/>
        <v>food</v>
      </c>
      <c r="R2412" t="str">
        <f t="shared" si="188"/>
        <v>food trucks</v>
      </c>
      <c r="S2412" s="11">
        <v>44618</v>
      </c>
      <c r="T2412" s="11">
        <f t="shared" si="189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0.60399999999999998</v>
      </c>
      <c r="P2413" s="6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1">
        <v>44619</v>
      </c>
      <c r="T2413" s="11">
        <f t="shared" si="189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>
        <f t="shared" si="186"/>
        <v>0</v>
      </c>
      <c r="Q2414" t="str">
        <f t="shared" si="187"/>
        <v>food</v>
      </c>
      <c r="R2414" t="str">
        <f t="shared" si="188"/>
        <v>food trucks</v>
      </c>
      <c r="S2414" s="11">
        <v>44620</v>
      </c>
      <c r="T2414" s="11">
        <f t="shared" si="189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0.83333333333333337</v>
      </c>
      <c r="P2415" s="6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1">
        <v>44621</v>
      </c>
      <c r="T2415" s="11">
        <f t="shared" si="189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3.0666666666666664</v>
      </c>
      <c r="P2416" s="6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1">
        <v>44622</v>
      </c>
      <c r="T2416" s="11">
        <f t="shared" si="189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0.55833333333333335</v>
      </c>
      <c r="P2417" s="6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1">
        <v>44623</v>
      </c>
      <c r="T2417" s="11">
        <f t="shared" si="189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2.5000000000000001E-2</v>
      </c>
      <c r="P2418" s="6">
        <f t="shared" si="186"/>
        <v>5</v>
      </c>
      <c r="Q2418" t="str">
        <f t="shared" si="187"/>
        <v>food</v>
      </c>
      <c r="R2418" t="str">
        <f t="shared" si="188"/>
        <v>food trucks</v>
      </c>
      <c r="S2418" s="11">
        <v>44624</v>
      </c>
      <c r="T2418" s="11">
        <f t="shared" si="189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>
        <f t="shared" si="186"/>
        <v>0</v>
      </c>
      <c r="Q2419" t="str">
        <f t="shared" si="187"/>
        <v>food</v>
      </c>
      <c r="R2419" t="str">
        <f t="shared" si="188"/>
        <v>food trucks</v>
      </c>
      <c r="S2419" s="11">
        <v>44625</v>
      </c>
      <c r="T2419" s="11">
        <f t="shared" si="189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0.02</v>
      </c>
      <c r="P2420" s="6">
        <f t="shared" si="186"/>
        <v>1</v>
      </c>
      <c r="Q2420" t="str">
        <f t="shared" si="187"/>
        <v>food</v>
      </c>
      <c r="R2420" t="str">
        <f t="shared" si="188"/>
        <v>food trucks</v>
      </c>
      <c r="S2420" s="11">
        <v>44626</v>
      </c>
      <c r="T2420" s="11">
        <f t="shared" si="189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>
        <f t="shared" si="186"/>
        <v>0</v>
      </c>
      <c r="Q2421" t="str">
        <f t="shared" si="187"/>
        <v>food</v>
      </c>
      <c r="R2421" t="str">
        <f t="shared" si="188"/>
        <v>food trucks</v>
      </c>
      <c r="S2421" s="11">
        <v>44627</v>
      </c>
      <c r="T2421" s="11">
        <f t="shared" si="189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14.825133372851216</v>
      </c>
      <c r="P2422" s="6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1">
        <v>44628</v>
      </c>
      <c r="T2422" s="11">
        <f t="shared" si="189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1.6666666666666666E-2</v>
      </c>
      <c r="P2423" s="6">
        <f t="shared" si="186"/>
        <v>1</v>
      </c>
      <c r="Q2423" t="str">
        <f t="shared" si="187"/>
        <v>food</v>
      </c>
      <c r="R2423" t="str">
        <f t="shared" si="188"/>
        <v>food trucks</v>
      </c>
      <c r="S2423" s="11">
        <v>44629</v>
      </c>
      <c r="T2423" s="11">
        <f t="shared" si="189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0.2</v>
      </c>
      <c r="P2424" s="6">
        <f t="shared" si="186"/>
        <v>1</v>
      </c>
      <c r="Q2424" t="str">
        <f t="shared" si="187"/>
        <v>food</v>
      </c>
      <c r="R2424" t="str">
        <f t="shared" si="188"/>
        <v>food trucks</v>
      </c>
      <c r="S2424" s="11">
        <v>44630</v>
      </c>
      <c r="T2424" s="11">
        <f t="shared" si="189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1.3333333333333334E-2</v>
      </c>
      <c r="P2425" s="6">
        <f t="shared" si="186"/>
        <v>8</v>
      </c>
      <c r="Q2425" t="str">
        <f t="shared" si="187"/>
        <v>food</v>
      </c>
      <c r="R2425" t="str">
        <f t="shared" si="188"/>
        <v>food trucks</v>
      </c>
      <c r="S2425" s="11">
        <v>44631</v>
      </c>
      <c r="T2425" s="11">
        <f t="shared" si="189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</v>
      </c>
      <c r="P2426" s="6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1">
        <v>44632</v>
      </c>
      <c r="T2426" s="11">
        <f t="shared" si="189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2.8571428571428574E-2</v>
      </c>
      <c r="P2427" s="6">
        <f t="shared" si="186"/>
        <v>1</v>
      </c>
      <c r="Q2427" t="str">
        <f t="shared" si="187"/>
        <v>food</v>
      </c>
      <c r="R2427" t="str">
        <f t="shared" si="188"/>
        <v>food trucks</v>
      </c>
      <c r="S2427" s="11">
        <v>44633</v>
      </c>
      <c r="T2427" s="11">
        <f t="shared" si="189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>
        <f t="shared" si="186"/>
        <v>0</v>
      </c>
      <c r="Q2428" t="str">
        <f t="shared" si="187"/>
        <v>food</v>
      </c>
      <c r="R2428" t="str">
        <f t="shared" si="188"/>
        <v>food trucks</v>
      </c>
      <c r="S2428" s="11">
        <v>44634</v>
      </c>
      <c r="T2428" s="11">
        <f t="shared" si="189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2E-3</v>
      </c>
      <c r="P2429" s="6">
        <f t="shared" si="186"/>
        <v>1</v>
      </c>
      <c r="Q2429" t="str">
        <f t="shared" si="187"/>
        <v>food</v>
      </c>
      <c r="R2429" t="str">
        <f t="shared" si="188"/>
        <v>food trucks</v>
      </c>
      <c r="S2429" s="11">
        <v>44635</v>
      </c>
      <c r="T2429" s="11">
        <f t="shared" si="189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2.8571428571428571E-3</v>
      </c>
      <c r="P2430" s="6">
        <f t="shared" si="186"/>
        <v>1</v>
      </c>
      <c r="Q2430" t="str">
        <f t="shared" si="187"/>
        <v>food</v>
      </c>
      <c r="R2430" t="str">
        <f t="shared" si="188"/>
        <v>food trucks</v>
      </c>
      <c r="S2430" s="11">
        <v>44636</v>
      </c>
      <c r="T2430" s="11">
        <f t="shared" si="189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</v>
      </c>
      <c r="P2431" s="6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1">
        <v>44637</v>
      </c>
      <c r="T2431" s="11">
        <f t="shared" si="189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0.70000000000000007</v>
      </c>
      <c r="P2432" s="6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1">
        <v>44638</v>
      </c>
      <c r="T2432" s="11">
        <f t="shared" si="189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2E-3</v>
      </c>
      <c r="P2433" s="6">
        <f t="shared" si="186"/>
        <v>1</v>
      </c>
      <c r="Q2433" t="str">
        <f t="shared" si="187"/>
        <v>food</v>
      </c>
      <c r="R2433" t="str">
        <f t="shared" si="188"/>
        <v>food trucks</v>
      </c>
      <c r="S2433" s="11">
        <v>44639</v>
      </c>
      <c r="T2433" s="11">
        <f t="shared" si="189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1.4285714285714287E-2</v>
      </c>
      <c r="P2434" s="6">
        <f t="shared" si="186"/>
        <v>1</v>
      </c>
      <c r="Q2434" t="str">
        <f t="shared" si="187"/>
        <v>food</v>
      </c>
      <c r="R2434" t="str">
        <f t="shared" si="188"/>
        <v>food trucks</v>
      </c>
      <c r="S2434" s="11">
        <v>44640</v>
      </c>
      <c r="T2434" s="11">
        <f t="shared" si="189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E2435/D2435*100</f>
        <v>0</v>
      </c>
      <c r="P2435" s="6">
        <f t="shared" ref="P2435:P2498" si="191">IFERROR(E2435/L2435,0)</f>
        <v>0</v>
      </c>
      <c r="Q2435" t="str">
        <f t="shared" ref="Q2435:Q2498" si="192">LEFT(N2435,FIND("/",N2435)-1)</f>
        <v>food</v>
      </c>
      <c r="R2435" t="str">
        <f t="shared" ref="R2435:R2498" si="193">RIGHT(N2435,LEN(N2435)-FIND("/",N2435))</f>
        <v>food trucks</v>
      </c>
      <c r="S2435" s="11">
        <v>44641</v>
      </c>
      <c r="T2435" s="11">
        <f t="shared" ref="T2435:T2498" si="194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0.13</v>
      </c>
      <c r="P2436" s="6">
        <f t="shared" si="191"/>
        <v>13</v>
      </c>
      <c r="Q2436" t="str">
        <f t="shared" si="192"/>
        <v>food</v>
      </c>
      <c r="R2436" t="str">
        <f t="shared" si="193"/>
        <v>food trucks</v>
      </c>
      <c r="S2436" s="11">
        <v>44642</v>
      </c>
      <c r="T2436" s="11">
        <f t="shared" si="194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0.48960000000000004</v>
      </c>
      <c r="P2437" s="6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1">
        <v>44643</v>
      </c>
      <c r="T2437" s="11">
        <f t="shared" si="194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3.8461538461538464E-2</v>
      </c>
      <c r="P2438" s="6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1">
        <v>44644</v>
      </c>
      <c r="T2438" s="11">
        <f t="shared" si="194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>
        <f t="shared" si="191"/>
        <v>0</v>
      </c>
      <c r="Q2439" t="str">
        <f t="shared" si="192"/>
        <v>food</v>
      </c>
      <c r="R2439" t="str">
        <f t="shared" si="193"/>
        <v>food trucks</v>
      </c>
      <c r="S2439" s="11">
        <v>44645</v>
      </c>
      <c r="T2439" s="11">
        <f t="shared" si="194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0.33333333333333337</v>
      </c>
      <c r="P2440" s="6">
        <f t="shared" si="191"/>
        <v>50</v>
      </c>
      <c r="Q2440" t="str">
        <f t="shared" si="192"/>
        <v>food</v>
      </c>
      <c r="R2440" t="str">
        <f t="shared" si="193"/>
        <v>food trucks</v>
      </c>
      <c r="S2440" s="11">
        <v>44646</v>
      </c>
      <c r="T2440" s="11">
        <f t="shared" si="194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>
        <f t="shared" si="191"/>
        <v>0</v>
      </c>
      <c r="Q2441" t="str">
        <f t="shared" si="192"/>
        <v>food</v>
      </c>
      <c r="R2441" t="str">
        <f t="shared" si="193"/>
        <v>food trucks</v>
      </c>
      <c r="S2441" s="11">
        <v>44647</v>
      </c>
      <c r="T2441" s="11">
        <f t="shared" si="194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0.2</v>
      </c>
      <c r="P2442" s="6">
        <f t="shared" si="191"/>
        <v>5</v>
      </c>
      <c r="Q2442" t="str">
        <f t="shared" si="192"/>
        <v>food</v>
      </c>
      <c r="R2442" t="str">
        <f t="shared" si="193"/>
        <v>food trucks</v>
      </c>
      <c r="S2442" s="11">
        <v>44648</v>
      </c>
      <c r="T2442" s="11">
        <f t="shared" si="194"/>
        <v>42413.899456018517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107.88</v>
      </c>
      <c r="P2443" s="6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1">
        <v>44649</v>
      </c>
      <c r="T2443" s="11">
        <f t="shared" si="194"/>
        <v>42208.207638888889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125.94166666666666</v>
      </c>
      <c r="P2444" s="6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1">
        <v>44650</v>
      </c>
      <c r="T2444" s="11">
        <f t="shared" si="194"/>
        <v>42082.625324074077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202.51495</v>
      </c>
      <c r="P2445" s="6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1">
        <v>44651</v>
      </c>
      <c r="T2445" s="11">
        <f t="shared" si="194"/>
        <v>41866.625254629631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108.60000000000001</v>
      </c>
      <c r="P2446" s="6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1">
        <v>44652</v>
      </c>
      <c r="T2446" s="11">
        <f t="shared" si="194"/>
        <v>42515.754525462966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172.8</v>
      </c>
      <c r="P2447" s="6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1">
        <v>44653</v>
      </c>
      <c r="T2447" s="11">
        <f t="shared" si="194"/>
        <v>42273.190057870372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167.98</v>
      </c>
      <c r="P2448" s="6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1">
        <v>44654</v>
      </c>
      <c r="T2448" s="11">
        <f t="shared" si="194"/>
        <v>42700.64434027778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427.20000000000005</v>
      </c>
      <c r="P2449" s="6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1">
        <v>44655</v>
      </c>
      <c r="T2449" s="11">
        <f t="shared" si="194"/>
        <v>42686.166666666672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107.5</v>
      </c>
      <c r="P2450" s="6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1">
        <v>44656</v>
      </c>
      <c r="T2450" s="11">
        <f t="shared" si="194"/>
        <v>42613.233333333337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6">
        <f t="shared" si="191"/>
        <v>90</v>
      </c>
      <c r="Q2451" t="str">
        <f t="shared" si="192"/>
        <v>food</v>
      </c>
      <c r="R2451" t="str">
        <f t="shared" si="193"/>
        <v>small batch</v>
      </c>
      <c r="S2451" s="11">
        <v>44657</v>
      </c>
      <c r="T2451" s="11">
        <f t="shared" si="194"/>
        <v>41973.184201388889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101.53353333333335</v>
      </c>
      <c r="P2452" s="6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1">
        <v>44658</v>
      </c>
      <c r="T2452" s="11">
        <f t="shared" si="194"/>
        <v>41940.132638888892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115.45</v>
      </c>
      <c r="P2453" s="6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1">
        <v>44659</v>
      </c>
      <c r="T2453" s="11">
        <f t="shared" si="194"/>
        <v>42799.908449074079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133.5</v>
      </c>
      <c r="P2454" s="6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1">
        <v>44660</v>
      </c>
      <c r="T2454" s="11">
        <f t="shared" si="194"/>
        <v>42367.958333333328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154.69999999999999</v>
      </c>
      <c r="P2455" s="6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1">
        <v>44661</v>
      </c>
      <c r="T2455" s="11">
        <f t="shared" si="194"/>
        <v>42768.692233796297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100.84571428571429</v>
      </c>
      <c r="P2456" s="6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1">
        <v>44662</v>
      </c>
      <c r="T2456" s="11">
        <f t="shared" si="194"/>
        <v>42805.201481481476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6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1">
        <v>44663</v>
      </c>
      <c r="T2457" s="11">
        <f t="shared" si="194"/>
        <v>42480.781828703708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180.86666666666667</v>
      </c>
      <c r="P2458" s="6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1">
        <v>44664</v>
      </c>
      <c r="T2458" s="11">
        <f t="shared" si="194"/>
        <v>42791.961099537039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102.30434782608695</v>
      </c>
      <c r="P2459" s="6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1">
        <v>44665</v>
      </c>
      <c r="T2459" s="11">
        <f t="shared" si="194"/>
        <v>42453.560833333337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110.17999999999999</v>
      </c>
      <c r="P2460" s="6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1">
        <v>44666</v>
      </c>
      <c r="T2460" s="11">
        <f t="shared" si="194"/>
        <v>42530.791666666672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102.25</v>
      </c>
      <c r="P2461" s="6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1">
        <v>44667</v>
      </c>
      <c r="T2461" s="11">
        <f t="shared" si="194"/>
        <v>42452.595891203702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100.78823529411764</v>
      </c>
      <c r="P2462" s="6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1">
        <v>44668</v>
      </c>
      <c r="T2462" s="11">
        <f t="shared" si="194"/>
        <v>42738.178472222222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103.8</v>
      </c>
      <c r="P2463" s="6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1">
        <v>44669</v>
      </c>
      <c r="T2463" s="11">
        <f t="shared" si="194"/>
        <v>40817.125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110.70833333333334</v>
      </c>
      <c r="P2464" s="6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1">
        <v>44670</v>
      </c>
      <c r="T2464" s="11">
        <f t="shared" si="194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116.25000000000001</v>
      </c>
      <c r="P2465" s="6">
        <f t="shared" si="191"/>
        <v>31</v>
      </c>
      <c r="Q2465" t="str">
        <f t="shared" si="192"/>
        <v>music</v>
      </c>
      <c r="R2465" t="str">
        <f t="shared" si="193"/>
        <v>indie rock</v>
      </c>
      <c r="S2465" s="11">
        <v>44671</v>
      </c>
      <c r="T2465" s="11">
        <f t="shared" si="194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111.1</v>
      </c>
      <c r="P2466" s="6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1">
        <v>44672</v>
      </c>
      <c r="T2466" s="11">
        <f t="shared" si="194"/>
        <v>42277.811805555553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180.14285714285714</v>
      </c>
      <c r="P2467" s="6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1">
        <v>44673</v>
      </c>
      <c r="T2467" s="11">
        <f t="shared" si="194"/>
        <v>41175.719305555554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6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1">
        <v>44674</v>
      </c>
      <c r="T2468" s="11">
        <f t="shared" si="194"/>
        <v>41403.102465277778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118.5</v>
      </c>
      <c r="P2469" s="6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1">
        <v>44675</v>
      </c>
      <c r="T2469" s="11">
        <f t="shared" si="194"/>
        <v>41039.708333333336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107.21700000000001</v>
      </c>
      <c r="P2470" s="6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1">
        <v>44676</v>
      </c>
      <c r="T2470" s="11">
        <f t="shared" si="194"/>
        <v>41210.208333333336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113.66666666666667</v>
      </c>
      <c r="P2471" s="6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1">
        <v>44677</v>
      </c>
      <c r="T2471" s="11">
        <f t="shared" si="194"/>
        <v>40582.429733796293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103.16400000000002</v>
      </c>
      <c r="P2472" s="6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1">
        <v>44678</v>
      </c>
      <c r="T2472" s="11">
        <f t="shared" si="194"/>
        <v>41053.07471064815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6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1">
        <v>44679</v>
      </c>
      <c r="T2473" s="11">
        <f t="shared" si="194"/>
        <v>40933.992962962962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135.76026666666667</v>
      </c>
      <c r="P2474" s="6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1">
        <v>44680</v>
      </c>
      <c r="T2474" s="11">
        <f t="shared" si="194"/>
        <v>40425.043749999997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6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1">
        <v>44681</v>
      </c>
      <c r="T2475" s="11">
        <f t="shared" si="194"/>
        <v>41223.790150462963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100.00360000000002</v>
      </c>
      <c r="P2476" s="6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1">
        <v>44682</v>
      </c>
      <c r="T2476" s="11">
        <f t="shared" si="194"/>
        <v>40462.011296296296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104.71999999999998</v>
      </c>
      <c r="P2477" s="6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1">
        <v>44683</v>
      </c>
      <c r="T2477" s="11">
        <f t="shared" si="194"/>
        <v>40369.916666666664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105.02249999999999</v>
      </c>
      <c r="P2478" s="6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1">
        <v>44684</v>
      </c>
      <c r="T2478" s="11">
        <f t="shared" si="194"/>
        <v>41946.370023148149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171.33333333333334</v>
      </c>
      <c r="P2479" s="6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1">
        <v>44685</v>
      </c>
      <c r="T2479" s="11">
        <f t="shared" si="194"/>
        <v>41133.691493055558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127.49999999999999</v>
      </c>
      <c r="P2480" s="6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1">
        <v>44686</v>
      </c>
      <c r="T2480" s="11">
        <f t="shared" si="194"/>
        <v>41287.950381944444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133.44333333333333</v>
      </c>
      <c r="P2481" s="6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1">
        <v>44687</v>
      </c>
      <c r="T2481" s="11">
        <f t="shared" si="194"/>
        <v>41118.083333333336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6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1">
        <v>44688</v>
      </c>
      <c r="T2482" s="11">
        <f t="shared" si="194"/>
        <v>42287.936157407406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112.91099999999999</v>
      </c>
      <c r="P2483" s="6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1">
        <v>44689</v>
      </c>
      <c r="T2483" s="11">
        <f t="shared" si="194"/>
        <v>41029.645925925928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100.1</v>
      </c>
      <c r="P2484" s="6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1">
        <v>44690</v>
      </c>
      <c r="T2484" s="11">
        <f t="shared" si="194"/>
        <v>40756.782210648147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113.72727272727272</v>
      </c>
      <c r="P2485" s="6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1">
        <v>44691</v>
      </c>
      <c r="T2485" s="11">
        <f t="shared" si="194"/>
        <v>41030.708368055559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119.31742857142855</v>
      </c>
      <c r="P2486" s="6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1">
        <v>44692</v>
      </c>
      <c r="T2486" s="11">
        <f t="shared" si="194"/>
        <v>40801.916701388887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103.25</v>
      </c>
      <c r="P2487" s="6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1">
        <v>44693</v>
      </c>
      <c r="T2487" s="11">
        <f t="shared" si="194"/>
        <v>40828.998599537037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265.66666666666669</v>
      </c>
      <c r="P2488" s="6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1">
        <v>44694</v>
      </c>
      <c r="T2488" s="11">
        <f t="shared" si="194"/>
        <v>41021.708055555559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100.05066666666667</v>
      </c>
      <c r="P2489" s="6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1">
        <v>44695</v>
      </c>
      <c r="T2489" s="11">
        <f t="shared" si="194"/>
        <v>41056.083298611113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106.69999999999999</v>
      </c>
      <c r="P2490" s="6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1">
        <v>44696</v>
      </c>
      <c r="T2490" s="11">
        <f t="shared" si="194"/>
        <v>40863.674861111111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133.67142857142858</v>
      </c>
      <c r="P2491" s="6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1">
        <v>44697</v>
      </c>
      <c r="T2491" s="11">
        <f t="shared" si="194"/>
        <v>41403.690266203703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121.39999999999999</v>
      </c>
      <c r="P2492" s="6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1">
        <v>44698</v>
      </c>
      <c r="T2492" s="11">
        <f t="shared" si="194"/>
        <v>41083.227731481478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103.2</v>
      </c>
      <c r="P2493" s="6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1">
        <v>44699</v>
      </c>
      <c r="T2493" s="11">
        <f t="shared" si="194"/>
        <v>40559.07708333333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6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1">
        <v>44700</v>
      </c>
      <c r="T2494" s="11">
        <f t="shared" si="194"/>
        <v>41076.415972222225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128.69999999999999</v>
      </c>
      <c r="P2495" s="6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1">
        <v>44701</v>
      </c>
      <c r="T2495" s="11">
        <f t="shared" si="194"/>
        <v>41393.168287037035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101.00533333333333</v>
      </c>
      <c r="P2496" s="6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1">
        <v>44702</v>
      </c>
      <c r="T2496" s="11">
        <f t="shared" si="194"/>
        <v>41052.645185185182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127.53666666666665</v>
      </c>
      <c r="P2497" s="6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1">
        <v>44703</v>
      </c>
      <c r="T2497" s="11">
        <f t="shared" si="194"/>
        <v>41066.946469907409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 s="6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1">
        <v>44704</v>
      </c>
      <c r="T2498" s="11">
        <f t="shared" si="194"/>
        <v>41362.954768518517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E2499/D2499*100</f>
        <v>112.7715</v>
      </c>
      <c r="P2499" s="6">
        <f t="shared" ref="P2499:P2562" si="196">IFERROR(E2499/L2499,0)</f>
        <v>80.551071428571419</v>
      </c>
      <c r="Q2499" t="str">
        <f t="shared" ref="Q2499:Q2562" si="197">LEFT(N2499,FIND("/",N2499)-1)</f>
        <v>music</v>
      </c>
      <c r="R2499" t="str">
        <f t="shared" ref="R2499:R2562" si="198">RIGHT(N2499,LEN(N2499)-FIND("/",N2499))</f>
        <v>indie rock</v>
      </c>
      <c r="S2499" s="11">
        <v>44705</v>
      </c>
      <c r="T2499" s="11">
        <f t="shared" ref="T2499:T2562" si="199">(((I2499/60)/60)/24)+DATE(1970,1,1)</f>
        <v>40760.878912037035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105.60000000000001</v>
      </c>
      <c r="P2500" s="6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1">
        <v>44706</v>
      </c>
      <c r="T2500" s="11">
        <f t="shared" si="199"/>
        <v>42031.967442129629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202.625</v>
      </c>
      <c r="P2501" s="6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1">
        <v>44707</v>
      </c>
      <c r="T2501" s="11">
        <f t="shared" si="199"/>
        <v>41274.75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113.33333333333333</v>
      </c>
      <c r="P2502" s="6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1">
        <v>44708</v>
      </c>
      <c r="T2502" s="11">
        <f t="shared" si="19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2.5545454545454547</v>
      </c>
      <c r="P2503" s="6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1">
        <v>44709</v>
      </c>
      <c r="T2503" s="11">
        <f t="shared" si="19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7.8181818181818186E-2</v>
      </c>
      <c r="P2504" s="6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1">
        <v>44710</v>
      </c>
      <c r="T2504" s="11">
        <f t="shared" si="19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>
        <f t="shared" si="196"/>
        <v>0</v>
      </c>
      <c r="Q2505" t="str">
        <f t="shared" si="197"/>
        <v>food</v>
      </c>
      <c r="R2505" t="str">
        <f t="shared" si="198"/>
        <v>restaurants</v>
      </c>
      <c r="S2505" s="11">
        <v>44711</v>
      </c>
      <c r="T2505" s="11">
        <f t="shared" si="19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>
        <f t="shared" si="196"/>
        <v>0</v>
      </c>
      <c r="Q2506" t="str">
        <f t="shared" si="197"/>
        <v>food</v>
      </c>
      <c r="R2506" t="str">
        <f t="shared" si="198"/>
        <v>restaurants</v>
      </c>
      <c r="S2506" s="11">
        <v>44712</v>
      </c>
      <c r="T2506" s="11">
        <f t="shared" si="19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>
        <f t="shared" si="196"/>
        <v>0</v>
      </c>
      <c r="Q2507" t="str">
        <f t="shared" si="197"/>
        <v>food</v>
      </c>
      <c r="R2507" t="str">
        <f t="shared" si="198"/>
        <v>restaurants</v>
      </c>
      <c r="S2507" s="11">
        <v>44713</v>
      </c>
      <c r="T2507" s="11">
        <f t="shared" si="19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0.6</v>
      </c>
      <c r="P2508" s="6">
        <f t="shared" si="196"/>
        <v>15</v>
      </c>
      <c r="Q2508" t="str">
        <f t="shared" si="197"/>
        <v>food</v>
      </c>
      <c r="R2508" t="str">
        <f t="shared" si="198"/>
        <v>restaurants</v>
      </c>
      <c r="S2508" s="11">
        <v>44714</v>
      </c>
      <c r="T2508" s="11">
        <f t="shared" si="19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>
        <f t="shared" si="196"/>
        <v>0</v>
      </c>
      <c r="Q2509" t="str">
        <f t="shared" si="197"/>
        <v>food</v>
      </c>
      <c r="R2509" t="str">
        <f t="shared" si="198"/>
        <v>restaurants</v>
      </c>
      <c r="S2509" s="11">
        <v>44715</v>
      </c>
      <c r="T2509" s="11">
        <f t="shared" si="19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>
        <f t="shared" si="196"/>
        <v>0</v>
      </c>
      <c r="Q2510" t="str">
        <f t="shared" si="197"/>
        <v>food</v>
      </c>
      <c r="R2510" t="str">
        <f t="shared" si="198"/>
        <v>restaurants</v>
      </c>
      <c r="S2510" s="11">
        <v>44716</v>
      </c>
      <c r="T2510" s="11">
        <f t="shared" si="19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</v>
      </c>
      <c r="P2511" s="6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1">
        <v>44717</v>
      </c>
      <c r="T2511" s="11">
        <f t="shared" si="19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0.15</v>
      </c>
      <c r="P2512" s="6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1">
        <v>44718</v>
      </c>
      <c r="T2512" s="11">
        <f t="shared" si="19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>
        <f t="shared" si="196"/>
        <v>0</v>
      </c>
      <c r="Q2513" t="str">
        <f t="shared" si="197"/>
        <v>food</v>
      </c>
      <c r="R2513" t="str">
        <f t="shared" si="198"/>
        <v>restaurants</v>
      </c>
      <c r="S2513" s="11">
        <v>44719</v>
      </c>
      <c r="T2513" s="11">
        <f t="shared" si="19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>
        <f t="shared" si="196"/>
        <v>0</v>
      </c>
      <c r="Q2514" t="str">
        <f t="shared" si="197"/>
        <v>food</v>
      </c>
      <c r="R2514" t="str">
        <f t="shared" si="198"/>
        <v>restaurants</v>
      </c>
      <c r="S2514" s="11">
        <v>44720</v>
      </c>
      <c r="T2514" s="11">
        <f t="shared" si="19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>
        <f t="shared" si="196"/>
        <v>0</v>
      </c>
      <c r="Q2515" t="str">
        <f t="shared" si="197"/>
        <v>food</v>
      </c>
      <c r="R2515" t="str">
        <f t="shared" si="198"/>
        <v>restaurants</v>
      </c>
      <c r="S2515" s="11">
        <v>44721</v>
      </c>
      <c r="T2515" s="11">
        <f t="shared" si="19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</v>
      </c>
      <c r="P2516" s="6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1">
        <v>44722</v>
      </c>
      <c r="T2516" s="11">
        <f t="shared" si="19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18.600000000000001</v>
      </c>
      <c r="P2517" s="6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1">
        <v>44723</v>
      </c>
      <c r="T2517" s="11">
        <f t="shared" si="19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>
        <f t="shared" si="196"/>
        <v>0</v>
      </c>
      <c r="Q2518" t="str">
        <f t="shared" si="197"/>
        <v>food</v>
      </c>
      <c r="R2518" t="str">
        <f t="shared" si="198"/>
        <v>restaurants</v>
      </c>
      <c r="S2518" s="11">
        <v>44724</v>
      </c>
      <c r="T2518" s="11">
        <f t="shared" si="19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9.8166666666666664</v>
      </c>
      <c r="P2519" s="6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1">
        <v>44725</v>
      </c>
      <c r="T2519" s="11">
        <f t="shared" si="19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>
        <f t="shared" si="196"/>
        <v>0</v>
      </c>
      <c r="Q2520" t="str">
        <f t="shared" si="197"/>
        <v>food</v>
      </c>
      <c r="R2520" t="str">
        <f t="shared" si="198"/>
        <v>restaurants</v>
      </c>
      <c r="S2520" s="11">
        <v>44726</v>
      </c>
      <c r="T2520" s="11">
        <f t="shared" si="19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4.3333333333333335E-2</v>
      </c>
      <c r="P2521" s="6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1">
        <v>44727</v>
      </c>
      <c r="T2521" s="11">
        <f t="shared" si="19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>
        <f t="shared" si="196"/>
        <v>0</v>
      </c>
      <c r="Q2522" t="str">
        <f t="shared" si="197"/>
        <v>food</v>
      </c>
      <c r="R2522" t="str">
        <f t="shared" si="198"/>
        <v>restaurants</v>
      </c>
      <c r="S2522" s="11">
        <v>44728</v>
      </c>
      <c r="T2522" s="11">
        <f t="shared" si="199"/>
        <v>42658.806249999994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109.48792</v>
      </c>
      <c r="P2523" s="6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1">
        <v>44729</v>
      </c>
      <c r="T2523" s="11">
        <f t="shared" si="199"/>
        <v>42290.967835648145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6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1">
        <v>44730</v>
      </c>
      <c r="T2524" s="11">
        <f t="shared" si="199"/>
        <v>42482.619444444441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156.44444444444446</v>
      </c>
      <c r="P2525" s="6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1">
        <v>44731</v>
      </c>
      <c r="T2525" s="11">
        <f t="shared" si="199"/>
        <v>41961.017268518524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101.6</v>
      </c>
      <c r="P2526" s="6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1">
        <v>44732</v>
      </c>
      <c r="T2526" s="11">
        <f t="shared" si="199"/>
        <v>41994.1875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100.325</v>
      </c>
      <c r="P2527" s="6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1">
        <v>44733</v>
      </c>
      <c r="T2527" s="11">
        <f t="shared" si="199"/>
        <v>41088.844571759262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112.94999999999999</v>
      </c>
      <c r="P2528" s="6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1">
        <v>44734</v>
      </c>
      <c r="T2528" s="11">
        <f t="shared" si="199"/>
        <v>41981.207638888889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102.125</v>
      </c>
      <c r="P2529" s="6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1">
        <v>44735</v>
      </c>
      <c r="T2529" s="11">
        <f t="shared" si="19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107.24974999999999</v>
      </c>
      <c r="P2530" s="6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1">
        <v>44736</v>
      </c>
      <c r="T2530" s="11">
        <f t="shared" si="199"/>
        <v>42236.458333333328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104.28333333333333</v>
      </c>
      <c r="P2531" s="6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1">
        <v>44737</v>
      </c>
      <c r="T2531" s="11">
        <f t="shared" si="199"/>
        <v>40993.0390625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6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1">
        <v>44738</v>
      </c>
      <c r="T2532" s="11">
        <f t="shared" si="199"/>
        <v>42114.201388888891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100.4</v>
      </c>
      <c r="P2533" s="6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1">
        <v>44739</v>
      </c>
      <c r="T2533" s="11">
        <f t="shared" si="199"/>
        <v>42231.165972222225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126.125</v>
      </c>
      <c r="P2534" s="6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1">
        <v>44740</v>
      </c>
      <c r="T2534" s="11">
        <f t="shared" si="199"/>
        <v>41137.849143518521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110.66666666666667</v>
      </c>
      <c r="P2535" s="6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1">
        <v>44741</v>
      </c>
      <c r="T2535" s="11">
        <f t="shared" si="199"/>
        <v>41334.750787037039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6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1">
        <v>44742</v>
      </c>
      <c r="T2536" s="11">
        <f t="shared" si="19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103.77499999999999</v>
      </c>
      <c r="P2537" s="6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1">
        <v>44743</v>
      </c>
      <c r="T2537" s="11">
        <f t="shared" si="199"/>
        <v>41974.832696759258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 s="6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1">
        <v>44744</v>
      </c>
      <c r="T2538" s="11">
        <f t="shared" si="199"/>
        <v>41485.106087962966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 s="6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1">
        <v>44745</v>
      </c>
      <c r="T2539" s="11">
        <f t="shared" si="199"/>
        <v>40756.648784722223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113.01761111111111</v>
      </c>
      <c r="P2540" s="6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1">
        <v>44746</v>
      </c>
      <c r="T2540" s="11">
        <f t="shared" si="199"/>
        <v>41329.207638888889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100.25</v>
      </c>
      <c r="P2541" s="6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1">
        <v>44747</v>
      </c>
      <c r="T2541" s="11">
        <f t="shared" si="199"/>
        <v>42037.902222222227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103.4</v>
      </c>
      <c r="P2542" s="6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1">
        <v>44748</v>
      </c>
      <c r="T2542" s="11">
        <f t="shared" si="19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107.02857142857142</v>
      </c>
      <c r="P2543" s="6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1">
        <v>44749</v>
      </c>
      <c r="T2543" s="11">
        <f t="shared" si="199"/>
        <v>41543.449282407404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103.57142857142858</v>
      </c>
      <c r="P2544" s="6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1">
        <v>44750</v>
      </c>
      <c r="T2544" s="11">
        <f t="shared" si="199"/>
        <v>41548.165972222225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156.4</v>
      </c>
      <c r="P2545" s="6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1">
        <v>44751</v>
      </c>
      <c r="T2545" s="11">
        <f t="shared" si="199"/>
        <v>40545.125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100.82</v>
      </c>
      <c r="P2546" s="6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1">
        <v>44752</v>
      </c>
      <c r="T2546" s="11">
        <f t="shared" si="199"/>
        <v>41098.520474537036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195.3</v>
      </c>
      <c r="P2547" s="6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1">
        <v>44753</v>
      </c>
      <c r="T2547" s="11">
        <f t="shared" si="199"/>
        <v>42062.020833333328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111.71428571428572</v>
      </c>
      <c r="P2548" s="6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1">
        <v>44754</v>
      </c>
      <c r="T2548" s="11">
        <f t="shared" si="199"/>
        <v>41552.208333333336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119.85454545454546</v>
      </c>
      <c r="P2549" s="6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1">
        <v>44755</v>
      </c>
      <c r="T2549" s="11">
        <f t="shared" si="19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101.85</v>
      </c>
      <c r="P2550" s="6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1">
        <v>44756</v>
      </c>
      <c r="T2550" s="11">
        <f t="shared" si="19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102.80254777070064</v>
      </c>
      <c r="P2551" s="6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1">
        <v>44757</v>
      </c>
      <c r="T2551" s="11">
        <f t="shared" si="199"/>
        <v>41425.708333333336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100.84615384615385</v>
      </c>
      <c r="P2552" s="6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1">
        <v>44758</v>
      </c>
      <c r="T2552" s="11">
        <f t="shared" si="199"/>
        <v>42285.165972222225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102.73469387755102</v>
      </c>
      <c r="P2553" s="6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1">
        <v>44759</v>
      </c>
      <c r="T2553" s="11">
        <f t="shared" si="199"/>
        <v>40989.866666666669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106.5</v>
      </c>
      <c r="P2554" s="6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1">
        <v>44760</v>
      </c>
      <c r="T2554" s="11">
        <f t="shared" si="199"/>
        <v>42799.809965277775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155.53333333333333</v>
      </c>
      <c r="P2555" s="6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1">
        <v>44761</v>
      </c>
      <c r="T2555" s="11">
        <f t="shared" si="199"/>
        <v>41173.199155092596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122.8</v>
      </c>
      <c r="P2556" s="6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1">
        <v>44762</v>
      </c>
      <c r="T2556" s="11">
        <f t="shared" si="199"/>
        <v>42156.165972222225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107.35</v>
      </c>
      <c r="P2557" s="6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1">
        <v>44763</v>
      </c>
      <c r="T2557" s="11">
        <f t="shared" si="199"/>
        <v>41057.655011574076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105.50335570469798</v>
      </c>
      <c r="P2558" s="6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1">
        <v>44764</v>
      </c>
      <c r="T2558" s="11">
        <f t="shared" si="199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118.44444444444444</v>
      </c>
      <c r="P2559" s="6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1">
        <v>44765</v>
      </c>
      <c r="T2559" s="11">
        <f t="shared" si="199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108.88</v>
      </c>
      <c r="P2560" s="6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1">
        <v>44766</v>
      </c>
      <c r="T2560" s="11">
        <f t="shared" si="199"/>
        <v>42125.582638888889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111.25</v>
      </c>
      <c r="P2561" s="6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1">
        <v>44767</v>
      </c>
      <c r="T2561" s="11">
        <f t="shared" si="199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100.1</v>
      </c>
      <c r="P2562" s="6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1">
        <v>44768</v>
      </c>
      <c r="T2562" s="11">
        <f t="shared" si="19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E2563/D2563*100</f>
        <v>0</v>
      </c>
      <c r="P2563" s="6">
        <f t="shared" ref="P2563:P2626" si="201">IFERROR(E2563/L2563,0)</f>
        <v>0</v>
      </c>
      <c r="Q2563" t="str">
        <f t="shared" ref="Q2563:Q2626" si="202">LEFT(N2563,FIND("/",N2563)-1)</f>
        <v>food</v>
      </c>
      <c r="R2563" t="str">
        <f t="shared" ref="R2563:R2626" si="203">RIGHT(N2563,LEN(N2563)-FIND("/",N2563))</f>
        <v>food trucks</v>
      </c>
      <c r="S2563" s="11">
        <v>44769</v>
      </c>
      <c r="T2563" s="11">
        <f t="shared" ref="T2563:T2626" si="204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0.75</v>
      </c>
      <c r="P2564" s="6">
        <f t="shared" si="201"/>
        <v>25</v>
      </c>
      <c r="Q2564" t="str">
        <f t="shared" si="202"/>
        <v>food</v>
      </c>
      <c r="R2564" t="str">
        <f t="shared" si="203"/>
        <v>food trucks</v>
      </c>
      <c r="S2564" s="11">
        <v>44770</v>
      </c>
      <c r="T2564" s="11">
        <f t="shared" si="204"/>
        <v>42654.524756944447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>
        <f t="shared" si="201"/>
        <v>0</v>
      </c>
      <c r="Q2565" t="str">
        <f t="shared" si="202"/>
        <v>food</v>
      </c>
      <c r="R2565" t="str">
        <f t="shared" si="203"/>
        <v>food trucks</v>
      </c>
      <c r="S2565" s="11">
        <v>44771</v>
      </c>
      <c r="T2565" s="11">
        <f t="shared" si="204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>
        <f t="shared" si="201"/>
        <v>0</v>
      </c>
      <c r="Q2566" t="str">
        <f t="shared" si="202"/>
        <v>food</v>
      </c>
      <c r="R2566" t="str">
        <f t="shared" si="203"/>
        <v>food trucks</v>
      </c>
      <c r="S2566" s="11">
        <v>44772</v>
      </c>
      <c r="T2566" s="11">
        <f t="shared" si="204"/>
        <v>41852.040497685186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6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1">
        <v>44773</v>
      </c>
      <c r="T2567" s="11">
        <f t="shared" si="204"/>
        <v>42499.868055555555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>
        <f t="shared" si="201"/>
        <v>0</v>
      </c>
      <c r="Q2568" t="str">
        <f t="shared" si="202"/>
        <v>food</v>
      </c>
      <c r="R2568" t="str">
        <f t="shared" si="203"/>
        <v>food trucks</v>
      </c>
      <c r="S2568" s="11">
        <v>44774</v>
      </c>
      <c r="T2568" s="11">
        <f t="shared" si="204"/>
        <v>41872.980879629627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0.26666666666666666</v>
      </c>
      <c r="P2569" s="6">
        <f t="shared" si="201"/>
        <v>60</v>
      </c>
      <c r="Q2569" t="str">
        <f t="shared" si="202"/>
        <v>food</v>
      </c>
      <c r="R2569" t="str">
        <f t="shared" si="203"/>
        <v>food trucks</v>
      </c>
      <c r="S2569" s="11">
        <v>44775</v>
      </c>
      <c r="T2569" s="11">
        <f t="shared" si="204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0.5</v>
      </c>
      <c r="P2570" s="6">
        <f t="shared" si="201"/>
        <v>50</v>
      </c>
      <c r="Q2570" t="str">
        <f t="shared" si="202"/>
        <v>food</v>
      </c>
      <c r="R2570" t="str">
        <f t="shared" si="203"/>
        <v>food trucks</v>
      </c>
      <c r="S2570" s="11">
        <v>44776</v>
      </c>
      <c r="T2570" s="11">
        <f t="shared" si="204"/>
        <v>42614.666597222225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2.2307692307692308</v>
      </c>
      <c r="P2571" s="6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1">
        <v>44777</v>
      </c>
      <c r="T2571" s="11">
        <f t="shared" si="204"/>
        <v>42264.105462962965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0.84285714285714297</v>
      </c>
      <c r="P2572" s="6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1">
        <v>44778</v>
      </c>
      <c r="T2572" s="11">
        <f t="shared" si="204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0.25</v>
      </c>
      <c r="P2573" s="6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1">
        <v>44779</v>
      </c>
      <c r="T2573" s="11">
        <f t="shared" si="204"/>
        <v>42509.341678240744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>
        <f t="shared" si="201"/>
        <v>0</v>
      </c>
      <c r="Q2574" t="str">
        <f t="shared" si="202"/>
        <v>food</v>
      </c>
      <c r="R2574" t="str">
        <f t="shared" si="203"/>
        <v>food trucks</v>
      </c>
      <c r="S2574" s="11">
        <v>44780</v>
      </c>
      <c r="T2574" s="11">
        <f t="shared" si="204"/>
        <v>42107.119409722218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>
        <f t="shared" si="201"/>
        <v>0</v>
      </c>
      <c r="Q2575" t="str">
        <f t="shared" si="202"/>
        <v>food</v>
      </c>
      <c r="R2575" t="str">
        <f t="shared" si="203"/>
        <v>food trucks</v>
      </c>
      <c r="S2575" s="11">
        <v>44781</v>
      </c>
      <c r="T2575" s="11">
        <f t="shared" si="204"/>
        <v>41874.592002314814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>
        <f t="shared" si="201"/>
        <v>0</v>
      </c>
      <c r="Q2576" t="str">
        <f t="shared" si="202"/>
        <v>food</v>
      </c>
      <c r="R2576" t="str">
        <f t="shared" si="203"/>
        <v>food trucks</v>
      </c>
      <c r="S2576" s="11">
        <v>44782</v>
      </c>
      <c r="T2576" s="11">
        <f t="shared" si="204"/>
        <v>42508.825752314813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>
        <f t="shared" si="201"/>
        <v>0</v>
      </c>
      <c r="Q2577" t="str">
        <f t="shared" si="202"/>
        <v>food</v>
      </c>
      <c r="R2577" t="str">
        <f t="shared" si="203"/>
        <v>food trucks</v>
      </c>
      <c r="S2577" s="11">
        <v>44783</v>
      </c>
      <c r="T2577" s="11">
        <f t="shared" si="204"/>
        <v>42016.108726851846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>
        <f t="shared" si="201"/>
        <v>0</v>
      </c>
      <c r="Q2578" t="str">
        <f t="shared" si="202"/>
        <v>food</v>
      </c>
      <c r="R2578" t="str">
        <f t="shared" si="203"/>
        <v>food trucks</v>
      </c>
      <c r="S2578" s="11">
        <v>44784</v>
      </c>
      <c r="T2578" s="11">
        <f t="shared" si="204"/>
        <v>42104.968136574069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>
        <f t="shared" si="201"/>
        <v>0</v>
      </c>
      <c r="Q2579" t="str">
        <f t="shared" si="202"/>
        <v>food</v>
      </c>
      <c r="R2579" t="str">
        <f t="shared" si="203"/>
        <v>food trucks</v>
      </c>
      <c r="S2579" s="11">
        <v>44785</v>
      </c>
      <c r="T2579" s="11">
        <f t="shared" si="204"/>
        <v>41855.820567129631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>
        <f t="shared" si="201"/>
        <v>0</v>
      </c>
      <c r="Q2580" t="str">
        <f t="shared" si="202"/>
        <v>food</v>
      </c>
      <c r="R2580" t="str">
        <f t="shared" si="203"/>
        <v>food trucks</v>
      </c>
      <c r="S2580" s="11">
        <v>44786</v>
      </c>
      <c r="T2580" s="11">
        <f t="shared" si="204"/>
        <v>42286.708333333328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0.13849999999999998</v>
      </c>
      <c r="P2581" s="6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1">
        <v>44787</v>
      </c>
      <c r="T2581" s="11">
        <f t="shared" si="204"/>
        <v>41897.829895833333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0.6</v>
      </c>
      <c r="P2582" s="6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1">
        <v>44788</v>
      </c>
      <c r="T2582" s="11">
        <f t="shared" si="204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10.6</v>
      </c>
      <c r="P2583" s="6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1">
        <v>44789</v>
      </c>
      <c r="T2583" s="11">
        <f t="shared" si="204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1.1111111111111111E-3</v>
      </c>
      <c r="P2584" s="6">
        <f t="shared" si="201"/>
        <v>1</v>
      </c>
      <c r="Q2584" t="str">
        <f t="shared" si="202"/>
        <v>food</v>
      </c>
      <c r="R2584" t="str">
        <f t="shared" si="203"/>
        <v>food trucks</v>
      </c>
      <c r="S2584" s="11">
        <v>44790</v>
      </c>
      <c r="T2584" s="11">
        <f t="shared" si="204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0.5</v>
      </c>
      <c r="P2585" s="6">
        <f t="shared" si="201"/>
        <v>1</v>
      </c>
      <c r="Q2585" t="str">
        <f t="shared" si="202"/>
        <v>food</v>
      </c>
      <c r="R2585" t="str">
        <f t="shared" si="203"/>
        <v>food trucks</v>
      </c>
      <c r="S2585" s="11">
        <v>44791</v>
      </c>
      <c r="T2585" s="11">
        <f t="shared" si="204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>
        <f t="shared" si="201"/>
        <v>0</v>
      </c>
      <c r="Q2586" t="str">
        <f t="shared" si="202"/>
        <v>food</v>
      </c>
      <c r="R2586" t="str">
        <f t="shared" si="203"/>
        <v>food trucks</v>
      </c>
      <c r="S2586" s="11">
        <v>44792</v>
      </c>
      <c r="T2586" s="11">
        <f t="shared" si="204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0.16666666666666669</v>
      </c>
      <c r="P2587" s="6">
        <f t="shared" si="201"/>
        <v>50</v>
      </c>
      <c r="Q2587" t="str">
        <f t="shared" si="202"/>
        <v>food</v>
      </c>
      <c r="R2587" t="str">
        <f t="shared" si="203"/>
        <v>food trucks</v>
      </c>
      <c r="S2587" s="11">
        <v>44793</v>
      </c>
      <c r="T2587" s="11">
        <f t="shared" si="204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0.16666666666666669</v>
      </c>
      <c r="P2588" s="6">
        <f t="shared" si="201"/>
        <v>5</v>
      </c>
      <c r="Q2588" t="str">
        <f t="shared" si="202"/>
        <v>food</v>
      </c>
      <c r="R2588" t="str">
        <f t="shared" si="203"/>
        <v>food trucks</v>
      </c>
      <c r="S2588" s="11">
        <v>44794</v>
      </c>
      <c r="T2588" s="11">
        <f t="shared" si="204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2.4340000000000002</v>
      </c>
      <c r="P2589" s="6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1">
        <v>44795</v>
      </c>
      <c r="T2589" s="11">
        <f t="shared" si="204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3.8833333333333329</v>
      </c>
      <c r="P2590" s="6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1">
        <v>44796</v>
      </c>
      <c r="T2590" s="11">
        <f t="shared" si="204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0.01</v>
      </c>
      <c r="P2591" s="6">
        <f t="shared" si="201"/>
        <v>5</v>
      </c>
      <c r="Q2591" t="str">
        <f t="shared" si="202"/>
        <v>food</v>
      </c>
      <c r="R2591" t="str">
        <f t="shared" si="203"/>
        <v>food trucks</v>
      </c>
      <c r="S2591" s="11">
        <v>44797</v>
      </c>
      <c r="T2591" s="11">
        <f t="shared" si="204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>
        <f t="shared" si="201"/>
        <v>0</v>
      </c>
      <c r="Q2592" t="str">
        <f t="shared" si="202"/>
        <v>food</v>
      </c>
      <c r="R2592" t="str">
        <f t="shared" si="203"/>
        <v>food trucks</v>
      </c>
      <c r="S2592" s="11">
        <v>44798</v>
      </c>
      <c r="T2592" s="11">
        <f t="shared" si="204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1.7333333333333332</v>
      </c>
      <c r="P2593" s="6">
        <f t="shared" si="201"/>
        <v>13</v>
      </c>
      <c r="Q2593" t="str">
        <f t="shared" si="202"/>
        <v>food</v>
      </c>
      <c r="R2593" t="str">
        <f t="shared" si="203"/>
        <v>food trucks</v>
      </c>
      <c r="S2593" s="11">
        <v>44799</v>
      </c>
      <c r="T2593" s="11">
        <f t="shared" si="204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0.16666666666666669</v>
      </c>
      <c r="P2594" s="6">
        <f t="shared" si="201"/>
        <v>50</v>
      </c>
      <c r="Q2594" t="str">
        <f t="shared" si="202"/>
        <v>food</v>
      </c>
      <c r="R2594" t="str">
        <f t="shared" si="203"/>
        <v>food trucks</v>
      </c>
      <c r="S2594" s="11">
        <v>44800</v>
      </c>
      <c r="T2594" s="11">
        <f t="shared" si="204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>
        <f t="shared" si="201"/>
        <v>0</v>
      </c>
      <c r="Q2595" t="str">
        <f t="shared" si="202"/>
        <v>food</v>
      </c>
      <c r="R2595" t="str">
        <f t="shared" si="203"/>
        <v>food trucks</v>
      </c>
      <c r="S2595" s="11">
        <v>44801</v>
      </c>
      <c r="T2595" s="11">
        <f t="shared" si="204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1.25E-3</v>
      </c>
      <c r="P2596" s="6">
        <f t="shared" si="201"/>
        <v>1</v>
      </c>
      <c r="Q2596" t="str">
        <f t="shared" si="202"/>
        <v>food</v>
      </c>
      <c r="R2596" t="str">
        <f t="shared" si="203"/>
        <v>food trucks</v>
      </c>
      <c r="S2596" s="11">
        <v>44802</v>
      </c>
      <c r="T2596" s="11">
        <f t="shared" si="204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12.166666666666668</v>
      </c>
      <c r="P2597" s="6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1">
        <v>44803</v>
      </c>
      <c r="T2597" s="11">
        <f t="shared" si="204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23.588571428571427</v>
      </c>
      <c r="P2598" s="6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1">
        <v>44804</v>
      </c>
      <c r="T2598" s="11">
        <f t="shared" si="204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5.6666666666666661</v>
      </c>
      <c r="P2599" s="6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1">
        <v>44805</v>
      </c>
      <c r="T2599" s="11">
        <f t="shared" si="204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6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1">
        <v>44806</v>
      </c>
      <c r="T2600" s="11">
        <f t="shared" si="204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0.99546510341776351</v>
      </c>
      <c r="P2601" s="6">
        <f t="shared" si="201"/>
        <v>18</v>
      </c>
      <c r="Q2601" t="str">
        <f t="shared" si="202"/>
        <v>food</v>
      </c>
      <c r="R2601" t="str">
        <f t="shared" si="203"/>
        <v>food trucks</v>
      </c>
      <c r="S2601" s="11">
        <v>44807</v>
      </c>
      <c r="T2601" s="11">
        <f t="shared" si="204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6.9320000000000004</v>
      </c>
      <c r="P2602" s="6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1">
        <v>44808</v>
      </c>
      <c r="T2602" s="11">
        <f t="shared" si="204"/>
        <v>42454.858796296292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661.4</v>
      </c>
      <c r="P2603" s="6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1">
        <v>44809</v>
      </c>
      <c r="T2603" s="11">
        <f t="shared" si="204"/>
        <v>41165.165972222225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326.0916666666667</v>
      </c>
      <c r="P2604" s="6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1">
        <v>44810</v>
      </c>
      <c r="T2604" s="11">
        <f t="shared" si="204"/>
        <v>41955.888888888891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101.48571428571429</v>
      </c>
      <c r="P2605" s="6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1">
        <v>44811</v>
      </c>
      <c r="T2605" s="11">
        <f t="shared" si="204"/>
        <v>41631.912662037037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104.21799999999999</v>
      </c>
      <c r="P2606" s="6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1">
        <v>44812</v>
      </c>
      <c r="T2606" s="11">
        <f t="shared" si="204"/>
        <v>41028.051192129627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107.42157000000002</v>
      </c>
      <c r="P2607" s="6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1">
        <v>44813</v>
      </c>
      <c r="T2607" s="11">
        <f t="shared" si="204"/>
        <v>42538.541550925926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110.05454545454545</v>
      </c>
      <c r="P2608" s="6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1">
        <v>44814</v>
      </c>
      <c r="T2608" s="11">
        <f t="shared" si="204"/>
        <v>41758.712754629632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407.7</v>
      </c>
      <c r="P2609" s="6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1">
        <v>44815</v>
      </c>
      <c r="T2609" s="11">
        <f t="shared" si="204"/>
        <v>42228.083333333328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223.92500000000001</v>
      </c>
      <c r="P2610" s="6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1">
        <v>44816</v>
      </c>
      <c r="T2610" s="11">
        <f t="shared" si="204"/>
        <v>42809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303.80111428571428</v>
      </c>
      <c r="P2611" s="6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1">
        <v>44817</v>
      </c>
      <c r="T2611" s="11">
        <f t="shared" si="204"/>
        <v>41105.237858796296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141.3251043268175</v>
      </c>
      <c r="P2612" s="6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1">
        <v>44818</v>
      </c>
      <c r="T2612" s="11">
        <f t="shared" si="204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2790.6363636363635</v>
      </c>
      <c r="P2613" s="6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1">
        <v>44819</v>
      </c>
      <c r="T2613" s="11">
        <f t="shared" si="204"/>
        <v>42737.957638888889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171.76130000000001</v>
      </c>
      <c r="P2614" s="6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1">
        <v>44820</v>
      </c>
      <c r="T2614" s="11">
        <f t="shared" si="204"/>
        <v>42013.143171296295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101.01333333333334</v>
      </c>
      <c r="P2615" s="6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1">
        <v>44821</v>
      </c>
      <c r="T2615" s="11">
        <f t="shared" si="204"/>
        <v>41173.81821759259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6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1">
        <v>44822</v>
      </c>
      <c r="T2616" s="11">
        <f t="shared" si="204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169.76511744127936</v>
      </c>
      <c r="P2617" s="6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1">
        <v>44823</v>
      </c>
      <c r="T2617" s="11">
        <f t="shared" si="204"/>
        <v>42490.5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114.53400000000001</v>
      </c>
      <c r="P2618" s="6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1">
        <v>44824</v>
      </c>
      <c r="T2618" s="11">
        <f t="shared" si="204"/>
        <v>42241.99454861111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877.6</v>
      </c>
      <c r="P2619" s="6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1">
        <v>44825</v>
      </c>
      <c r="T2619" s="11">
        <f t="shared" si="204"/>
        <v>41932.874432870369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105.38666666666667</v>
      </c>
      <c r="P2620" s="6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1">
        <v>44826</v>
      </c>
      <c r="T2620" s="11">
        <f t="shared" si="204"/>
        <v>42339.834039351852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188.39999999999998</v>
      </c>
      <c r="P2621" s="6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1">
        <v>44827</v>
      </c>
      <c r="T2621" s="11">
        <f t="shared" si="204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143.65230769230772</v>
      </c>
      <c r="P2622" s="6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1">
        <v>44828</v>
      </c>
      <c r="T2622" s="11">
        <f t="shared" si="204"/>
        <v>42288.041666666672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145.88</v>
      </c>
      <c r="P2623" s="6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1">
        <v>44829</v>
      </c>
      <c r="T2623" s="11">
        <f t="shared" si="204"/>
        <v>42145.74754629629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131.184</v>
      </c>
      <c r="P2624" s="6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1">
        <v>44830</v>
      </c>
      <c r="T2624" s="11">
        <f t="shared" si="204"/>
        <v>42734.74324074074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 s="6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1">
        <v>44831</v>
      </c>
      <c r="T2625" s="11">
        <f t="shared" si="204"/>
        <v>42706.256550925929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1379.4206249999997</v>
      </c>
      <c r="P2626" s="6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1">
        <v>44832</v>
      </c>
      <c r="T2626" s="11">
        <f t="shared" si="204"/>
        <v>41165.42155092593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E2627/D2627*100</f>
        <v>956</v>
      </c>
      <c r="P2627" s="6">
        <f t="shared" ref="P2627:P2690" si="206">IFERROR(E2627/L2627,0)</f>
        <v>27.576923076923077</v>
      </c>
      <c r="Q2627" t="str">
        <f t="shared" ref="Q2627:Q2690" si="207">LEFT(N2627,FIND("/",N2627)-1)</f>
        <v>technology</v>
      </c>
      <c r="R2627" t="str">
        <f t="shared" ref="R2627:R2690" si="208">RIGHT(N2627,LEN(N2627)-FIND("/",N2627))</f>
        <v>space exploration</v>
      </c>
      <c r="S2627" s="11">
        <v>44833</v>
      </c>
      <c r="T2627" s="11">
        <f t="shared" ref="T2627:T2690" si="209">(((I2627/60)/60)/24)+DATE(1970,1,1)</f>
        <v>42683.851944444439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 s="6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1">
        <v>44834</v>
      </c>
      <c r="T2628" s="11">
        <f t="shared" si="209"/>
        <v>42158.628113425926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646.66666666666663</v>
      </c>
      <c r="P2629" s="6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1">
        <v>44835</v>
      </c>
      <c r="T2629" s="11">
        <f t="shared" si="209"/>
        <v>42334.871076388896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110.36948748510132</v>
      </c>
      <c r="P2630" s="6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1">
        <v>44836</v>
      </c>
      <c r="T2630" s="11">
        <f t="shared" si="209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127.74000000000001</v>
      </c>
      <c r="P2631" s="6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1">
        <v>44837</v>
      </c>
      <c r="T2631" s="11">
        <f t="shared" si="209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157.9</v>
      </c>
      <c r="P2632" s="6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1">
        <v>44838</v>
      </c>
      <c r="T2632" s="11">
        <f t="shared" si="209"/>
        <v>42551.416666666672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114.66525000000001</v>
      </c>
      <c r="P2633" s="6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1">
        <v>44839</v>
      </c>
      <c r="T2633" s="11">
        <f t="shared" si="209"/>
        <v>42246.169293981482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137.00934579439252</v>
      </c>
      <c r="P2634" s="6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1">
        <v>44840</v>
      </c>
      <c r="T2634" s="11">
        <f t="shared" si="209"/>
        <v>42519.061793981484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354.62</v>
      </c>
      <c r="P2635" s="6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1">
        <v>44841</v>
      </c>
      <c r="T2635" s="11">
        <f t="shared" si="209"/>
        <v>41697.958333333336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106.02150537634409</v>
      </c>
      <c r="P2636" s="6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1">
        <v>44842</v>
      </c>
      <c r="T2636" s="11">
        <f t="shared" si="209"/>
        <v>42642.656493055561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6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1">
        <v>44843</v>
      </c>
      <c r="T2637" s="11">
        <f t="shared" si="209"/>
        <v>42072.909270833334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187.3</v>
      </c>
      <c r="P2638" s="6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1">
        <v>44844</v>
      </c>
      <c r="T2638" s="11">
        <f t="shared" si="209"/>
        <v>42659.041666666672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166.2</v>
      </c>
      <c r="P2639" s="6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1">
        <v>44845</v>
      </c>
      <c r="T2639" s="11">
        <f t="shared" si="209"/>
        <v>42655.549479166672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101.72910662824208</v>
      </c>
      <c r="P2640" s="6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1">
        <v>44846</v>
      </c>
      <c r="T2640" s="11">
        <f t="shared" si="209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6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1">
        <v>44847</v>
      </c>
      <c r="T2641" s="11">
        <f t="shared" si="209"/>
        <v>42054.86513888889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105.66666666666666</v>
      </c>
      <c r="P2642" s="6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1">
        <v>44848</v>
      </c>
      <c r="T2642" s="11">
        <f t="shared" si="209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6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1">
        <v>44849</v>
      </c>
      <c r="T2643" s="11">
        <f t="shared" si="209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>
        <f t="shared" si="206"/>
        <v>0</v>
      </c>
      <c r="Q2644" t="str">
        <f t="shared" si="207"/>
        <v>technology</v>
      </c>
      <c r="R2644" t="str">
        <f t="shared" si="208"/>
        <v>space exploration</v>
      </c>
      <c r="S2644" s="11">
        <v>44850</v>
      </c>
      <c r="T2644" s="11">
        <f t="shared" si="209"/>
        <v>42566.289583333331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33.559730999999999</v>
      </c>
      <c r="P2645" s="6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1">
        <v>44851</v>
      </c>
      <c r="T2645" s="11">
        <f t="shared" si="209"/>
        <v>42725.332638888889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2.0529999999999999</v>
      </c>
      <c r="P2646" s="6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1">
        <v>44852</v>
      </c>
      <c r="T2646" s="11">
        <f t="shared" si="209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10.5</v>
      </c>
      <c r="P2647" s="6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1">
        <v>44853</v>
      </c>
      <c r="T2647" s="11">
        <f t="shared" si="209"/>
        <v>41951.884293981479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8.4172840000000004</v>
      </c>
      <c r="P2648" s="6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1">
        <v>44854</v>
      </c>
      <c r="T2648" s="11">
        <f t="shared" si="209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</v>
      </c>
      <c r="P2649" s="6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1">
        <v>44855</v>
      </c>
      <c r="T2649" s="11">
        <f t="shared" si="209"/>
        <v>42230.261793981481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0.88333333333333341</v>
      </c>
      <c r="P2650" s="6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1">
        <v>44856</v>
      </c>
      <c r="T2650" s="11">
        <f t="shared" si="209"/>
        <v>42438.714814814812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9.920000000000001E-2</v>
      </c>
      <c r="P2651" s="6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1">
        <v>44857</v>
      </c>
      <c r="T2651" s="11">
        <f t="shared" si="209"/>
        <v>42401.99700231482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0.59666666666666668</v>
      </c>
      <c r="P2652" s="6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1">
        <v>44858</v>
      </c>
      <c r="T2652" s="11">
        <f t="shared" si="209"/>
        <v>42725.624340277776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1.8689285714285715</v>
      </c>
      <c r="P2653" s="6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1">
        <v>44859</v>
      </c>
      <c r="T2653" s="11">
        <f t="shared" si="209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0.88500000000000001</v>
      </c>
      <c r="P2654" s="6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1">
        <v>44860</v>
      </c>
      <c r="T2654" s="11">
        <f t="shared" si="209"/>
        <v>41983.158854166672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11.52156862745098</v>
      </c>
      <c r="P2655" s="6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1">
        <v>44861</v>
      </c>
      <c r="T2655" s="11">
        <f t="shared" si="209"/>
        <v>41803.166666666664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5.1000000000000004E-2</v>
      </c>
      <c r="P2656" s="6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1">
        <v>44862</v>
      </c>
      <c r="T2656" s="11">
        <f t="shared" si="209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21.033333333333335</v>
      </c>
      <c r="P2657" s="6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1">
        <v>44863</v>
      </c>
      <c r="T2657" s="11">
        <f t="shared" si="209"/>
        <v>42409.833333333328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11.436666666666667</v>
      </c>
      <c r="P2658" s="6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1">
        <v>44864</v>
      </c>
      <c r="T2658" s="11">
        <f t="shared" si="209"/>
        <v>42806.791666666672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18.737933333333334</v>
      </c>
      <c r="P2659" s="6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1">
        <v>44865</v>
      </c>
      <c r="T2659" s="11">
        <f t="shared" si="209"/>
        <v>42585.0625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9.285714285714286E-2</v>
      </c>
      <c r="P2660" s="6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1">
        <v>44866</v>
      </c>
      <c r="T2660" s="11">
        <f t="shared" si="209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2.7204081632653061</v>
      </c>
      <c r="P2661" s="6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1">
        <v>44867</v>
      </c>
      <c r="T2661" s="11">
        <f t="shared" si="209"/>
        <v>42112.069560185191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9.5000000000000001E-2</v>
      </c>
      <c r="P2662" s="6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1">
        <v>44868</v>
      </c>
      <c r="T2662" s="11">
        <f t="shared" si="209"/>
        <v>42332.754837962959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102.89999999999999</v>
      </c>
      <c r="P2663" s="6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1">
        <v>44869</v>
      </c>
      <c r="T2663" s="11">
        <f t="shared" si="209"/>
        <v>41572.958449074074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106.80000000000001</v>
      </c>
      <c r="P2664" s="6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1">
        <v>44870</v>
      </c>
      <c r="T2664" s="11">
        <f t="shared" si="209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104.59625</v>
      </c>
      <c r="P2665" s="6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1">
        <v>44871</v>
      </c>
      <c r="T2665" s="11">
        <f t="shared" si="209"/>
        <v>42251.625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103.42857142857143</v>
      </c>
      <c r="P2666" s="6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1">
        <v>44872</v>
      </c>
      <c r="T2666" s="11">
        <f t="shared" si="209"/>
        <v>42347.290972222225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123.14285714285715</v>
      </c>
      <c r="P2667" s="6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1">
        <v>44873</v>
      </c>
      <c r="T2667" s="11">
        <f t="shared" si="209"/>
        <v>42128.895532407405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159.29509999999999</v>
      </c>
      <c r="P2668" s="6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1">
        <v>44874</v>
      </c>
      <c r="T2668" s="11">
        <f t="shared" si="209"/>
        <v>42272.875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110.66666666666667</v>
      </c>
      <c r="P2669" s="6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1">
        <v>44875</v>
      </c>
      <c r="T2669" s="11">
        <f t="shared" si="209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170.70000000000002</v>
      </c>
      <c r="P2670" s="6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1">
        <v>44876</v>
      </c>
      <c r="T2670" s="11">
        <f t="shared" si="209"/>
        <v>42317.60555555555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125.125</v>
      </c>
      <c r="P2671" s="6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1">
        <v>44877</v>
      </c>
      <c r="T2671" s="11">
        <f t="shared" si="209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6.4158609339642041</v>
      </c>
      <c r="P2672" s="6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1">
        <v>44878</v>
      </c>
      <c r="T2672" s="11">
        <f t="shared" si="209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11.343999999999999</v>
      </c>
      <c r="P2673" s="6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1">
        <v>44879</v>
      </c>
      <c r="T2673" s="11">
        <f t="shared" si="209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33.19</v>
      </c>
      <c r="P2674" s="6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1">
        <v>44880</v>
      </c>
      <c r="T2674" s="11">
        <f t="shared" si="209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27.58</v>
      </c>
      <c r="P2675" s="6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1">
        <v>44881</v>
      </c>
      <c r="T2675" s="11">
        <f t="shared" si="209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62.839999999999996</v>
      </c>
      <c r="P2676" s="6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1">
        <v>44882</v>
      </c>
      <c r="T2676" s="11">
        <f t="shared" si="209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7.5880000000000001</v>
      </c>
      <c r="P2677" s="6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1">
        <v>44883</v>
      </c>
      <c r="T2677" s="11">
        <f t="shared" si="209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50.38095238095238</v>
      </c>
      <c r="P2678" s="6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1">
        <v>44884</v>
      </c>
      <c r="T2678" s="11">
        <f t="shared" si="209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17.512820512820511</v>
      </c>
      <c r="P2679" s="6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1">
        <v>44885</v>
      </c>
      <c r="T2679" s="11">
        <f t="shared" si="209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1.375E-2</v>
      </c>
      <c r="P2680" s="6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1">
        <v>44886</v>
      </c>
      <c r="T2680" s="11">
        <f t="shared" si="209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0.33</v>
      </c>
      <c r="P2681" s="6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1">
        <v>44887</v>
      </c>
      <c r="T2681" s="11">
        <f t="shared" si="209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0.86250000000000004</v>
      </c>
      <c r="P2682" s="6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1">
        <v>44888</v>
      </c>
      <c r="T2682" s="11">
        <f t="shared" si="209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0.6875</v>
      </c>
      <c r="P2683" s="6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1">
        <v>44889</v>
      </c>
      <c r="T2683" s="11">
        <f t="shared" si="209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28.299999999999997</v>
      </c>
      <c r="P2684" s="6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1">
        <v>44890</v>
      </c>
      <c r="T2684" s="11">
        <f t="shared" si="209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0.24</v>
      </c>
      <c r="P2685" s="6">
        <f t="shared" si="206"/>
        <v>12</v>
      </c>
      <c r="Q2685" t="str">
        <f t="shared" si="207"/>
        <v>food</v>
      </c>
      <c r="R2685" t="str">
        <f t="shared" si="208"/>
        <v>food trucks</v>
      </c>
      <c r="S2685" s="11">
        <v>44891</v>
      </c>
      <c r="T2685" s="11">
        <f t="shared" si="209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1.1428571428571428</v>
      </c>
      <c r="P2686" s="6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1">
        <v>44892</v>
      </c>
      <c r="T2686" s="11">
        <f t="shared" si="209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0.02</v>
      </c>
      <c r="P2687" s="6">
        <f t="shared" si="206"/>
        <v>10</v>
      </c>
      <c r="Q2687" t="str">
        <f t="shared" si="207"/>
        <v>food</v>
      </c>
      <c r="R2687" t="str">
        <f t="shared" si="208"/>
        <v>food trucks</v>
      </c>
      <c r="S2687" s="11">
        <v>44893</v>
      </c>
      <c r="T2687" s="11">
        <f t="shared" si="209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>
        <f t="shared" si="206"/>
        <v>0</v>
      </c>
      <c r="Q2688" t="str">
        <f t="shared" si="207"/>
        <v>food</v>
      </c>
      <c r="R2688" t="str">
        <f t="shared" si="208"/>
        <v>food trucks</v>
      </c>
      <c r="S2688" s="11">
        <v>44894</v>
      </c>
      <c r="T2688" s="11">
        <f t="shared" si="209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>
        <f t="shared" si="206"/>
        <v>0</v>
      </c>
      <c r="Q2689" t="str">
        <f t="shared" si="207"/>
        <v>food</v>
      </c>
      <c r="R2689" t="str">
        <f t="shared" si="208"/>
        <v>food trucks</v>
      </c>
      <c r="S2689" s="11">
        <v>44895</v>
      </c>
      <c r="T2689" s="11">
        <f t="shared" si="209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0.14799999999999999</v>
      </c>
      <c r="P2690" s="6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1">
        <v>44896</v>
      </c>
      <c r="T2690" s="11">
        <f t="shared" si="209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E2691/D2691*100</f>
        <v>2.8571428571428571E-3</v>
      </c>
      <c r="P2691" s="6">
        <f t="shared" ref="P2691:P2754" si="211">IFERROR(E2691/L2691,0)</f>
        <v>1</v>
      </c>
      <c r="Q2691" t="str">
        <f t="shared" ref="Q2691:Q2754" si="212">LEFT(N2691,FIND("/",N2691)-1)</f>
        <v>food</v>
      </c>
      <c r="R2691" t="str">
        <f t="shared" ref="R2691:R2754" si="213">RIGHT(N2691,LEN(N2691)-FIND("/",N2691))</f>
        <v>food trucks</v>
      </c>
      <c r="S2691" s="11">
        <v>44897</v>
      </c>
      <c r="T2691" s="11">
        <f t="shared" ref="T2691:T2754" si="214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10.7325</v>
      </c>
      <c r="P2692" s="6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1">
        <v>44898</v>
      </c>
      <c r="T2692" s="11">
        <f t="shared" si="21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5.3846153846153842E-2</v>
      </c>
      <c r="P2693" s="6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1">
        <v>44899</v>
      </c>
      <c r="T2693" s="11">
        <f t="shared" si="21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0.7142857142857143</v>
      </c>
      <c r="P2694" s="6">
        <f t="shared" si="211"/>
        <v>25</v>
      </c>
      <c r="Q2694" t="str">
        <f t="shared" si="212"/>
        <v>food</v>
      </c>
      <c r="R2694" t="str">
        <f t="shared" si="213"/>
        <v>food trucks</v>
      </c>
      <c r="S2694" s="11">
        <v>44900</v>
      </c>
      <c r="T2694" s="11">
        <f t="shared" si="21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0.8</v>
      </c>
      <c r="P2695" s="6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1">
        <v>44901</v>
      </c>
      <c r="T2695" s="11">
        <f t="shared" si="21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3.3333333333333335E-3</v>
      </c>
      <c r="P2696" s="6">
        <f t="shared" si="211"/>
        <v>1</v>
      </c>
      <c r="Q2696" t="str">
        <f t="shared" si="212"/>
        <v>food</v>
      </c>
      <c r="R2696" t="str">
        <f t="shared" si="213"/>
        <v>food trucks</v>
      </c>
      <c r="S2696" s="11">
        <v>44902</v>
      </c>
      <c r="T2696" s="11">
        <f t="shared" si="21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0.47333333333333333</v>
      </c>
      <c r="P2697" s="6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1">
        <v>44903</v>
      </c>
      <c r="T2697" s="11">
        <f t="shared" si="21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</v>
      </c>
      <c r="P2698" s="6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1">
        <v>44904</v>
      </c>
      <c r="T2698" s="11">
        <f t="shared" si="21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26.35217391304348</v>
      </c>
      <c r="P2699" s="6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1">
        <v>44905</v>
      </c>
      <c r="T2699" s="11">
        <f t="shared" si="21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0.325125</v>
      </c>
      <c r="P2700" s="6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1">
        <v>44906</v>
      </c>
      <c r="T2700" s="11">
        <f t="shared" si="21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>
        <f t="shared" si="211"/>
        <v>0</v>
      </c>
      <c r="Q2701" t="str">
        <f t="shared" si="212"/>
        <v>food</v>
      </c>
      <c r="R2701" t="str">
        <f t="shared" si="213"/>
        <v>food trucks</v>
      </c>
      <c r="S2701" s="11">
        <v>44907</v>
      </c>
      <c r="T2701" s="11">
        <f t="shared" si="21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0.7000700070007001</v>
      </c>
      <c r="P2702" s="6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1">
        <v>44908</v>
      </c>
      <c r="T2702" s="11">
        <f t="shared" si="214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46.176470588235297</v>
      </c>
      <c r="P2703" s="6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1">
        <v>44909</v>
      </c>
      <c r="T2703" s="11">
        <f t="shared" si="214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34.410000000000004</v>
      </c>
      <c r="P2704" s="6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1">
        <v>44910</v>
      </c>
      <c r="T2704" s="11">
        <f t="shared" si="214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103.75000000000001</v>
      </c>
      <c r="P2705" s="6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1">
        <v>44911</v>
      </c>
      <c r="T2705" s="11">
        <f t="shared" si="214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6.0263157894736841</v>
      </c>
      <c r="P2706" s="6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1">
        <v>44912</v>
      </c>
      <c r="T2706" s="11">
        <f t="shared" si="214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10.539393939393939</v>
      </c>
      <c r="P2707" s="6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1">
        <v>44913</v>
      </c>
      <c r="T2707" s="11">
        <f t="shared" si="214"/>
        <v>42818.874513888892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112.29714285714284</v>
      </c>
      <c r="P2708" s="6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1">
        <v>44914</v>
      </c>
      <c r="T2708" s="11">
        <f t="shared" si="214"/>
        <v>41928.290972222225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350.84462500000001</v>
      </c>
      <c r="P2709" s="6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1">
        <v>44915</v>
      </c>
      <c r="T2709" s="11">
        <f t="shared" si="214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233.21535</v>
      </c>
      <c r="P2710" s="6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1">
        <v>44916</v>
      </c>
      <c r="T2710" s="11">
        <f t="shared" si="214"/>
        <v>42572.698217592595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101.60599999999999</v>
      </c>
      <c r="P2711" s="6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1">
        <v>44917</v>
      </c>
      <c r="T2711" s="11">
        <f t="shared" si="214"/>
        <v>42647.165972222225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153.90035000000003</v>
      </c>
      <c r="P2712" s="6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1">
        <v>44918</v>
      </c>
      <c r="T2712" s="11">
        <f t="shared" si="214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100.7161125319693</v>
      </c>
      <c r="P2713" s="6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1">
        <v>44919</v>
      </c>
      <c r="T2713" s="11">
        <f t="shared" si="214"/>
        <v>41810.917361111111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131.38181818181818</v>
      </c>
      <c r="P2714" s="6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1">
        <v>44920</v>
      </c>
      <c r="T2714" s="11">
        <f t="shared" si="214"/>
        <v>41468.75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102.24133333333334</v>
      </c>
      <c r="P2715" s="6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1">
        <v>44921</v>
      </c>
      <c r="T2715" s="11">
        <f t="shared" si="214"/>
        <v>42362.653749999998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116.35599999999999</v>
      </c>
      <c r="P2716" s="6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1">
        <v>44922</v>
      </c>
      <c r="T2716" s="11">
        <f t="shared" si="214"/>
        <v>42657.958333333328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264.62241666666665</v>
      </c>
      <c r="P2717" s="6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1">
        <v>44923</v>
      </c>
      <c r="T2717" s="11">
        <f t="shared" si="214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119.98010000000001</v>
      </c>
      <c r="P2718" s="6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1">
        <v>44924</v>
      </c>
      <c r="T2718" s="11">
        <f t="shared" si="214"/>
        <v>42285.333252314813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120.10400000000001</v>
      </c>
      <c r="P2719" s="6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1">
        <v>44925</v>
      </c>
      <c r="T2719" s="11">
        <f t="shared" si="214"/>
        <v>41979.956585648149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103.58333333333334</v>
      </c>
      <c r="P2720" s="6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1">
        <v>44926</v>
      </c>
      <c r="T2720" s="11">
        <f t="shared" si="214"/>
        <v>42493.958333333328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108.83333333333334</v>
      </c>
      <c r="P2721" s="6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1">
        <v>44927</v>
      </c>
      <c r="T2721" s="11">
        <f t="shared" si="214"/>
        <v>42477.989513888882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118.12400000000001</v>
      </c>
      <c r="P2722" s="6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1">
        <v>44928</v>
      </c>
      <c r="T2722" s="11">
        <f t="shared" si="214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6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1">
        <v>44929</v>
      </c>
      <c r="T2723" s="11">
        <f t="shared" si="214"/>
        <v>41523.791666666664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252.54</v>
      </c>
      <c r="P2724" s="6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1">
        <v>44930</v>
      </c>
      <c r="T2724" s="11">
        <f t="shared" si="214"/>
        <v>42764.857094907406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140.05000000000001</v>
      </c>
      <c r="P2725" s="6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1">
        <v>44931</v>
      </c>
      <c r="T2725" s="11">
        <f t="shared" si="214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296.87520259319291</v>
      </c>
      <c r="P2726" s="6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1">
        <v>44932</v>
      </c>
      <c r="T2726" s="11">
        <f t="shared" si="214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144.54249999999999</v>
      </c>
      <c r="P2727" s="6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1">
        <v>44933</v>
      </c>
      <c r="T2727" s="11">
        <f t="shared" si="214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105.745</v>
      </c>
      <c r="P2728" s="6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1">
        <v>44934</v>
      </c>
      <c r="T2728" s="11">
        <f t="shared" si="214"/>
        <v>42482.579988425925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493.21000000000004</v>
      </c>
      <c r="P2729" s="6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1">
        <v>44935</v>
      </c>
      <c r="T2729" s="11">
        <f t="shared" si="214"/>
        <v>42223.676655092597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201.82666666666668</v>
      </c>
      <c r="P2730" s="6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1">
        <v>44936</v>
      </c>
      <c r="T2730" s="11">
        <f t="shared" si="214"/>
        <v>42368.59993055556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104.44</v>
      </c>
      <c r="P2731" s="6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1">
        <v>44937</v>
      </c>
      <c r="T2731" s="11">
        <f t="shared" si="214"/>
        <v>42125.240706018521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170.29262962962963</v>
      </c>
      <c r="P2732" s="6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1">
        <v>44938</v>
      </c>
      <c r="T2732" s="11">
        <f t="shared" si="214"/>
        <v>41386.541377314818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104.30333333333333</v>
      </c>
      <c r="P2733" s="6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1">
        <v>44939</v>
      </c>
      <c r="T2733" s="11">
        <f t="shared" si="214"/>
        <v>41930.166666666664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118.25000000000001</v>
      </c>
      <c r="P2734" s="6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1">
        <v>44940</v>
      </c>
      <c r="T2734" s="11">
        <f t="shared" si="214"/>
        <v>41422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107.538</v>
      </c>
      <c r="P2735" s="6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1">
        <v>44941</v>
      </c>
      <c r="T2735" s="11">
        <f t="shared" si="214"/>
        <v>42104.231180555551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6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1">
        <v>44942</v>
      </c>
      <c r="T2736" s="11">
        <f t="shared" si="214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978.13466666666682</v>
      </c>
      <c r="P2737" s="6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1">
        <v>44943</v>
      </c>
      <c r="T2737" s="11">
        <f t="shared" si="214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122.9</v>
      </c>
      <c r="P2738" s="6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1">
        <v>44944</v>
      </c>
      <c r="T2738" s="11">
        <f t="shared" si="214"/>
        <v>41752.666354166664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246.0608</v>
      </c>
      <c r="P2739" s="6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1">
        <v>44945</v>
      </c>
      <c r="T2739" s="11">
        <f t="shared" si="214"/>
        <v>41654.791666666664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147.94</v>
      </c>
      <c r="P2740" s="6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1">
        <v>44946</v>
      </c>
      <c r="T2740" s="11">
        <f t="shared" si="214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384.09090909090907</v>
      </c>
      <c r="P2741" s="6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1">
        <v>44947</v>
      </c>
      <c r="T2741" s="11">
        <f t="shared" si="214"/>
        <v>41764.887928240743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103.33333333333334</v>
      </c>
      <c r="P2742" s="6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1">
        <v>44948</v>
      </c>
      <c r="T2742" s="11">
        <f t="shared" si="21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0.43750000000000006</v>
      </c>
      <c r="P2743" s="6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1">
        <v>44949</v>
      </c>
      <c r="T2743" s="11">
        <f t="shared" si="21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29.24</v>
      </c>
      <c r="P2744" s="6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1">
        <v>44950</v>
      </c>
      <c r="T2744" s="11">
        <f t="shared" si="21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>
        <f t="shared" si="211"/>
        <v>0</v>
      </c>
      <c r="Q2745" t="str">
        <f t="shared" si="212"/>
        <v>publishing</v>
      </c>
      <c r="R2745" t="str">
        <f t="shared" si="213"/>
        <v>children's books</v>
      </c>
      <c r="S2745" s="11">
        <v>44951</v>
      </c>
      <c r="T2745" s="11">
        <f t="shared" si="21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5.21875</v>
      </c>
      <c r="P2746" s="6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1">
        <v>44952</v>
      </c>
      <c r="T2746" s="11">
        <f t="shared" si="21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21.887499999999999</v>
      </c>
      <c r="P2747" s="6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1">
        <v>44953</v>
      </c>
      <c r="T2747" s="11">
        <f t="shared" si="21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26.700000000000003</v>
      </c>
      <c r="P2748" s="6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1">
        <v>44954</v>
      </c>
      <c r="T2748" s="11">
        <f t="shared" si="21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 s="6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1">
        <v>44955</v>
      </c>
      <c r="T2749" s="11">
        <f t="shared" si="21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</v>
      </c>
      <c r="P2750" s="6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1">
        <v>44956</v>
      </c>
      <c r="T2750" s="11">
        <f t="shared" si="21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</v>
      </c>
      <c r="P2751" s="6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1">
        <v>44957</v>
      </c>
      <c r="T2751" s="11">
        <f t="shared" si="21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>
        <f t="shared" si="211"/>
        <v>0</v>
      </c>
      <c r="Q2752" t="str">
        <f t="shared" si="212"/>
        <v>publishing</v>
      </c>
      <c r="R2752" t="str">
        <f t="shared" si="213"/>
        <v>children's books</v>
      </c>
      <c r="S2752" s="11">
        <v>44958</v>
      </c>
      <c r="T2752" s="11">
        <f t="shared" si="21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>
        <f t="shared" si="211"/>
        <v>0</v>
      </c>
      <c r="Q2753" t="str">
        <f t="shared" si="212"/>
        <v>publishing</v>
      </c>
      <c r="R2753" t="str">
        <f t="shared" si="213"/>
        <v>children's books</v>
      </c>
      <c r="S2753" s="11">
        <v>44959</v>
      </c>
      <c r="T2753" s="11">
        <f t="shared" si="21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11.458333333333332</v>
      </c>
      <c r="P2754" s="6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1">
        <v>44960</v>
      </c>
      <c r="T2754" s="11">
        <f t="shared" si="214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E2755/D2755*100</f>
        <v>19</v>
      </c>
      <c r="P2755" s="6">
        <f t="shared" ref="P2755:P2818" si="216">IFERROR(E2755/L2755,0)</f>
        <v>47.5</v>
      </c>
      <c r="Q2755" t="str">
        <f t="shared" ref="Q2755:Q2818" si="217">LEFT(N2755,FIND("/",N2755)-1)</f>
        <v>publishing</v>
      </c>
      <c r="R2755" t="str">
        <f t="shared" ref="R2755:R2818" si="218">RIGHT(N2755,LEN(N2755)-FIND("/",N2755))</f>
        <v>children's books</v>
      </c>
      <c r="S2755" s="11">
        <v>44961</v>
      </c>
      <c r="T2755" s="11">
        <f t="shared" ref="T2755:T2818" si="219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>
        <f t="shared" si="216"/>
        <v>0</v>
      </c>
      <c r="Q2756" t="str">
        <f t="shared" si="217"/>
        <v>publishing</v>
      </c>
      <c r="R2756" t="str">
        <f t="shared" si="218"/>
        <v>children's books</v>
      </c>
      <c r="S2756" s="11">
        <v>44962</v>
      </c>
      <c r="T2756" s="11">
        <f t="shared" si="219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6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1">
        <v>44963</v>
      </c>
      <c r="T2757" s="11">
        <f t="shared" si="219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10.48</v>
      </c>
      <c r="P2758" s="6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1">
        <v>44964</v>
      </c>
      <c r="T2758" s="11">
        <f t="shared" si="219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0.66666666666666674</v>
      </c>
      <c r="P2759" s="6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1">
        <v>44965</v>
      </c>
      <c r="T2759" s="11">
        <f t="shared" si="219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11.700000000000001</v>
      </c>
      <c r="P2760" s="6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1">
        <v>44966</v>
      </c>
      <c r="T2760" s="11">
        <f t="shared" si="219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10.5</v>
      </c>
      <c r="P2761" s="6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1">
        <v>44967</v>
      </c>
      <c r="T2761" s="11">
        <f t="shared" si="219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>
        <f t="shared" si="216"/>
        <v>0</v>
      </c>
      <c r="Q2762" t="str">
        <f t="shared" si="217"/>
        <v>publishing</v>
      </c>
      <c r="R2762" t="str">
        <f t="shared" si="218"/>
        <v>children's books</v>
      </c>
      <c r="S2762" s="11">
        <v>44968</v>
      </c>
      <c r="T2762" s="11">
        <f t="shared" si="219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0.72</v>
      </c>
      <c r="P2763" s="6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1">
        <v>44969</v>
      </c>
      <c r="T2763" s="11">
        <f t="shared" si="219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0.76923076923076927</v>
      </c>
      <c r="P2764" s="6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1">
        <v>44970</v>
      </c>
      <c r="T2764" s="11">
        <f t="shared" si="219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0.22842639593908631</v>
      </c>
      <c r="P2765" s="6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1">
        <v>44971</v>
      </c>
      <c r="T2765" s="11">
        <f t="shared" si="219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</v>
      </c>
      <c r="P2766" s="6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1">
        <v>44972</v>
      </c>
      <c r="T2766" s="11">
        <f t="shared" si="219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>
        <f t="shared" si="216"/>
        <v>0</v>
      </c>
      <c r="Q2767" t="str">
        <f t="shared" si="217"/>
        <v>publishing</v>
      </c>
      <c r="R2767" t="str">
        <f t="shared" si="218"/>
        <v>children's books</v>
      </c>
      <c r="S2767" s="11">
        <v>44973</v>
      </c>
      <c r="T2767" s="11">
        <f t="shared" si="219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6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1">
        <v>44974</v>
      </c>
      <c r="T2768" s="11">
        <f t="shared" si="219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0.85000000000000009</v>
      </c>
      <c r="P2769" s="6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1">
        <v>44975</v>
      </c>
      <c r="T2769" s="11">
        <f t="shared" si="219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14.314285714285715</v>
      </c>
      <c r="P2770" s="6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1">
        <v>44976</v>
      </c>
      <c r="T2770" s="11">
        <f t="shared" si="219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0.25</v>
      </c>
      <c r="P2771" s="6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1">
        <v>44977</v>
      </c>
      <c r="T2771" s="11">
        <f t="shared" si="219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10.411249999999999</v>
      </c>
      <c r="P2772" s="6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1">
        <v>44978</v>
      </c>
      <c r="T2772" s="11">
        <f t="shared" si="219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>
        <f t="shared" si="216"/>
        <v>0</v>
      </c>
      <c r="Q2773" t="str">
        <f t="shared" si="217"/>
        <v>publishing</v>
      </c>
      <c r="R2773" t="str">
        <f t="shared" si="218"/>
        <v>children's books</v>
      </c>
      <c r="S2773" s="11">
        <v>44979</v>
      </c>
      <c r="T2773" s="11">
        <f t="shared" si="219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>
        <f t="shared" si="216"/>
        <v>0</v>
      </c>
      <c r="Q2774" t="str">
        <f t="shared" si="217"/>
        <v>publishing</v>
      </c>
      <c r="R2774" t="str">
        <f t="shared" si="218"/>
        <v>children's books</v>
      </c>
      <c r="S2774" s="11">
        <v>44980</v>
      </c>
      <c r="T2774" s="11">
        <f t="shared" si="219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0.18867924528301888</v>
      </c>
      <c r="P2775" s="6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1">
        <v>44981</v>
      </c>
      <c r="T2775" s="11">
        <f t="shared" si="219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14.249999999999998</v>
      </c>
      <c r="P2776" s="6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1">
        <v>44982</v>
      </c>
      <c r="T2776" s="11">
        <f t="shared" si="219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6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1">
        <v>44983</v>
      </c>
      <c r="T2777" s="11">
        <f t="shared" si="219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7.8809523809523814</v>
      </c>
      <c r="P2778" s="6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1">
        <v>44984</v>
      </c>
      <c r="T2778" s="11">
        <f t="shared" si="219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0.33333333333333337</v>
      </c>
      <c r="P2779" s="6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1">
        <v>44985</v>
      </c>
      <c r="T2779" s="11">
        <f t="shared" si="219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25.545454545454543</v>
      </c>
      <c r="P2780" s="6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1">
        <v>44986</v>
      </c>
      <c r="T2780" s="11">
        <f t="shared" si="219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</v>
      </c>
      <c r="P2781" s="6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1">
        <v>44987</v>
      </c>
      <c r="T2781" s="11">
        <f t="shared" si="219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>
        <f t="shared" si="216"/>
        <v>0</v>
      </c>
      <c r="Q2782" t="str">
        <f t="shared" si="217"/>
        <v>publishing</v>
      </c>
      <c r="R2782" t="str">
        <f t="shared" si="218"/>
        <v>children's books</v>
      </c>
      <c r="S2782" s="11">
        <v>44988</v>
      </c>
      <c r="T2782" s="11">
        <f t="shared" si="219"/>
        <v>42804.447777777779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105.28</v>
      </c>
      <c r="P2783" s="6">
        <f t="shared" si="216"/>
        <v>47</v>
      </c>
      <c r="Q2783" t="str">
        <f t="shared" si="217"/>
        <v>theater</v>
      </c>
      <c r="R2783" t="str">
        <f t="shared" si="218"/>
        <v>plays</v>
      </c>
      <c r="S2783" s="11">
        <v>44989</v>
      </c>
      <c r="T2783" s="11">
        <f t="shared" si="219"/>
        <v>42047.291666666672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6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1">
        <v>44990</v>
      </c>
      <c r="T2784" s="11">
        <f t="shared" si="219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114.5</v>
      </c>
      <c r="P2785" s="6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1">
        <v>44991</v>
      </c>
      <c r="T2785" s="11">
        <f t="shared" si="219"/>
        <v>42117.535254629634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6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1">
        <v>44992</v>
      </c>
      <c r="T2786" s="11">
        <f t="shared" si="219"/>
        <v>41941.787534722222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104.67999999999999</v>
      </c>
      <c r="P2787" s="6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1">
        <v>44993</v>
      </c>
      <c r="T2787" s="11">
        <f t="shared" si="219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117.83999999999999</v>
      </c>
      <c r="P2788" s="6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1">
        <v>44994</v>
      </c>
      <c r="T2788" s="11">
        <f t="shared" si="219"/>
        <v>41829.569212962961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119.7</v>
      </c>
      <c r="P2789" s="6">
        <f t="shared" si="216"/>
        <v>31.5</v>
      </c>
      <c r="Q2789" t="str">
        <f t="shared" si="217"/>
        <v>theater</v>
      </c>
      <c r="R2789" t="str">
        <f t="shared" si="218"/>
        <v>plays</v>
      </c>
      <c r="S2789" s="11">
        <v>44995</v>
      </c>
      <c r="T2789" s="11">
        <f t="shared" si="219"/>
        <v>41838.198518518519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102.49999999999999</v>
      </c>
      <c r="P2790" s="6">
        <f t="shared" si="216"/>
        <v>102.5</v>
      </c>
      <c r="Q2790" t="str">
        <f t="shared" si="217"/>
        <v>theater</v>
      </c>
      <c r="R2790" t="str">
        <f t="shared" si="218"/>
        <v>plays</v>
      </c>
      <c r="S2790" s="11">
        <v>44996</v>
      </c>
      <c r="T2790" s="11">
        <f t="shared" si="219"/>
        <v>42580.701886574068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101.16666666666667</v>
      </c>
      <c r="P2791" s="6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1">
        <v>44997</v>
      </c>
      <c r="T2791" s="11">
        <f t="shared" si="219"/>
        <v>42075.166666666672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105.33333333333333</v>
      </c>
      <c r="P2792" s="6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1">
        <v>44998</v>
      </c>
      <c r="T2792" s="11">
        <f t="shared" si="219"/>
        <v>42046.938692129625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102.49999999999999</v>
      </c>
      <c r="P2793" s="6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1">
        <v>44999</v>
      </c>
      <c r="T2793" s="11">
        <f t="shared" si="219"/>
        <v>42622.166666666672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107.60000000000001</v>
      </c>
      <c r="P2794" s="6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1">
        <v>45000</v>
      </c>
      <c r="T2794" s="11">
        <f t="shared" si="219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110.5675</v>
      </c>
      <c r="P2795" s="6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1">
        <v>45001</v>
      </c>
      <c r="T2795" s="11">
        <f t="shared" si="219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6">
        <f t="shared" si="216"/>
        <v>25</v>
      </c>
      <c r="Q2796" t="str">
        <f t="shared" si="217"/>
        <v>theater</v>
      </c>
      <c r="R2796" t="str">
        <f t="shared" si="218"/>
        <v>plays</v>
      </c>
      <c r="S2796" s="11">
        <v>45002</v>
      </c>
      <c r="T2796" s="11">
        <f t="shared" si="219"/>
        <v>42432.791666666672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104.28571428571429</v>
      </c>
      <c r="P2797" s="6">
        <f t="shared" si="216"/>
        <v>36.5</v>
      </c>
      <c r="Q2797" t="str">
        <f t="shared" si="217"/>
        <v>theater</v>
      </c>
      <c r="R2797" t="str">
        <f t="shared" si="218"/>
        <v>plays</v>
      </c>
      <c r="S2797" s="11">
        <v>45003</v>
      </c>
      <c r="T2797" s="11">
        <f t="shared" si="219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115.5</v>
      </c>
      <c r="P2798" s="6">
        <f t="shared" si="216"/>
        <v>44</v>
      </c>
      <c r="Q2798" t="str">
        <f t="shared" si="217"/>
        <v>theater</v>
      </c>
      <c r="R2798" t="str">
        <f t="shared" si="218"/>
        <v>plays</v>
      </c>
      <c r="S2798" s="11">
        <v>45004</v>
      </c>
      <c r="T2798" s="11">
        <f t="shared" si="219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102.64512500000001</v>
      </c>
      <c r="P2799" s="6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1">
        <v>45005</v>
      </c>
      <c r="T2799" s="11">
        <f t="shared" si="219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101.4</v>
      </c>
      <c r="P2800" s="6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1">
        <v>45006</v>
      </c>
      <c r="T2800" s="11">
        <f t="shared" si="219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116.6348</v>
      </c>
      <c r="P2801" s="6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1">
        <v>45007</v>
      </c>
      <c r="T2801" s="11">
        <f t="shared" si="219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6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1">
        <v>45008</v>
      </c>
      <c r="T2802" s="11">
        <f t="shared" si="219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133.20000000000002</v>
      </c>
      <c r="P2803" s="6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1">
        <v>45009</v>
      </c>
      <c r="T2803" s="11">
        <f t="shared" si="219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101.83333333333333</v>
      </c>
      <c r="P2804" s="6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1">
        <v>45010</v>
      </c>
      <c r="T2804" s="11">
        <f t="shared" si="219"/>
        <v>42222.64707175926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127.95</v>
      </c>
      <c r="P2805" s="6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1">
        <v>45011</v>
      </c>
      <c r="T2805" s="11">
        <f t="shared" si="219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 s="6">
        <f t="shared" si="216"/>
        <v>50</v>
      </c>
      <c r="Q2806" t="str">
        <f t="shared" si="217"/>
        <v>theater</v>
      </c>
      <c r="R2806" t="str">
        <f t="shared" si="218"/>
        <v>plays</v>
      </c>
      <c r="S2806" s="11">
        <v>45012</v>
      </c>
      <c r="T2806" s="11">
        <f t="shared" si="219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 s="6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1">
        <v>45013</v>
      </c>
      <c r="T2807" s="11">
        <f t="shared" si="219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112.1</v>
      </c>
      <c r="P2808" s="6">
        <f t="shared" si="216"/>
        <v>44.25</v>
      </c>
      <c r="Q2808" t="str">
        <f t="shared" si="217"/>
        <v>theater</v>
      </c>
      <c r="R2808" t="str">
        <f t="shared" si="218"/>
        <v>plays</v>
      </c>
      <c r="S2808" s="11">
        <v>45014</v>
      </c>
      <c r="T2808" s="11">
        <f t="shared" si="219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6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1">
        <v>45015</v>
      </c>
      <c r="T2809" s="11">
        <f t="shared" si="219"/>
        <v>42184.873124999998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100.24444444444444</v>
      </c>
      <c r="P2810" s="6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1">
        <v>45016</v>
      </c>
      <c r="T2810" s="11">
        <f t="shared" si="219"/>
        <v>42238.84646990741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102.4</v>
      </c>
      <c r="P2811" s="6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1">
        <v>45017</v>
      </c>
      <c r="T2811" s="11">
        <f t="shared" si="219"/>
        <v>42459.610416666663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108.2</v>
      </c>
      <c r="P2812" s="6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1">
        <v>45018</v>
      </c>
      <c r="T2812" s="11">
        <f t="shared" si="219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100.27</v>
      </c>
      <c r="P2813" s="6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1">
        <v>45019</v>
      </c>
      <c r="T2813" s="11">
        <f t="shared" si="219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113.3</v>
      </c>
      <c r="P2814" s="6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1">
        <v>45020</v>
      </c>
      <c r="T2814" s="11">
        <f t="shared" si="219"/>
        <v>42100.166666666672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127.57571428571428</v>
      </c>
      <c r="P2815" s="6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1">
        <v>45021</v>
      </c>
      <c r="T2815" s="11">
        <f t="shared" si="219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107.73333333333332</v>
      </c>
      <c r="P2816" s="6">
        <f t="shared" si="216"/>
        <v>25.25</v>
      </c>
      <c r="Q2816" t="str">
        <f t="shared" si="217"/>
        <v>theater</v>
      </c>
      <c r="R2816" t="str">
        <f t="shared" si="218"/>
        <v>plays</v>
      </c>
      <c r="S2816" s="11">
        <v>45022</v>
      </c>
      <c r="T2816" s="11">
        <f t="shared" si="219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6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1">
        <v>45023</v>
      </c>
      <c r="T2817" s="11">
        <f t="shared" si="219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141.56666666666666</v>
      </c>
      <c r="P2818" s="6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1">
        <v>45024</v>
      </c>
      <c r="T2818" s="11">
        <f t="shared" si="219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E2819/D2819*100</f>
        <v>130</v>
      </c>
      <c r="P2819" s="6">
        <f t="shared" ref="P2819:P2882" si="221">IFERROR(E2819/L2819,0)</f>
        <v>23.636363636363637</v>
      </c>
      <c r="Q2819" t="str">
        <f t="shared" ref="Q2819:Q2882" si="222">LEFT(N2819,FIND("/",N2819)-1)</f>
        <v>theater</v>
      </c>
      <c r="R2819" t="str">
        <f t="shared" ref="R2819:R2882" si="223">RIGHT(N2819,LEN(N2819)-FIND("/",N2819))</f>
        <v>plays</v>
      </c>
      <c r="S2819" s="11">
        <v>45025</v>
      </c>
      <c r="T2819" s="11">
        <f t="shared" ref="T2819:T2882" si="224">(((I2819/60)/60)/24)+DATE(1970,1,1)</f>
        <v>42063.634976851856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106.03</v>
      </c>
      <c r="P2820" s="6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1">
        <v>45026</v>
      </c>
      <c r="T2820" s="11">
        <f t="shared" si="224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104.80000000000001</v>
      </c>
      <c r="P2821" s="6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1">
        <v>45027</v>
      </c>
      <c r="T2821" s="11">
        <f t="shared" si="224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6">
        <f t="shared" si="221"/>
        <v>13.6</v>
      </c>
      <c r="Q2822" t="str">
        <f t="shared" si="222"/>
        <v>theater</v>
      </c>
      <c r="R2822" t="str">
        <f t="shared" si="223"/>
        <v>plays</v>
      </c>
      <c r="S2822" s="11">
        <v>45028</v>
      </c>
      <c r="T2822" s="11">
        <f t="shared" si="224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6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1">
        <v>45029</v>
      </c>
      <c r="T2823" s="11">
        <f t="shared" si="224"/>
        <v>41905.922858796301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6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1">
        <v>45030</v>
      </c>
      <c r="T2824" s="11">
        <f t="shared" si="224"/>
        <v>42090.642268518524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6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1">
        <v>45031</v>
      </c>
      <c r="T2825" s="11">
        <f t="shared" si="224"/>
        <v>42094.957638888889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116.92307692307693</v>
      </c>
      <c r="P2826" s="6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1">
        <v>45032</v>
      </c>
      <c r="T2826" s="11">
        <f t="shared" si="224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103.33333333333334</v>
      </c>
      <c r="P2827" s="6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1">
        <v>45033</v>
      </c>
      <c r="T2827" s="11">
        <f t="shared" si="224"/>
        <v>42342.792662037042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107.74999999999999</v>
      </c>
      <c r="P2828" s="6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1">
        <v>45034</v>
      </c>
      <c r="T2828" s="11">
        <f t="shared" si="224"/>
        <v>42195.291666666672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120.24999999999999</v>
      </c>
      <c r="P2829" s="6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1">
        <v>45035</v>
      </c>
      <c r="T2829" s="11">
        <f t="shared" si="224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100.37894736842105</v>
      </c>
      <c r="P2830" s="6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1">
        <v>45036</v>
      </c>
      <c r="T2830" s="11">
        <f t="shared" si="224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106.52</v>
      </c>
      <c r="P2831" s="6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1">
        <v>45037</v>
      </c>
      <c r="T2831" s="11">
        <f t="shared" si="224"/>
        <v>42523.434236111112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6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1">
        <v>45038</v>
      </c>
      <c r="T2832" s="11">
        <f t="shared" si="224"/>
        <v>41771.165972222225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110.66666666666667</v>
      </c>
      <c r="P2833" s="6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1">
        <v>45039</v>
      </c>
      <c r="T2833" s="11">
        <f t="shared" si="224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114.71959999999999</v>
      </c>
      <c r="P2834" s="6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1">
        <v>45040</v>
      </c>
      <c r="T2834" s="11">
        <f t="shared" si="224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108.25925925925925</v>
      </c>
      <c r="P2835" s="6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1">
        <v>45041</v>
      </c>
      <c r="T2835" s="11">
        <f t="shared" si="224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6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1">
        <v>45042</v>
      </c>
      <c r="T2836" s="11">
        <f t="shared" si="224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187.09899999999999</v>
      </c>
      <c r="P2837" s="6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1">
        <v>45043</v>
      </c>
      <c r="T2837" s="11">
        <f t="shared" si="224"/>
        <v>42343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107.77777777777777</v>
      </c>
      <c r="P2838" s="6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1">
        <v>45044</v>
      </c>
      <c r="T2838" s="11">
        <f t="shared" si="224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6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1">
        <v>45045</v>
      </c>
      <c r="T2839" s="11">
        <f t="shared" si="224"/>
        <v>42347.950046296297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120.24999999999999</v>
      </c>
      <c r="P2840" s="6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1">
        <v>45046</v>
      </c>
      <c r="T2840" s="11">
        <f t="shared" si="224"/>
        <v>41864.916666666664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111.42857142857143</v>
      </c>
      <c r="P2841" s="6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1">
        <v>45047</v>
      </c>
      <c r="T2841" s="11">
        <f t="shared" si="224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6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1">
        <v>45048</v>
      </c>
      <c r="T2842" s="11">
        <f t="shared" si="224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6">
        <f t="shared" si="221"/>
        <v>10</v>
      </c>
      <c r="Q2843" t="str">
        <f t="shared" si="222"/>
        <v>theater</v>
      </c>
      <c r="R2843" t="str">
        <f t="shared" si="223"/>
        <v>plays</v>
      </c>
      <c r="S2843" s="11">
        <v>45049</v>
      </c>
      <c r="T2843" s="11">
        <f t="shared" si="224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>
        <f t="shared" si="221"/>
        <v>0</v>
      </c>
      <c r="Q2844" t="str">
        <f t="shared" si="222"/>
        <v>theater</v>
      </c>
      <c r="R2844" t="str">
        <f t="shared" si="223"/>
        <v>plays</v>
      </c>
      <c r="S2844" s="11">
        <v>45050</v>
      </c>
      <c r="T2844" s="11">
        <f t="shared" si="224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>
        <f t="shared" si="221"/>
        <v>0</v>
      </c>
      <c r="Q2845" t="str">
        <f t="shared" si="222"/>
        <v>theater</v>
      </c>
      <c r="R2845" t="str">
        <f t="shared" si="223"/>
        <v>plays</v>
      </c>
      <c r="S2845" s="11">
        <v>45051</v>
      </c>
      <c r="T2845" s="11">
        <f t="shared" si="224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5.4545454545454541</v>
      </c>
      <c r="P2846" s="6">
        <f t="shared" si="221"/>
        <v>30</v>
      </c>
      <c r="Q2846" t="str">
        <f t="shared" si="222"/>
        <v>theater</v>
      </c>
      <c r="R2846" t="str">
        <f t="shared" si="223"/>
        <v>plays</v>
      </c>
      <c r="S2846" s="11">
        <v>45052</v>
      </c>
      <c r="T2846" s="11">
        <f t="shared" si="224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31.546666666666667</v>
      </c>
      <c r="P2847" s="6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1">
        <v>45053</v>
      </c>
      <c r="T2847" s="11">
        <f t="shared" si="224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>
        <f t="shared" si="221"/>
        <v>0</v>
      </c>
      <c r="Q2848" t="str">
        <f t="shared" si="222"/>
        <v>theater</v>
      </c>
      <c r="R2848" t="str">
        <f t="shared" si="223"/>
        <v>plays</v>
      </c>
      <c r="S2848" s="11">
        <v>45054</v>
      </c>
      <c r="T2848" s="11">
        <f t="shared" si="224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>
        <f t="shared" si="221"/>
        <v>0</v>
      </c>
      <c r="Q2849" t="str">
        <f t="shared" si="222"/>
        <v>theater</v>
      </c>
      <c r="R2849" t="str">
        <f t="shared" si="223"/>
        <v>plays</v>
      </c>
      <c r="S2849" s="11">
        <v>45055</v>
      </c>
      <c r="T2849" s="11">
        <f t="shared" si="224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0.2</v>
      </c>
      <c r="P2850" s="6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1">
        <v>45056</v>
      </c>
      <c r="T2850" s="11">
        <f t="shared" si="224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6">
        <f t="shared" si="221"/>
        <v>5</v>
      </c>
      <c r="Q2851" t="str">
        <f t="shared" si="222"/>
        <v>theater</v>
      </c>
      <c r="R2851" t="str">
        <f t="shared" si="223"/>
        <v>plays</v>
      </c>
      <c r="S2851" s="11">
        <v>45057</v>
      </c>
      <c r="T2851" s="11">
        <f t="shared" si="224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3.8875000000000002</v>
      </c>
      <c r="P2852" s="6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1">
        <v>45058</v>
      </c>
      <c r="T2852" s="11">
        <f t="shared" si="224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>
        <f t="shared" si="221"/>
        <v>0</v>
      </c>
      <c r="Q2853" t="str">
        <f t="shared" si="222"/>
        <v>theater</v>
      </c>
      <c r="R2853" t="str">
        <f t="shared" si="223"/>
        <v>plays</v>
      </c>
      <c r="S2853" s="11">
        <v>45059</v>
      </c>
      <c r="T2853" s="11">
        <f t="shared" si="224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</v>
      </c>
      <c r="P2854" s="6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1">
        <v>45060</v>
      </c>
      <c r="T2854" s="11">
        <f t="shared" si="224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>
        <f t="shared" si="221"/>
        <v>0</v>
      </c>
      <c r="Q2855" t="str">
        <f t="shared" si="222"/>
        <v>theater</v>
      </c>
      <c r="R2855" t="str">
        <f t="shared" si="223"/>
        <v>plays</v>
      </c>
      <c r="S2855" s="11">
        <v>45061</v>
      </c>
      <c r="T2855" s="11">
        <f t="shared" si="224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41.699999999999996</v>
      </c>
      <c r="P2856" s="6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1">
        <v>45062</v>
      </c>
      <c r="T2856" s="11">
        <f t="shared" si="224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6">
        <f t="shared" si="221"/>
        <v>60</v>
      </c>
      <c r="Q2857" t="str">
        <f t="shared" si="222"/>
        <v>theater</v>
      </c>
      <c r="R2857" t="str">
        <f t="shared" si="223"/>
        <v>plays</v>
      </c>
      <c r="S2857" s="11">
        <v>45063</v>
      </c>
      <c r="T2857" s="11">
        <f t="shared" si="224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4.8666666666666663</v>
      </c>
      <c r="P2858" s="6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1">
        <v>45064</v>
      </c>
      <c r="T2858" s="11">
        <f t="shared" si="224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19.736842105263158</v>
      </c>
      <c r="P2859" s="6">
        <f t="shared" si="221"/>
        <v>500</v>
      </c>
      <c r="Q2859" t="str">
        <f t="shared" si="222"/>
        <v>theater</v>
      </c>
      <c r="R2859" t="str">
        <f t="shared" si="223"/>
        <v>plays</v>
      </c>
      <c r="S2859" s="11">
        <v>45065</v>
      </c>
      <c r="T2859" s="11">
        <f t="shared" si="224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>
        <f t="shared" si="221"/>
        <v>0</v>
      </c>
      <c r="Q2860" t="str">
        <f t="shared" si="222"/>
        <v>theater</v>
      </c>
      <c r="R2860" t="str">
        <f t="shared" si="223"/>
        <v>plays</v>
      </c>
      <c r="S2860" s="11">
        <v>45066</v>
      </c>
      <c r="T2860" s="11">
        <f t="shared" si="224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</v>
      </c>
      <c r="P2861" s="6">
        <f t="shared" si="221"/>
        <v>35</v>
      </c>
      <c r="Q2861" t="str">
        <f t="shared" si="222"/>
        <v>theater</v>
      </c>
      <c r="R2861" t="str">
        <f t="shared" si="223"/>
        <v>plays</v>
      </c>
      <c r="S2861" s="11">
        <v>45067</v>
      </c>
      <c r="T2861" s="11">
        <f t="shared" si="224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</v>
      </c>
      <c r="P2862" s="6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1">
        <v>45068</v>
      </c>
      <c r="T2862" s="11">
        <f t="shared" si="224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6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1">
        <v>45069</v>
      </c>
      <c r="T2863" s="11">
        <f t="shared" si="224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0.43307086614173229</v>
      </c>
      <c r="P2864" s="6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1">
        <v>45070</v>
      </c>
      <c r="T2864" s="11">
        <f t="shared" si="224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0.04</v>
      </c>
      <c r="P2865" s="6">
        <f t="shared" si="221"/>
        <v>20</v>
      </c>
      <c r="Q2865" t="str">
        <f t="shared" si="222"/>
        <v>theater</v>
      </c>
      <c r="R2865" t="str">
        <f t="shared" si="223"/>
        <v>plays</v>
      </c>
      <c r="S2865" s="11">
        <v>45071</v>
      </c>
      <c r="T2865" s="11">
        <f t="shared" si="224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</v>
      </c>
      <c r="P2866" s="6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1">
        <v>45072</v>
      </c>
      <c r="T2866" s="11">
        <f t="shared" si="224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>
        <f t="shared" si="221"/>
        <v>0</v>
      </c>
      <c r="Q2867" t="str">
        <f t="shared" si="222"/>
        <v>theater</v>
      </c>
      <c r="R2867" t="str">
        <f t="shared" si="223"/>
        <v>plays</v>
      </c>
      <c r="S2867" s="11">
        <v>45073</v>
      </c>
      <c r="T2867" s="11">
        <f t="shared" si="224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0.89999999999999991</v>
      </c>
      <c r="P2868" s="6">
        <f t="shared" si="221"/>
        <v>22.5</v>
      </c>
      <c r="Q2868" t="str">
        <f t="shared" si="222"/>
        <v>theater</v>
      </c>
      <c r="R2868" t="str">
        <f t="shared" si="223"/>
        <v>plays</v>
      </c>
      <c r="S2868" s="11">
        <v>45074</v>
      </c>
      <c r="T2868" s="11">
        <f t="shared" si="224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20.16</v>
      </c>
      <c r="P2869" s="6">
        <f t="shared" si="221"/>
        <v>50.4</v>
      </c>
      <c r="Q2869" t="str">
        <f t="shared" si="222"/>
        <v>theater</v>
      </c>
      <c r="R2869" t="str">
        <f t="shared" si="223"/>
        <v>plays</v>
      </c>
      <c r="S2869" s="11">
        <v>45075</v>
      </c>
      <c r="T2869" s="11">
        <f t="shared" si="224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42.011733333333332</v>
      </c>
      <c r="P2870" s="6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1">
        <v>45076</v>
      </c>
      <c r="T2870" s="11">
        <f t="shared" si="224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0.88500000000000001</v>
      </c>
      <c r="P2871" s="6">
        <f t="shared" si="221"/>
        <v>35.4</v>
      </c>
      <c r="Q2871" t="str">
        <f t="shared" si="222"/>
        <v>theater</v>
      </c>
      <c r="R2871" t="str">
        <f t="shared" si="223"/>
        <v>plays</v>
      </c>
      <c r="S2871" s="11">
        <v>45077</v>
      </c>
      <c r="T2871" s="11">
        <f t="shared" si="224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6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1">
        <v>45078</v>
      </c>
      <c r="T2872" s="11">
        <f t="shared" si="224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4.67</v>
      </c>
      <c r="P2873" s="6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1">
        <v>45079</v>
      </c>
      <c r="T2873" s="11">
        <f t="shared" si="224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>
        <f t="shared" si="221"/>
        <v>0</v>
      </c>
      <c r="Q2874" t="str">
        <f t="shared" si="222"/>
        <v>theater</v>
      </c>
      <c r="R2874" t="str">
        <f t="shared" si="223"/>
        <v>plays</v>
      </c>
      <c r="S2874" s="11">
        <v>45080</v>
      </c>
      <c r="T2874" s="11">
        <f t="shared" si="224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38.119999999999997</v>
      </c>
      <c r="P2875" s="6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1">
        <v>45081</v>
      </c>
      <c r="T2875" s="11">
        <f t="shared" si="224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5.42</v>
      </c>
      <c r="P2876" s="6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1">
        <v>45082</v>
      </c>
      <c r="T2876" s="11">
        <f t="shared" si="224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3.4999999999999996E-2</v>
      </c>
      <c r="P2877" s="6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1">
        <v>45083</v>
      </c>
      <c r="T2877" s="11">
        <f t="shared" si="224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>
        <f t="shared" si="221"/>
        <v>0</v>
      </c>
      <c r="Q2878" t="str">
        <f t="shared" si="222"/>
        <v>theater</v>
      </c>
      <c r="R2878" t="str">
        <f t="shared" si="223"/>
        <v>plays</v>
      </c>
      <c r="S2878" s="11">
        <v>45084</v>
      </c>
      <c r="T2878" s="11">
        <f t="shared" si="224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10.833333333333334</v>
      </c>
      <c r="P2879" s="6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1">
        <v>45085</v>
      </c>
      <c r="T2879" s="11">
        <f t="shared" si="224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</v>
      </c>
      <c r="P2880" s="6">
        <f t="shared" si="221"/>
        <v>15.75</v>
      </c>
      <c r="Q2880" t="str">
        <f t="shared" si="222"/>
        <v>theater</v>
      </c>
      <c r="R2880" t="str">
        <f t="shared" si="223"/>
        <v>plays</v>
      </c>
      <c r="S2880" s="11">
        <v>45086</v>
      </c>
      <c r="T2880" s="11">
        <f t="shared" si="224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0.2589285714285714</v>
      </c>
      <c r="P2881" s="6">
        <f t="shared" si="221"/>
        <v>29</v>
      </c>
      <c r="Q2881" t="str">
        <f t="shared" si="222"/>
        <v>theater</v>
      </c>
      <c r="R2881" t="str">
        <f t="shared" si="223"/>
        <v>plays</v>
      </c>
      <c r="S2881" s="11">
        <v>45087</v>
      </c>
      <c r="T2881" s="11">
        <f t="shared" si="224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23.333333333333332</v>
      </c>
      <c r="P2882" s="6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1">
        <v>45088</v>
      </c>
      <c r="T2882" s="11">
        <f t="shared" si="224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E2883/D2883*100</f>
        <v>0</v>
      </c>
      <c r="P2883" s="6">
        <f t="shared" ref="P2883:P2946" si="226">IFERROR(E2883/L2883,0)</f>
        <v>0</v>
      </c>
      <c r="Q2883" t="str">
        <f t="shared" ref="Q2883:Q2946" si="227">LEFT(N2883,FIND("/",N2883)-1)</f>
        <v>theater</v>
      </c>
      <c r="R2883" t="str">
        <f t="shared" ref="R2883:R2946" si="228">RIGHT(N2883,LEN(N2883)-FIND("/",N2883))</f>
        <v>plays</v>
      </c>
      <c r="S2883" s="11">
        <v>45089</v>
      </c>
      <c r="T2883" s="11">
        <f t="shared" ref="T2883:T2946" si="229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33.6</v>
      </c>
      <c r="P2884" s="6">
        <f t="shared" si="226"/>
        <v>63</v>
      </c>
      <c r="Q2884" t="str">
        <f t="shared" si="227"/>
        <v>theater</v>
      </c>
      <c r="R2884" t="str">
        <f t="shared" si="228"/>
        <v>plays</v>
      </c>
      <c r="S2884" s="11">
        <v>45090</v>
      </c>
      <c r="T2884" s="11">
        <f t="shared" si="229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19.079999999999998</v>
      </c>
      <c r="P2885" s="6">
        <f t="shared" si="226"/>
        <v>381.6</v>
      </c>
      <c r="Q2885" t="str">
        <f t="shared" si="227"/>
        <v>theater</v>
      </c>
      <c r="R2885" t="str">
        <f t="shared" si="228"/>
        <v>plays</v>
      </c>
      <c r="S2885" s="11">
        <v>45091</v>
      </c>
      <c r="T2885" s="11">
        <f t="shared" si="229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0.41111111111111115</v>
      </c>
      <c r="P2886" s="6">
        <f t="shared" si="226"/>
        <v>46.25</v>
      </c>
      <c r="Q2886" t="str">
        <f t="shared" si="227"/>
        <v>theater</v>
      </c>
      <c r="R2886" t="str">
        <f t="shared" si="228"/>
        <v>plays</v>
      </c>
      <c r="S2886" s="11">
        <v>45092</v>
      </c>
      <c r="T2886" s="11">
        <f t="shared" si="229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32.5</v>
      </c>
      <c r="P2887" s="6">
        <f t="shared" si="226"/>
        <v>26</v>
      </c>
      <c r="Q2887" t="str">
        <f t="shared" si="227"/>
        <v>theater</v>
      </c>
      <c r="R2887" t="str">
        <f t="shared" si="228"/>
        <v>plays</v>
      </c>
      <c r="S2887" s="11">
        <v>45093</v>
      </c>
      <c r="T2887" s="11">
        <f t="shared" si="229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6">
        <f t="shared" si="226"/>
        <v>10</v>
      </c>
      <c r="Q2888" t="str">
        <f t="shared" si="227"/>
        <v>theater</v>
      </c>
      <c r="R2888" t="str">
        <f t="shared" si="228"/>
        <v>plays</v>
      </c>
      <c r="S2888" s="11">
        <v>45094</v>
      </c>
      <c r="T2888" s="11">
        <f t="shared" si="229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0.16666666666666669</v>
      </c>
      <c r="P2889" s="6">
        <f t="shared" si="226"/>
        <v>5</v>
      </c>
      <c r="Q2889" t="str">
        <f t="shared" si="227"/>
        <v>theater</v>
      </c>
      <c r="R2889" t="str">
        <f t="shared" si="228"/>
        <v>plays</v>
      </c>
      <c r="S2889" s="11">
        <v>45095</v>
      </c>
      <c r="T2889" s="11">
        <f t="shared" si="229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>
        <f t="shared" si="226"/>
        <v>0</v>
      </c>
      <c r="Q2890" t="str">
        <f t="shared" si="227"/>
        <v>theater</v>
      </c>
      <c r="R2890" t="str">
        <f t="shared" si="228"/>
        <v>plays</v>
      </c>
      <c r="S2890" s="11">
        <v>45096</v>
      </c>
      <c r="T2890" s="11">
        <f t="shared" si="229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38.066666666666663</v>
      </c>
      <c r="P2891" s="6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1">
        <v>45097</v>
      </c>
      <c r="T2891" s="11">
        <f t="shared" si="229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</v>
      </c>
      <c r="P2892" s="6">
        <f t="shared" si="226"/>
        <v>7</v>
      </c>
      <c r="Q2892" t="str">
        <f t="shared" si="227"/>
        <v>theater</v>
      </c>
      <c r="R2892" t="str">
        <f t="shared" si="228"/>
        <v>plays</v>
      </c>
      <c r="S2892" s="11">
        <v>45098</v>
      </c>
      <c r="T2892" s="11">
        <f t="shared" si="229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</v>
      </c>
      <c r="P2893" s="6">
        <f t="shared" si="226"/>
        <v>27.3</v>
      </c>
      <c r="Q2893" t="str">
        <f t="shared" si="227"/>
        <v>theater</v>
      </c>
      <c r="R2893" t="str">
        <f t="shared" si="228"/>
        <v>plays</v>
      </c>
      <c r="S2893" s="11">
        <v>45099</v>
      </c>
      <c r="T2893" s="11">
        <f t="shared" si="229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9.0909090909090917</v>
      </c>
      <c r="P2894" s="6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1">
        <v>45100</v>
      </c>
      <c r="T2894" s="11">
        <f t="shared" si="229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0.5</v>
      </c>
      <c r="P2895" s="6">
        <f t="shared" si="226"/>
        <v>12.5</v>
      </c>
      <c r="Q2895" t="str">
        <f t="shared" si="227"/>
        <v>theater</v>
      </c>
      <c r="R2895" t="str">
        <f t="shared" si="228"/>
        <v>plays</v>
      </c>
      <c r="S2895" s="11">
        <v>45101</v>
      </c>
      <c r="T2895" s="11">
        <f t="shared" si="229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>
        <f t="shared" si="226"/>
        <v>0</v>
      </c>
      <c r="Q2896" t="str">
        <f t="shared" si="227"/>
        <v>theater</v>
      </c>
      <c r="R2896" t="str">
        <f t="shared" si="228"/>
        <v>plays</v>
      </c>
      <c r="S2896" s="11">
        <v>45102</v>
      </c>
      <c r="T2896" s="11">
        <f t="shared" si="229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4.5999999999999996</v>
      </c>
      <c r="P2897" s="6">
        <f t="shared" si="226"/>
        <v>5.75</v>
      </c>
      <c r="Q2897" t="str">
        <f t="shared" si="227"/>
        <v>theater</v>
      </c>
      <c r="R2897" t="str">
        <f t="shared" si="228"/>
        <v>plays</v>
      </c>
      <c r="S2897" s="11">
        <v>45103</v>
      </c>
      <c r="T2897" s="11">
        <f t="shared" si="229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20.833333333333336</v>
      </c>
      <c r="P2898" s="6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1">
        <v>45104</v>
      </c>
      <c r="T2898" s="11">
        <f t="shared" si="229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</v>
      </c>
      <c r="P2899" s="6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1">
        <v>45105</v>
      </c>
      <c r="T2899" s="11">
        <f t="shared" si="229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4.2133333333333338</v>
      </c>
      <c r="P2900" s="6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1">
        <v>45106</v>
      </c>
      <c r="T2900" s="11">
        <f t="shared" si="229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>
        <f t="shared" si="226"/>
        <v>0</v>
      </c>
      <c r="Q2901" t="str">
        <f t="shared" si="227"/>
        <v>theater</v>
      </c>
      <c r="R2901" t="str">
        <f t="shared" si="228"/>
        <v>plays</v>
      </c>
      <c r="S2901" s="11">
        <v>45107</v>
      </c>
      <c r="T2901" s="11">
        <f t="shared" si="229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61.909090909090914</v>
      </c>
      <c r="P2902" s="6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1">
        <v>45108</v>
      </c>
      <c r="T2902" s="11">
        <f t="shared" si="229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0.8</v>
      </c>
      <c r="P2903" s="6">
        <f t="shared" si="226"/>
        <v>3</v>
      </c>
      <c r="Q2903" t="str">
        <f t="shared" si="227"/>
        <v>theater</v>
      </c>
      <c r="R2903" t="str">
        <f t="shared" si="228"/>
        <v>plays</v>
      </c>
      <c r="S2903" s="11">
        <v>45109</v>
      </c>
      <c r="T2903" s="11">
        <f t="shared" si="229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1.6666666666666666E-2</v>
      </c>
      <c r="P2904" s="6">
        <f t="shared" si="226"/>
        <v>25</v>
      </c>
      <c r="Q2904" t="str">
        <f t="shared" si="227"/>
        <v>theater</v>
      </c>
      <c r="R2904" t="str">
        <f t="shared" si="228"/>
        <v>plays</v>
      </c>
      <c r="S2904" s="11">
        <v>45110</v>
      </c>
      <c r="T2904" s="11">
        <f t="shared" si="229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0.77999999999999992</v>
      </c>
      <c r="P2905" s="6">
        <f t="shared" si="226"/>
        <v>9.75</v>
      </c>
      <c r="Q2905" t="str">
        <f t="shared" si="227"/>
        <v>theater</v>
      </c>
      <c r="R2905" t="str">
        <f t="shared" si="228"/>
        <v>plays</v>
      </c>
      <c r="S2905" s="11">
        <v>45111</v>
      </c>
      <c r="T2905" s="11">
        <f t="shared" si="229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6">
        <f t="shared" si="226"/>
        <v>18.75</v>
      </c>
      <c r="Q2906" t="str">
        <f t="shared" si="227"/>
        <v>theater</v>
      </c>
      <c r="R2906" t="str">
        <f t="shared" si="228"/>
        <v>plays</v>
      </c>
      <c r="S2906" s="11">
        <v>45112</v>
      </c>
      <c r="T2906" s="11">
        <f t="shared" si="229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17.771428571428572</v>
      </c>
      <c r="P2907" s="6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1">
        <v>45113</v>
      </c>
      <c r="T2907" s="11">
        <f t="shared" si="229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9.4166666666666661</v>
      </c>
      <c r="P2908" s="6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1">
        <v>45114</v>
      </c>
      <c r="T2908" s="11">
        <f t="shared" si="229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0.08</v>
      </c>
      <c r="P2909" s="6">
        <f t="shared" si="226"/>
        <v>1</v>
      </c>
      <c r="Q2909" t="str">
        <f t="shared" si="227"/>
        <v>theater</v>
      </c>
      <c r="R2909" t="str">
        <f t="shared" si="228"/>
        <v>plays</v>
      </c>
      <c r="S2909" s="11">
        <v>45115</v>
      </c>
      <c r="T2909" s="11">
        <f t="shared" si="229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</v>
      </c>
      <c r="P2910" s="6">
        <f t="shared" si="226"/>
        <v>52.8</v>
      </c>
      <c r="Q2910" t="str">
        <f t="shared" si="227"/>
        <v>theater</v>
      </c>
      <c r="R2910" t="str">
        <f t="shared" si="228"/>
        <v>plays</v>
      </c>
      <c r="S2910" s="11">
        <v>45116</v>
      </c>
      <c r="T2910" s="11">
        <f t="shared" si="229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1.1111111111111112E-2</v>
      </c>
      <c r="P2911" s="6">
        <f t="shared" si="226"/>
        <v>20</v>
      </c>
      <c r="Q2911" t="str">
        <f t="shared" si="227"/>
        <v>theater</v>
      </c>
      <c r="R2911" t="str">
        <f t="shared" si="228"/>
        <v>plays</v>
      </c>
      <c r="S2911" s="11">
        <v>45117</v>
      </c>
      <c r="T2911" s="11">
        <f t="shared" si="229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3.3333333333333335E-3</v>
      </c>
      <c r="P2912" s="6">
        <f t="shared" si="226"/>
        <v>1</v>
      </c>
      <c r="Q2912" t="str">
        <f t="shared" si="227"/>
        <v>theater</v>
      </c>
      <c r="R2912" t="str">
        <f t="shared" si="228"/>
        <v>plays</v>
      </c>
      <c r="S2912" s="11">
        <v>45118</v>
      </c>
      <c r="T2912" s="11">
        <f t="shared" si="229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36.5</v>
      </c>
      <c r="P2913" s="6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1">
        <v>45119</v>
      </c>
      <c r="T2913" s="11">
        <f t="shared" si="229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14.058171745152354</v>
      </c>
      <c r="P2914" s="6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1">
        <v>45120</v>
      </c>
      <c r="T2914" s="11">
        <f t="shared" si="229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0.02</v>
      </c>
      <c r="P2915" s="6">
        <f t="shared" si="226"/>
        <v>1</v>
      </c>
      <c r="Q2915" t="str">
        <f t="shared" si="227"/>
        <v>theater</v>
      </c>
      <c r="R2915" t="str">
        <f t="shared" si="228"/>
        <v>plays</v>
      </c>
      <c r="S2915" s="11">
        <v>45121</v>
      </c>
      <c r="T2915" s="11">
        <f t="shared" si="229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4.0000000000000001E-3</v>
      </c>
      <c r="P2916" s="6">
        <f t="shared" si="226"/>
        <v>1</v>
      </c>
      <c r="Q2916" t="str">
        <f t="shared" si="227"/>
        <v>theater</v>
      </c>
      <c r="R2916" t="str">
        <f t="shared" si="228"/>
        <v>plays</v>
      </c>
      <c r="S2916" s="11">
        <v>45122</v>
      </c>
      <c r="T2916" s="11">
        <f t="shared" si="229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61.1</v>
      </c>
      <c r="P2917" s="6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1">
        <v>45123</v>
      </c>
      <c r="T2917" s="11">
        <f t="shared" si="229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7.8378378378378386</v>
      </c>
      <c r="P2918" s="6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1">
        <v>45124</v>
      </c>
      <c r="T2918" s="11">
        <f t="shared" si="229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21.85</v>
      </c>
      <c r="P2919" s="6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1">
        <v>45125</v>
      </c>
      <c r="T2919" s="11">
        <f t="shared" si="229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27.24</v>
      </c>
      <c r="P2920" s="6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1">
        <v>45126</v>
      </c>
      <c r="T2920" s="11">
        <f t="shared" si="229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</v>
      </c>
      <c r="P2921" s="6">
        <f t="shared" si="226"/>
        <v>8.5</v>
      </c>
      <c r="Q2921" t="str">
        <f t="shared" si="227"/>
        <v>theater</v>
      </c>
      <c r="R2921" t="str">
        <f t="shared" si="228"/>
        <v>plays</v>
      </c>
      <c r="S2921" s="11">
        <v>45127</v>
      </c>
      <c r="T2921" s="11">
        <f t="shared" si="229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26.840000000000003</v>
      </c>
      <c r="P2922" s="6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1">
        <v>45128</v>
      </c>
      <c r="T2922" s="11">
        <f t="shared" si="229"/>
        <v>42088.750810185185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6">
        <f t="shared" si="226"/>
        <v>43</v>
      </c>
      <c r="Q2923" t="str">
        <f t="shared" si="227"/>
        <v>theater</v>
      </c>
      <c r="R2923" t="str">
        <f t="shared" si="228"/>
        <v>musical</v>
      </c>
      <c r="S2923" s="11">
        <v>45129</v>
      </c>
      <c r="T2923" s="11">
        <f t="shared" si="229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6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1">
        <v>45130</v>
      </c>
      <c r="T2924" s="11">
        <f t="shared" si="229"/>
        <v>42142.874155092592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6">
        <f t="shared" si="226"/>
        <v>30</v>
      </c>
      <c r="Q2925" t="str">
        <f t="shared" si="227"/>
        <v>theater</v>
      </c>
      <c r="R2925" t="str">
        <f t="shared" si="228"/>
        <v>musical</v>
      </c>
      <c r="S2925" s="11">
        <v>45131</v>
      </c>
      <c r="T2925" s="11">
        <f t="shared" si="229"/>
        <v>42028.125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103.2</v>
      </c>
      <c r="P2926" s="6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1">
        <v>45132</v>
      </c>
      <c r="T2926" s="11">
        <f t="shared" si="229"/>
        <v>42133.165972222225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102.44597777777777</v>
      </c>
      <c r="P2927" s="6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1">
        <v>45133</v>
      </c>
      <c r="T2927" s="11">
        <f t="shared" si="229"/>
        <v>41893.584120370368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6">
        <f t="shared" si="226"/>
        <v>75</v>
      </c>
      <c r="Q2928" t="str">
        <f t="shared" si="227"/>
        <v>theater</v>
      </c>
      <c r="R2928" t="str">
        <f t="shared" si="228"/>
        <v>musical</v>
      </c>
      <c r="S2928" s="11">
        <v>45134</v>
      </c>
      <c r="T2928" s="11">
        <f t="shared" si="229"/>
        <v>42058.765960648147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130.83333333333334</v>
      </c>
      <c r="P2929" s="6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1">
        <v>45135</v>
      </c>
      <c r="T2929" s="11">
        <f t="shared" si="229"/>
        <v>41835.208333333336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6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1">
        <v>45136</v>
      </c>
      <c r="T2930" s="11">
        <f t="shared" si="229"/>
        <v>42433.998217592598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102.06937499999999</v>
      </c>
      <c r="P2931" s="6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1">
        <v>45137</v>
      </c>
      <c r="T2931" s="11">
        <f t="shared" si="229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100.92000000000002</v>
      </c>
      <c r="P2932" s="6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1">
        <v>45138</v>
      </c>
      <c r="T2932" s="11">
        <f t="shared" si="229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6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1">
        <v>45139</v>
      </c>
      <c r="T2933" s="11">
        <f t="shared" si="229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105.0967741935484</v>
      </c>
      <c r="P2934" s="6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1">
        <v>45140</v>
      </c>
      <c r="T2934" s="11">
        <f t="shared" si="229"/>
        <v>42056.458333333328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102.76</v>
      </c>
      <c r="P2935" s="6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1">
        <v>45141</v>
      </c>
      <c r="T2935" s="11">
        <f t="shared" si="229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6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1">
        <v>45142</v>
      </c>
      <c r="T2936" s="11">
        <f t="shared" si="229"/>
        <v>41805.636157407411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100.88571428571429</v>
      </c>
      <c r="P2937" s="6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1">
        <v>45143</v>
      </c>
      <c r="T2937" s="11">
        <f t="shared" si="229"/>
        <v>42611.708333333328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6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1">
        <v>45144</v>
      </c>
      <c r="T2938" s="11">
        <f t="shared" si="229"/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133.33333333333331</v>
      </c>
      <c r="P2939" s="6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1">
        <v>45145</v>
      </c>
      <c r="T2939" s="11">
        <f t="shared" si="229"/>
        <v>41833.457326388889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101.375</v>
      </c>
      <c r="P2940" s="6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1">
        <v>45146</v>
      </c>
      <c r="T2940" s="11">
        <f t="shared" si="229"/>
        <v>42034.703865740739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102.875</v>
      </c>
      <c r="P2941" s="6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1">
        <v>45147</v>
      </c>
      <c r="T2941" s="11">
        <f t="shared" si="229"/>
        <v>41879.041666666664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107.24000000000001</v>
      </c>
      <c r="P2942" s="6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1">
        <v>45148</v>
      </c>
      <c r="T2942" s="11">
        <f t="shared" si="229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4.0000000000000001E-3</v>
      </c>
      <c r="P2943" s="6">
        <f t="shared" si="226"/>
        <v>1</v>
      </c>
      <c r="Q2943" t="str">
        <f t="shared" si="227"/>
        <v>theater</v>
      </c>
      <c r="R2943" t="str">
        <f t="shared" si="228"/>
        <v>spaces</v>
      </c>
      <c r="S2943" s="11">
        <v>45149</v>
      </c>
      <c r="T2943" s="11">
        <f t="shared" si="229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20.424999999999997</v>
      </c>
      <c r="P2944" s="6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1">
        <v>45150</v>
      </c>
      <c r="T2944" s="11">
        <f t="shared" si="229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>
        <f t="shared" si="226"/>
        <v>0</v>
      </c>
      <c r="Q2945" t="str">
        <f t="shared" si="227"/>
        <v>theater</v>
      </c>
      <c r="R2945" t="str">
        <f t="shared" si="228"/>
        <v>spaces</v>
      </c>
      <c r="S2945" s="11">
        <v>45151</v>
      </c>
      <c r="T2945" s="11">
        <f t="shared" si="229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 s="6">
        <f t="shared" si="226"/>
        <v>100</v>
      </c>
      <c r="Q2946" t="str">
        <f t="shared" si="227"/>
        <v>theater</v>
      </c>
      <c r="R2946" t="str">
        <f t="shared" si="228"/>
        <v>spaces</v>
      </c>
      <c r="S2946" s="11">
        <v>45152</v>
      </c>
      <c r="T2946" s="11">
        <f t="shared" si="229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E2947/D2947*100</f>
        <v>0</v>
      </c>
      <c r="P2947" s="6">
        <f t="shared" ref="P2947:P3010" si="231">IFERROR(E2947/L2947,0)</f>
        <v>0</v>
      </c>
      <c r="Q2947" t="str">
        <f t="shared" ref="Q2947:Q3010" si="232">LEFT(N2947,FIND("/",N2947)-1)</f>
        <v>theater</v>
      </c>
      <c r="R2947" t="str">
        <f t="shared" ref="R2947:R3010" si="233">RIGHT(N2947,LEN(N2947)-FIND("/",N2947))</f>
        <v>spaces</v>
      </c>
      <c r="S2947" s="11">
        <v>45153</v>
      </c>
      <c r="T2947" s="11">
        <f t="shared" ref="T2947:T3010" si="234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0.1</v>
      </c>
      <c r="P2948" s="6">
        <f t="shared" si="231"/>
        <v>1</v>
      </c>
      <c r="Q2948" t="str">
        <f t="shared" si="232"/>
        <v>theater</v>
      </c>
      <c r="R2948" t="str">
        <f t="shared" si="233"/>
        <v>spaces</v>
      </c>
      <c r="S2948" s="11">
        <v>45154</v>
      </c>
      <c r="T2948" s="11">
        <f t="shared" si="234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4.2880000000000003</v>
      </c>
      <c r="P2949" s="6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1">
        <v>45155</v>
      </c>
      <c r="T2949" s="11">
        <f t="shared" si="234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4.8000000000000004E-3</v>
      </c>
      <c r="P2950" s="6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1">
        <v>45156</v>
      </c>
      <c r="T2950" s="11">
        <f t="shared" si="234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</v>
      </c>
      <c r="P2951" s="6">
        <f t="shared" si="231"/>
        <v>12.5</v>
      </c>
      <c r="Q2951" t="str">
        <f t="shared" si="232"/>
        <v>theater</v>
      </c>
      <c r="R2951" t="str">
        <f t="shared" si="233"/>
        <v>spaces</v>
      </c>
      <c r="S2951" s="11">
        <v>45157</v>
      </c>
      <c r="T2951" s="11">
        <f t="shared" si="234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>
        <f t="shared" si="231"/>
        <v>0</v>
      </c>
      <c r="Q2952" t="str">
        <f t="shared" si="232"/>
        <v>theater</v>
      </c>
      <c r="R2952" t="str">
        <f t="shared" si="233"/>
        <v>spaces</v>
      </c>
      <c r="S2952" s="11">
        <v>45158</v>
      </c>
      <c r="T2952" s="11">
        <f t="shared" si="234"/>
        <v>42392.36518518519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2.1919999999999997</v>
      </c>
      <c r="P2953" s="6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1">
        <v>45159</v>
      </c>
      <c r="T2953" s="11">
        <f t="shared" si="234"/>
        <v>41917.802928240737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8.0250000000000004</v>
      </c>
      <c r="P2954" s="6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1">
        <v>45160</v>
      </c>
      <c r="T2954" s="11">
        <f t="shared" si="234"/>
        <v>42660.166666666672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0.15125</v>
      </c>
      <c r="P2955" s="6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1">
        <v>45161</v>
      </c>
      <c r="T2955" s="11">
        <f t="shared" si="234"/>
        <v>42285.791909722218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>
        <f t="shared" si="231"/>
        <v>0</v>
      </c>
      <c r="Q2956" t="str">
        <f t="shared" si="232"/>
        <v>theater</v>
      </c>
      <c r="R2956" t="str">
        <f t="shared" si="233"/>
        <v>spaces</v>
      </c>
      <c r="S2956" s="11">
        <v>45162</v>
      </c>
      <c r="T2956" s="11">
        <f t="shared" si="234"/>
        <v>42810.541701388895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59.583333333333336</v>
      </c>
      <c r="P2957" s="6">
        <f t="shared" si="231"/>
        <v>65</v>
      </c>
      <c r="Q2957" t="str">
        <f t="shared" si="232"/>
        <v>theater</v>
      </c>
      <c r="R2957" t="str">
        <f t="shared" si="233"/>
        <v>spaces</v>
      </c>
      <c r="S2957" s="11">
        <v>45163</v>
      </c>
      <c r="T2957" s="11">
        <f t="shared" si="234"/>
        <v>42171.741307870368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16.734177215189874</v>
      </c>
      <c r="P2958" s="6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1">
        <v>45164</v>
      </c>
      <c r="T2958" s="11">
        <f t="shared" si="234"/>
        <v>42494.958912037036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1.8666666666666669</v>
      </c>
      <c r="P2959" s="6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1">
        <v>45165</v>
      </c>
      <c r="T2959" s="11">
        <f t="shared" si="234"/>
        <v>42090.969583333332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>
        <f t="shared" si="231"/>
        <v>0</v>
      </c>
      <c r="Q2960" t="str">
        <f t="shared" si="232"/>
        <v>theater</v>
      </c>
      <c r="R2960" t="str">
        <f t="shared" si="233"/>
        <v>spaces</v>
      </c>
      <c r="S2960" s="11">
        <v>45166</v>
      </c>
      <c r="T2960" s="11">
        <f t="shared" si="234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>
        <f t="shared" si="231"/>
        <v>0</v>
      </c>
      <c r="Q2961" t="str">
        <f t="shared" si="232"/>
        <v>theater</v>
      </c>
      <c r="R2961" t="str">
        <f t="shared" si="233"/>
        <v>spaces</v>
      </c>
      <c r="S2961" s="11">
        <v>45167</v>
      </c>
      <c r="T2961" s="11">
        <f t="shared" si="234"/>
        <v>42528.008391203708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>
        <f t="shared" si="231"/>
        <v>0</v>
      </c>
      <c r="Q2962" t="str">
        <f t="shared" si="232"/>
        <v>theater</v>
      </c>
      <c r="R2962" t="str">
        <f t="shared" si="233"/>
        <v>spaces</v>
      </c>
      <c r="S2962" s="11">
        <v>45168</v>
      </c>
      <c r="T2962" s="11">
        <f t="shared" si="234"/>
        <v>41893.757210648146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109.62</v>
      </c>
      <c r="P2963" s="6">
        <f t="shared" si="231"/>
        <v>50.75</v>
      </c>
      <c r="Q2963" t="str">
        <f t="shared" si="232"/>
        <v>theater</v>
      </c>
      <c r="R2963" t="str">
        <f t="shared" si="233"/>
        <v>plays</v>
      </c>
      <c r="S2963" s="11">
        <v>45169</v>
      </c>
      <c r="T2963" s="11">
        <f t="shared" si="234"/>
        <v>42089.166666666672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121.8</v>
      </c>
      <c r="P2964" s="6">
        <f t="shared" si="231"/>
        <v>60.9</v>
      </c>
      <c r="Q2964" t="str">
        <f t="shared" si="232"/>
        <v>theater</v>
      </c>
      <c r="R2964" t="str">
        <f t="shared" si="233"/>
        <v>plays</v>
      </c>
      <c r="S2964" s="11">
        <v>45170</v>
      </c>
      <c r="T2964" s="11">
        <f t="shared" si="234"/>
        <v>42064.290972222225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106.85</v>
      </c>
      <c r="P2965" s="6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1">
        <v>45171</v>
      </c>
      <c r="T2965" s="11">
        <f t="shared" si="234"/>
        <v>42187.470185185186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100.71379999999999</v>
      </c>
      <c r="P2966" s="6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1">
        <v>45172</v>
      </c>
      <c r="T2966" s="11">
        <f t="shared" si="234"/>
        <v>41857.897222222222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 s="6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1">
        <v>45173</v>
      </c>
      <c r="T2967" s="11">
        <f t="shared" si="234"/>
        <v>42192.729548611111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113.63000000000001</v>
      </c>
      <c r="P2968" s="6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1">
        <v>45174</v>
      </c>
      <c r="T2968" s="11">
        <f t="shared" si="234"/>
        <v>42263.738564814819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113.92</v>
      </c>
      <c r="P2969" s="6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1">
        <v>45175</v>
      </c>
      <c r="T2969" s="11">
        <f t="shared" si="234"/>
        <v>42072.156157407408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6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1">
        <v>45176</v>
      </c>
      <c r="T2970" s="11">
        <f t="shared" si="234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162.5</v>
      </c>
      <c r="P2971" s="6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1">
        <v>45177</v>
      </c>
      <c r="T2971" s="11">
        <f t="shared" si="234"/>
        <v>42127.952083333337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6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1">
        <v>45178</v>
      </c>
      <c r="T2972" s="11">
        <f t="shared" si="234"/>
        <v>41838.669571759259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100.15624999999999</v>
      </c>
      <c r="P2973" s="6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1">
        <v>45179</v>
      </c>
      <c r="T2973" s="11">
        <f t="shared" si="234"/>
        <v>41882.658310185187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105.35000000000001</v>
      </c>
      <c r="P2974" s="6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1">
        <v>45180</v>
      </c>
      <c r="T2974" s="11">
        <f t="shared" si="234"/>
        <v>42709.041666666672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174.8</v>
      </c>
      <c r="P2975" s="6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1">
        <v>45181</v>
      </c>
      <c r="T2975" s="11">
        <f t="shared" si="234"/>
        <v>42370.166666666672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6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1">
        <v>45182</v>
      </c>
      <c r="T2976" s="11">
        <f t="shared" si="234"/>
        <v>41908.065972222219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100.125</v>
      </c>
      <c r="P2977" s="6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1">
        <v>45183</v>
      </c>
      <c r="T2977" s="11">
        <f t="shared" si="234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171.42857142857142</v>
      </c>
      <c r="P2978" s="6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1">
        <v>45184</v>
      </c>
      <c r="T2978" s="11">
        <f t="shared" si="234"/>
        <v>42442.5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113.56666666666666</v>
      </c>
      <c r="P2979" s="6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1">
        <v>45185</v>
      </c>
      <c r="T2979" s="11">
        <f t="shared" si="234"/>
        <v>42086.093055555553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129.46666666666667</v>
      </c>
      <c r="P2980" s="6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1">
        <v>45186</v>
      </c>
      <c r="T2980" s="11">
        <f t="shared" si="234"/>
        <v>41932.249305555553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101.4</v>
      </c>
      <c r="P2981" s="6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1">
        <v>45187</v>
      </c>
      <c r="T2981" s="11">
        <f t="shared" si="234"/>
        <v>42010.25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109.16666666666666</v>
      </c>
      <c r="P2982" s="6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1">
        <v>45188</v>
      </c>
      <c r="T2982" s="11">
        <f t="shared" si="234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128.92500000000001</v>
      </c>
      <c r="P2983" s="6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1">
        <v>45189</v>
      </c>
      <c r="T2983" s="11">
        <f t="shared" si="234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102.06</v>
      </c>
      <c r="P2984" s="6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1">
        <v>45190</v>
      </c>
      <c r="T2984" s="11">
        <f t="shared" si="234"/>
        <v>42411.686840277776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146.53957758620692</v>
      </c>
      <c r="P2985" s="6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1">
        <v>45191</v>
      </c>
      <c r="T2985" s="11">
        <f t="shared" si="234"/>
        <v>41954.674027777779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100.352</v>
      </c>
      <c r="P2986" s="6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1">
        <v>45192</v>
      </c>
      <c r="T2986" s="11">
        <f t="shared" si="234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121.64999999999999</v>
      </c>
      <c r="P2987" s="6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1">
        <v>45193</v>
      </c>
      <c r="T2987" s="11">
        <f t="shared" si="234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105.5</v>
      </c>
      <c r="P2988" s="6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1">
        <v>45194</v>
      </c>
      <c r="T2988" s="11">
        <f t="shared" si="234"/>
        <v>42491.458402777775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110.4008</v>
      </c>
      <c r="P2989" s="6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1">
        <v>45195</v>
      </c>
      <c r="T2989" s="11">
        <f t="shared" si="234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6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1">
        <v>45196</v>
      </c>
      <c r="T2990" s="11">
        <f t="shared" si="234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176.535</v>
      </c>
      <c r="P2991" s="6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1">
        <v>45197</v>
      </c>
      <c r="T2991" s="11">
        <f t="shared" si="234"/>
        <v>42359.207638888889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6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1">
        <v>45198</v>
      </c>
      <c r="T2992" s="11">
        <f t="shared" si="234"/>
        <v>42376.57430555555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103.29411764705883</v>
      </c>
      <c r="P2993" s="6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1">
        <v>45199</v>
      </c>
      <c r="T2993" s="11">
        <f t="shared" si="234"/>
        <v>42762.837152777778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104.5</v>
      </c>
      <c r="P2994" s="6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1">
        <v>45200</v>
      </c>
      <c r="T2994" s="11">
        <f t="shared" si="234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100.29999999999998</v>
      </c>
      <c r="P2995" s="6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1">
        <v>45201</v>
      </c>
      <c r="T2995" s="11">
        <f t="shared" si="234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457.74666666666673</v>
      </c>
      <c r="P2996" s="6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1">
        <v>45202</v>
      </c>
      <c r="T2996" s="11">
        <f t="shared" si="234"/>
        <v>41915.478842592594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104.96000000000001</v>
      </c>
      <c r="P2997" s="6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1">
        <v>45203</v>
      </c>
      <c r="T2997" s="11">
        <f t="shared" si="234"/>
        <v>42754.665173611109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171.94285714285715</v>
      </c>
      <c r="P2998" s="6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1">
        <v>45204</v>
      </c>
      <c r="T2998" s="11">
        <f t="shared" si="234"/>
        <v>42150.912500000006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103.73000000000002</v>
      </c>
      <c r="P2999" s="6">
        <f t="shared" si="231"/>
        <v>90.2</v>
      </c>
      <c r="Q2999" t="str">
        <f t="shared" si="232"/>
        <v>theater</v>
      </c>
      <c r="R2999" t="str">
        <f t="shared" si="233"/>
        <v>spaces</v>
      </c>
      <c r="S2999" s="11">
        <v>45205</v>
      </c>
      <c r="T2999" s="11">
        <f t="shared" si="234"/>
        <v>42793.207638888889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103.029</v>
      </c>
      <c r="P3000" s="6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1">
        <v>45206</v>
      </c>
      <c r="T3000" s="11">
        <f t="shared" si="234"/>
        <v>41806.184027777781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118.88888888888889</v>
      </c>
      <c r="P3001" s="6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1">
        <v>45207</v>
      </c>
      <c r="T3001" s="11">
        <f t="shared" si="234"/>
        <v>42795.083333333328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6">
        <f t="shared" si="231"/>
        <v>62.5</v>
      </c>
      <c r="Q3002" t="str">
        <f t="shared" si="232"/>
        <v>theater</v>
      </c>
      <c r="R3002" t="str">
        <f t="shared" si="233"/>
        <v>spaces</v>
      </c>
      <c r="S3002" s="11">
        <v>45208</v>
      </c>
      <c r="T3002" s="11">
        <f t="shared" si="234"/>
        <v>42766.75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318.69988910451895</v>
      </c>
      <c r="P3003" s="6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1">
        <v>45209</v>
      </c>
      <c r="T3003" s="11">
        <f t="shared" si="234"/>
        <v>42564.895625000005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108.50614285714286</v>
      </c>
      <c r="P3004" s="6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1">
        <v>45210</v>
      </c>
      <c r="T3004" s="11">
        <f t="shared" si="234"/>
        <v>41269.83625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101.16666666666667</v>
      </c>
      <c r="P3005" s="6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1">
        <v>45211</v>
      </c>
      <c r="T3005" s="11">
        <f t="shared" si="234"/>
        <v>42430.249305555553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112.815</v>
      </c>
      <c r="P3006" s="6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1">
        <v>45212</v>
      </c>
      <c r="T3006" s="11">
        <f t="shared" si="234"/>
        <v>41958.922731481478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120.49622641509434</v>
      </c>
      <c r="P3007" s="6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1">
        <v>45213</v>
      </c>
      <c r="T3007" s="11">
        <f t="shared" si="234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107.74999999999999</v>
      </c>
      <c r="P3008" s="6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1">
        <v>45214</v>
      </c>
      <c r="T3008" s="11">
        <f t="shared" si="234"/>
        <v>41987.756840277783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6">
        <f t="shared" si="231"/>
        <v>54</v>
      </c>
      <c r="Q3009" t="str">
        <f t="shared" si="232"/>
        <v>theater</v>
      </c>
      <c r="R3009" t="str">
        <f t="shared" si="233"/>
        <v>spaces</v>
      </c>
      <c r="S3009" s="11">
        <v>45215</v>
      </c>
      <c r="T3009" s="11">
        <f t="shared" si="234"/>
        <v>42119.216238425928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101.16666666666667</v>
      </c>
      <c r="P3010" s="6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1">
        <v>45216</v>
      </c>
      <c r="T3010" s="11">
        <f t="shared" si="234"/>
        <v>42390.212025462963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E3011/D3011*100</f>
        <v>119.756</v>
      </c>
      <c r="P3011" s="6">
        <f t="shared" ref="P3011:P3074" si="236">IFERROR(E3011/L3011,0)</f>
        <v>233.8984375</v>
      </c>
      <c r="Q3011" t="str">
        <f t="shared" ref="Q3011:Q3074" si="237">LEFT(N3011,FIND("/",N3011)-1)</f>
        <v>theater</v>
      </c>
      <c r="R3011" t="str">
        <f t="shared" ref="R3011:R3074" si="238">RIGHT(N3011,LEN(N3011)-FIND("/",N3011))</f>
        <v>spaces</v>
      </c>
      <c r="S3011" s="11">
        <v>45217</v>
      </c>
      <c r="T3011" s="11">
        <f t="shared" ref="T3011:T3074" si="239">(((I3011/60)/60)/24)+DATE(1970,1,1)</f>
        <v>41969.611574074079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6">
        <f t="shared" si="236"/>
        <v>158</v>
      </c>
      <c r="Q3012" t="str">
        <f t="shared" si="237"/>
        <v>theater</v>
      </c>
      <c r="R3012" t="str">
        <f t="shared" si="238"/>
        <v>spaces</v>
      </c>
      <c r="S3012" s="11">
        <v>45218</v>
      </c>
      <c r="T3012" s="11">
        <f t="shared" si="239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123.66666666666666</v>
      </c>
      <c r="P3013" s="6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1">
        <v>45219</v>
      </c>
      <c r="T3013" s="11">
        <f t="shared" si="239"/>
        <v>42361.957638888889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117.12499999999999</v>
      </c>
      <c r="P3014" s="6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1">
        <v>45220</v>
      </c>
      <c r="T3014" s="11">
        <f t="shared" si="239"/>
        <v>42045.702893518523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156.96</v>
      </c>
      <c r="P3015" s="6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1">
        <v>45221</v>
      </c>
      <c r="T3015" s="11">
        <f t="shared" si="239"/>
        <v>42176.836215277777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113.104</v>
      </c>
      <c r="P3016" s="6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1">
        <v>45222</v>
      </c>
      <c r="T3016" s="11">
        <f t="shared" si="239"/>
        <v>41948.208333333336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103.17647058823529</v>
      </c>
      <c r="P3017" s="6">
        <f t="shared" si="236"/>
        <v>87.7</v>
      </c>
      <c r="Q3017" t="str">
        <f t="shared" si="237"/>
        <v>theater</v>
      </c>
      <c r="R3017" t="str">
        <f t="shared" si="238"/>
        <v>spaces</v>
      </c>
      <c r="S3017" s="11">
        <v>45223</v>
      </c>
      <c r="T3017" s="11">
        <f t="shared" si="239"/>
        <v>41801.166666666664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102.61176470588236</v>
      </c>
      <c r="P3018" s="6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1">
        <v>45224</v>
      </c>
      <c r="T3018" s="11">
        <f t="shared" si="239"/>
        <v>41838.548055555555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105.84090909090908</v>
      </c>
      <c r="P3019" s="6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1">
        <v>45225</v>
      </c>
      <c r="T3019" s="11">
        <f t="shared" si="239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100.71428571428571</v>
      </c>
      <c r="P3020" s="6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1">
        <v>45226</v>
      </c>
      <c r="T3020" s="11">
        <f t="shared" si="239"/>
        <v>42205.916666666672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121.23333333333332</v>
      </c>
      <c r="P3021" s="6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1">
        <v>45227</v>
      </c>
      <c r="T3021" s="11">
        <f t="shared" si="239"/>
        <v>41786.125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100.57142857142858</v>
      </c>
      <c r="P3022" s="6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1">
        <v>45228</v>
      </c>
      <c r="T3022" s="11">
        <f t="shared" si="239"/>
        <v>42230.846446759257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116.02222222222223</v>
      </c>
      <c r="P3023" s="6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1">
        <v>45229</v>
      </c>
      <c r="T3023" s="11">
        <f t="shared" si="239"/>
        <v>42696.249305555553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100.88</v>
      </c>
      <c r="P3024" s="6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1">
        <v>45230</v>
      </c>
      <c r="T3024" s="11">
        <f t="shared" si="239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6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1">
        <v>45231</v>
      </c>
      <c r="T3025" s="11">
        <f t="shared" si="239"/>
        <v>42166.675763888896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246.42</v>
      </c>
      <c r="P3026" s="6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1">
        <v>45232</v>
      </c>
      <c r="T3026" s="11">
        <f t="shared" si="239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302.2</v>
      </c>
      <c r="P3027" s="6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1">
        <v>45233</v>
      </c>
      <c r="T3027" s="11">
        <f t="shared" si="239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143.33333333333334</v>
      </c>
      <c r="P3028" s="6">
        <f t="shared" si="236"/>
        <v>51.6</v>
      </c>
      <c r="Q3028" t="str">
        <f t="shared" si="237"/>
        <v>theater</v>
      </c>
      <c r="R3028" t="str">
        <f t="shared" si="238"/>
        <v>spaces</v>
      </c>
      <c r="S3028" s="11">
        <v>45234</v>
      </c>
      <c r="T3028" s="11">
        <f t="shared" si="239"/>
        <v>42797.459398148145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131.44</v>
      </c>
      <c r="P3029" s="6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1">
        <v>45235</v>
      </c>
      <c r="T3029" s="11">
        <f t="shared" si="239"/>
        <v>42083.662627314814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168.01999999999998</v>
      </c>
      <c r="P3030" s="6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1">
        <v>45236</v>
      </c>
      <c r="T3030" s="11">
        <f t="shared" si="239"/>
        <v>42597.264178240745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109.67666666666666</v>
      </c>
      <c r="P3031" s="6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1">
        <v>45237</v>
      </c>
      <c r="T3031" s="11">
        <f t="shared" si="239"/>
        <v>41961.190972222219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106.6857142857143</v>
      </c>
      <c r="P3032" s="6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1">
        <v>45238</v>
      </c>
      <c r="T3032" s="11">
        <f t="shared" si="239"/>
        <v>42263.747349537036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6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1">
        <v>45239</v>
      </c>
      <c r="T3033" s="11">
        <f t="shared" si="239"/>
        <v>42657.882488425923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127.2</v>
      </c>
      <c r="P3034" s="6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1">
        <v>45240</v>
      </c>
      <c r="T3034" s="11">
        <f t="shared" si="239"/>
        <v>42258.044664351852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146.53333333333333</v>
      </c>
      <c r="P3035" s="6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1">
        <v>45241</v>
      </c>
      <c r="T3035" s="11">
        <f t="shared" si="239"/>
        <v>42600.110243055555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112.53599999999999</v>
      </c>
      <c r="P3036" s="6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1">
        <v>45242</v>
      </c>
      <c r="T3036" s="11">
        <f t="shared" si="239"/>
        <v>42675.165972222225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108.78684000000001</v>
      </c>
      <c r="P3037" s="6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1">
        <v>45243</v>
      </c>
      <c r="T3037" s="11">
        <f t="shared" si="239"/>
        <v>41398.560289351852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126.732</v>
      </c>
      <c r="P3038" s="6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1">
        <v>45244</v>
      </c>
      <c r="T3038" s="11">
        <f t="shared" si="239"/>
        <v>41502.499305555553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213.20000000000002</v>
      </c>
      <c r="P3039" s="6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1">
        <v>45245</v>
      </c>
      <c r="T3039" s="11">
        <f t="shared" si="239"/>
        <v>40453.207638888889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100.49999999999999</v>
      </c>
      <c r="P3040" s="6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1">
        <v>45246</v>
      </c>
      <c r="T3040" s="11">
        <f t="shared" si="239"/>
        <v>42433.252280092594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108.71389999999998</v>
      </c>
      <c r="P3041" s="6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1">
        <v>45247</v>
      </c>
      <c r="T3041" s="11">
        <f t="shared" si="239"/>
        <v>41637.332638888889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107.5</v>
      </c>
      <c r="P3042" s="6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1">
        <v>45248</v>
      </c>
      <c r="T3042" s="11">
        <f t="shared" si="239"/>
        <v>42181.958333333328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110.48192771084338</v>
      </c>
      <c r="P3043" s="6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1">
        <v>45249</v>
      </c>
      <c r="T3043" s="11">
        <f t="shared" si="239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6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1">
        <v>45250</v>
      </c>
      <c r="T3044" s="11">
        <f t="shared" si="239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110.00666666666667</v>
      </c>
      <c r="P3045" s="6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1">
        <v>45251</v>
      </c>
      <c r="T3045" s="11">
        <f t="shared" si="239"/>
        <v>42110.118055555555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109.34166666666667</v>
      </c>
      <c r="P3046" s="6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1">
        <v>45252</v>
      </c>
      <c r="T3046" s="11">
        <f t="shared" si="239"/>
        <v>42402.7268287037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132.70650000000001</v>
      </c>
      <c r="P3047" s="6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1">
        <v>45253</v>
      </c>
      <c r="T3047" s="11">
        <f t="shared" si="239"/>
        <v>41873.155729166669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190.84810126582278</v>
      </c>
      <c r="P3048" s="6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1">
        <v>45254</v>
      </c>
      <c r="T3048" s="11">
        <f t="shared" si="239"/>
        <v>41892.202777777777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6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1">
        <v>45255</v>
      </c>
      <c r="T3049" s="11">
        <f t="shared" si="239"/>
        <v>42487.552777777775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166.4</v>
      </c>
      <c r="P3050" s="6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1">
        <v>45256</v>
      </c>
      <c r="T3050" s="11">
        <f t="shared" si="239"/>
        <v>42004.890277777777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106.66666666666667</v>
      </c>
      <c r="P3051" s="6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1">
        <v>45257</v>
      </c>
      <c r="T3051" s="11">
        <f t="shared" si="239"/>
        <v>42169.014525462961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6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1">
        <v>45258</v>
      </c>
      <c r="T3052" s="11">
        <f t="shared" si="239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23.62857142857143</v>
      </c>
      <c r="P3053" s="6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1">
        <v>45259</v>
      </c>
      <c r="T3053" s="11">
        <f t="shared" si="239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0.15</v>
      </c>
      <c r="P3054" s="6">
        <f t="shared" si="236"/>
        <v>37.5</v>
      </c>
      <c r="Q3054" t="str">
        <f t="shared" si="237"/>
        <v>theater</v>
      </c>
      <c r="R3054" t="str">
        <f t="shared" si="238"/>
        <v>spaces</v>
      </c>
      <c r="S3054" s="11">
        <v>45260</v>
      </c>
      <c r="T3054" s="11">
        <f t="shared" si="239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0.4</v>
      </c>
      <c r="P3055" s="6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1">
        <v>45261</v>
      </c>
      <c r="T3055" s="11">
        <f t="shared" si="239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>
        <f t="shared" si="236"/>
        <v>0</v>
      </c>
      <c r="Q3056" t="str">
        <f t="shared" si="237"/>
        <v>theater</v>
      </c>
      <c r="R3056" t="str">
        <f t="shared" si="238"/>
        <v>spaces</v>
      </c>
      <c r="S3056" s="11">
        <v>45262</v>
      </c>
      <c r="T3056" s="11">
        <f t="shared" si="239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5.0000000000000001E-3</v>
      </c>
      <c r="P3057" s="6">
        <f t="shared" si="236"/>
        <v>1</v>
      </c>
      <c r="Q3057" t="str">
        <f t="shared" si="237"/>
        <v>theater</v>
      </c>
      <c r="R3057" t="str">
        <f t="shared" si="238"/>
        <v>spaces</v>
      </c>
      <c r="S3057" s="11">
        <v>45263</v>
      </c>
      <c r="T3057" s="11">
        <f t="shared" si="239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>
        <f t="shared" si="236"/>
        <v>0</v>
      </c>
      <c r="Q3058" t="str">
        <f t="shared" si="237"/>
        <v>theater</v>
      </c>
      <c r="R3058" t="str">
        <f t="shared" si="238"/>
        <v>spaces</v>
      </c>
      <c r="S3058" s="11">
        <v>45264</v>
      </c>
      <c r="T3058" s="11">
        <f t="shared" si="239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>
        <f t="shared" si="236"/>
        <v>0</v>
      </c>
      <c r="Q3059" t="str">
        <f t="shared" si="237"/>
        <v>theater</v>
      </c>
      <c r="R3059" t="str">
        <f t="shared" si="238"/>
        <v>spaces</v>
      </c>
      <c r="S3059" s="11">
        <v>45265</v>
      </c>
      <c r="T3059" s="11">
        <f t="shared" si="239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1.6666666666666666E-2</v>
      </c>
      <c r="P3060" s="6">
        <f t="shared" si="236"/>
        <v>1</v>
      </c>
      <c r="Q3060" t="str">
        <f t="shared" si="237"/>
        <v>theater</v>
      </c>
      <c r="R3060" t="str">
        <f t="shared" si="238"/>
        <v>spaces</v>
      </c>
      <c r="S3060" s="11">
        <v>45266</v>
      </c>
      <c r="T3060" s="11">
        <f t="shared" si="239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3.0066666666666664</v>
      </c>
      <c r="P3061" s="6">
        <f t="shared" si="236"/>
        <v>41</v>
      </c>
      <c r="Q3061" t="str">
        <f t="shared" si="237"/>
        <v>theater</v>
      </c>
      <c r="R3061" t="str">
        <f t="shared" si="238"/>
        <v>spaces</v>
      </c>
      <c r="S3061" s="11">
        <v>45267</v>
      </c>
      <c r="T3061" s="11">
        <f t="shared" si="239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0.15227272727272728</v>
      </c>
      <c r="P3062" s="6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1">
        <v>45268</v>
      </c>
      <c r="T3062" s="11">
        <f t="shared" si="239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>
        <f t="shared" si="236"/>
        <v>0</v>
      </c>
      <c r="Q3063" t="str">
        <f t="shared" si="237"/>
        <v>theater</v>
      </c>
      <c r="R3063" t="str">
        <f t="shared" si="238"/>
        <v>spaces</v>
      </c>
      <c r="S3063" s="11">
        <v>45269</v>
      </c>
      <c r="T3063" s="11">
        <f t="shared" si="239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66.84</v>
      </c>
      <c r="P3064" s="6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1">
        <v>45270</v>
      </c>
      <c r="T3064" s="11">
        <f t="shared" si="239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19.566666666666666</v>
      </c>
      <c r="P3065" s="6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1">
        <v>45271</v>
      </c>
      <c r="T3065" s="11">
        <f t="shared" si="239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11.294666666666666</v>
      </c>
      <c r="P3066" s="6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1">
        <v>45272</v>
      </c>
      <c r="T3066" s="11">
        <f t="shared" si="239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0.04</v>
      </c>
      <c r="P3067" s="6">
        <f t="shared" si="236"/>
        <v>5</v>
      </c>
      <c r="Q3067" t="str">
        <f t="shared" si="237"/>
        <v>theater</v>
      </c>
      <c r="R3067" t="str">
        <f t="shared" si="238"/>
        <v>spaces</v>
      </c>
      <c r="S3067" s="11">
        <v>45273</v>
      </c>
      <c r="T3067" s="11">
        <f t="shared" si="239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11.985714285714286</v>
      </c>
      <c r="P3068" s="6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1">
        <v>45274</v>
      </c>
      <c r="T3068" s="11">
        <f t="shared" si="239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</v>
      </c>
      <c r="P3069" s="6">
        <f t="shared" si="236"/>
        <v>200</v>
      </c>
      <c r="Q3069" t="str">
        <f t="shared" si="237"/>
        <v>theater</v>
      </c>
      <c r="R3069" t="str">
        <f t="shared" si="238"/>
        <v>spaces</v>
      </c>
      <c r="S3069" s="11">
        <v>45275</v>
      </c>
      <c r="T3069" s="11">
        <f t="shared" si="239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6.9999999999999993E-2</v>
      </c>
      <c r="P3070" s="6">
        <f t="shared" si="236"/>
        <v>87.5</v>
      </c>
      <c r="Q3070" t="str">
        <f t="shared" si="237"/>
        <v>theater</v>
      </c>
      <c r="R3070" t="str">
        <f t="shared" si="238"/>
        <v>spaces</v>
      </c>
      <c r="S3070" s="11">
        <v>45276</v>
      </c>
      <c r="T3070" s="11">
        <f t="shared" si="239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14.099999999999998</v>
      </c>
      <c r="P3071" s="6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1">
        <v>45277</v>
      </c>
      <c r="T3071" s="11">
        <f t="shared" si="239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3.34</v>
      </c>
      <c r="P3072" s="6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1">
        <v>45278</v>
      </c>
      <c r="T3072" s="11">
        <f t="shared" si="239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59.774999999999999</v>
      </c>
      <c r="P3073" s="6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1">
        <v>45279</v>
      </c>
      <c r="T3073" s="11">
        <f t="shared" si="239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1.6666666666666666E-2</v>
      </c>
      <c r="P3074" s="6">
        <f t="shared" si="236"/>
        <v>1</v>
      </c>
      <c r="Q3074" t="str">
        <f t="shared" si="237"/>
        <v>theater</v>
      </c>
      <c r="R3074" t="str">
        <f t="shared" si="238"/>
        <v>spaces</v>
      </c>
      <c r="S3074" s="11">
        <v>45280</v>
      </c>
      <c r="T3074" s="11">
        <f t="shared" si="239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E3075/D3075*100</f>
        <v>2.3035714285714284E-2</v>
      </c>
      <c r="P3075" s="6">
        <f t="shared" ref="P3075:P3138" si="241">IFERROR(E3075/L3075,0)</f>
        <v>92.142857142857139</v>
      </c>
      <c r="Q3075" t="str">
        <f t="shared" ref="Q3075:Q3138" si="242">LEFT(N3075,FIND("/",N3075)-1)</f>
        <v>theater</v>
      </c>
      <c r="R3075" t="str">
        <f t="shared" ref="R3075:R3138" si="243">RIGHT(N3075,LEN(N3075)-FIND("/",N3075))</f>
        <v>spaces</v>
      </c>
      <c r="S3075" s="11">
        <v>45281</v>
      </c>
      <c r="T3075" s="11">
        <f t="shared" ref="T3075:T3138" si="244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8.8000000000000009E-2</v>
      </c>
      <c r="P3076" s="6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1">
        <v>45282</v>
      </c>
      <c r="T3076" s="11">
        <f t="shared" si="244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</v>
      </c>
      <c r="P3077" s="6">
        <f t="shared" si="241"/>
        <v>64.8</v>
      </c>
      <c r="Q3077" t="str">
        <f t="shared" si="242"/>
        <v>theater</v>
      </c>
      <c r="R3077" t="str">
        <f t="shared" si="243"/>
        <v>spaces</v>
      </c>
      <c r="S3077" s="11">
        <v>45283</v>
      </c>
      <c r="T3077" s="11">
        <f t="shared" si="244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15.06</v>
      </c>
      <c r="P3078" s="6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1">
        <v>45284</v>
      </c>
      <c r="T3078" s="11">
        <f t="shared" si="244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0.47727272727272729</v>
      </c>
      <c r="P3079" s="6">
        <f t="shared" si="241"/>
        <v>52.5</v>
      </c>
      <c r="Q3079" t="str">
        <f t="shared" si="242"/>
        <v>theater</v>
      </c>
      <c r="R3079" t="str">
        <f t="shared" si="243"/>
        <v>spaces</v>
      </c>
      <c r="S3079" s="11">
        <v>45285</v>
      </c>
      <c r="T3079" s="11">
        <f t="shared" si="244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0.11833333333333333</v>
      </c>
      <c r="P3080" s="6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1">
        <v>45286</v>
      </c>
      <c r="T3080" s="11">
        <f t="shared" si="244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0.8417399858735245</v>
      </c>
      <c r="P3081" s="6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1">
        <v>45287</v>
      </c>
      <c r="T3081" s="11">
        <f t="shared" si="244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1.8799999999999997E-2</v>
      </c>
      <c r="P3082" s="6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1">
        <v>45288</v>
      </c>
      <c r="T3082" s="11">
        <f t="shared" si="244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0.21029999999999999</v>
      </c>
      <c r="P3083" s="6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1">
        <v>45289</v>
      </c>
      <c r="T3083" s="11">
        <f t="shared" si="244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>
        <f t="shared" si="241"/>
        <v>0</v>
      </c>
      <c r="Q3084" t="str">
        <f t="shared" si="242"/>
        <v>theater</v>
      </c>
      <c r="R3084" t="str">
        <f t="shared" si="243"/>
        <v>spaces</v>
      </c>
      <c r="S3084" s="11">
        <v>45290</v>
      </c>
      <c r="T3084" s="11">
        <f t="shared" si="244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0.27999999999999997</v>
      </c>
      <c r="P3085" s="6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1">
        <v>45291</v>
      </c>
      <c r="T3085" s="11">
        <f t="shared" si="244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11.57920670115792</v>
      </c>
      <c r="P3086" s="6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1">
        <v>45292</v>
      </c>
      <c r="T3086" s="11">
        <f t="shared" si="244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</v>
      </c>
      <c r="P3087" s="6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1">
        <v>45293</v>
      </c>
      <c r="T3087" s="11">
        <f t="shared" si="244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0.25</v>
      </c>
      <c r="P3088" s="6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1">
        <v>45294</v>
      </c>
      <c r="T3088" s="11">
        <f t="shared" si="244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0.625</v>
      </c>
      <c r="P3089" s="6">
        <f t="shared" si="241"/>
        <v>62.5</v>
      </c>
      <c r="Q3089" t="str">
        <f t="shared" si="242"/>
        <v>theater</v>
      </c>
      <c r="R3089" t="str">
        <f t="shared" si="243"/>
        <v>spaces</v>
      </c>
      <c r="S3089" s="11">
        <v>45295</v>
      </c>
      <c r="T3089" s="11">
        <f t="shared" si="244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0.19384615384615383</v>
      </c>
      <c r="P3090" s="6">
        <f t="shared" si="241"/>
        <v>42</v>
      </c>
      <c r="Q3090" t="str">
        <f t="shared" si="242"/>
        <v>theater</v>
      </c>
      <c r="R3090" t="str">
        <f t="shared" si="243"/>
        <v>spaces</v>
      </c>
      <c r="S3090" s="11">
        <v>45296</v>
      </c>
      <c r="T3090" s="11">
        <f t="shared" si="244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23.416</v>
      </c>
      <c r="P3091" s="6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1">
        <v>45297</v>
      </c>
      <c r="T3091" s="11">
        <f t="shared" si="244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5.0808888888888886</v>
      </c>
      <c r="P3092" s="6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1">
        <v>45298</v>
      </c>
      <c r="T3092" s="11">
        <f t="shared" si="244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15.920000000000002</v>
      </c>
      <c r="P3093" s="6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1">
        <v>45299</v>
      </c>
      <c r="T3093" s="11">
        <f t="shared" si="244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1.1831900000000002</v>
      </c>
      <c r="P3094" s="6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1">
        <v>45300</v>
      </c>
      <c r="T3094" s="11">
        <f t="shared" si="244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22.75</v>
      </c>
      <c r="P3095" s="6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1">
        <v>45301</v>
      </c>
      <c r="T3095" s="11">
        <f t="shared" si="244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2.5000000000000001E-2</v>
      </c>
      <c r="P3096" s="6">
        <f t="shared" si="241"/>
        <v>25</v>
      </c>
      <c r="Q3096" t="str">
        <f t="shared" si="242"/>
        <v>theater</v>
      </c>
      <c r="R3096" t="str">
        <f t="shared" si="243"/>
        <v>spaces</v>
      </c>
      <c r="S3096" s="11">
        <v>45302</v>
      </c>
      <c r="T3096" s="11">
        <f t="shared" si="244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0.33512064343163539</v>
      </c>
      <c r="P3097" s="6">
        <f t="shared" si="241"/>
        <v>50</v>
      </c>
      <c r="Q3097" t="str">
        <f t="shared" si="242"/>
        <v>theater</v>
      </c>
      <c r="R3097" t="str">
        <f t="shared" si="243"/>
        <v>spaces</v>
      </c>
      <c r="S3097" s="11">
        <v>45303</v>
      </c>
      <c r="T3097" s="11">
        <f t="shared" si="244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</v>
      </c>
      <c r="P3098" s="6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1">
        <v>45304</v>
      </c>
      <c r="T3098" s="11">
        <f t="shared" si="244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17.150000000000002</v>
      </c>
      <c r="P3099" s="6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1">
        <v>45305</v>
      </c>
      <c r="T3099" s="11">
        <f t="shared" si="244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3.6080041046690612</v>
      </c>
      <c r="P3100" s="6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1">
        <v>45306</v>
      </c>
      <c r="T3100" s="11">
        <f t="shared" si="244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13.900000000000002</v>
      </c>
      <c r="P3101" s="6">
        <f t="shared" si="241"/>
        <v>55.6</v>
      </c>
      <c r="Q3101" t="str">
        <f t="shared" si="242"/>
        <v>theater</v>
      </c>
      <c r="R3101" t="str">
        <f t="shared" si="243"/>
        <v>spaces</v>
      </c>
      <c r="S3101" s="11">
        <v>45307</v>
      </c>
      <c r="T3101" s="11">
        <f t="shared" si="244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15.225</v>
      </c>
      <c r="P3102" s="6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1">
        <v>45308</v>
      </c>
      <c r="T3102" s="11">
        <f t="shared" si="244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6">
        <f t="shared" si="241"/>
        <v>25</v>
      </c>
      <c r="Q3103" t="str">
        <f t="shared" si="242"/>
        <v>theater</v>
      </c>
      <c r="R3103" t="str">
        <f t="shared" si="243"/>
        <v>spaces</v>
      </c>
      <c r="S3103" s="11">
        <v>45309</v>
      </c>
      <c r="T3103" s="11">
        <f t="shared" si="244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39.112499999999997</v>
      </c>
      <c r="P3104" s="6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1">
        <v>45310</v>
      </c>
      <c r="T3104" s="11">
        <f t="shared" si="244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0.26829268292682928</v>
      </c>
      <c r="P3105" s="6">
        <f t="shared" si="241"/>
        <v>5.5</v>
      </c>
      <c r="Q3105" t="str">
        <f t="shared" si="242"/>
        <v>theater</v>
      </c>
      <c r="R3105" t="str">
        <f t="shared" si="243"/>
        <v>spaces</v>
      </c>
      <c r="S3105" s="11">
        <v>45311</v>
      </c>
      <c r="T3105" s="11">
        <f t="shared" si="244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29.625</v>
      </c>
      <c r="P3106" s="6">
        <f t="shared" si="241"/>
        <v>237</v>
      </c>
      <c r="Q3106" t="str">
        <f t="shared" si="242"/>
        <v>theater</v>
      </c>
      <c r="R3106" t="str">
        <f t="shared" si="243"/>
        <v>spaces</v>
      </c>
      <c r="S3106" s="11">
        <v>45312</v>
      </c>
      <c r="T3106" s="11">
        <f t="shared" si="244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42.360992301112063</v>
      </c>
      <c r="P3107" s="6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1">
        <v>45313</v>
      </c>
      <c r="T3107" s="11">
        <f t="shared" si="244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4.1000000000000005</v>
      </c>
      <c r="P3108" s="6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1">
        <v>45314</v>
      </c>
      <c r="T3108" s="11">
        <f t="shared" si="244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19.762499999999999</v>
      </c>
      <c r="P3109" s="6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1">
        <v>45315</v>
      </c>
      <c r="T3109" s="11">
        <f t="shared" si="244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5.1999999999999998E-2</v>
      </c>
      <c r="P3110" s="6">
        <f t="shared" si="241"/>
        <v>13</v>
      </c>
      <c r="Q3110" t="str">
        <f t="shared" si="242"/>
        <v>theater</v>
      </c>
      <c r="R3110" t="str">
        <f t="shared" si="243"/>
        <v>spaces</v>
      </c>
      <c r="S3110" s="11">
        <v>45316</v>
      </c>
      <c r="T3110" s="11">
        <f t="shared" si="244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25.030188679245285</v>
      </c>
      <c r="P3111" s="6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1">
        <v>45317</v>
      </c>
      <c r="T3111" s="11">
        <f t="shared" si="244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0.04</v>
      </c>
      <c r="P3112" s="6">
        <f t="shared" si="241"/>
        <v>10</v>
      </c>
      <c r="Q3112" t="str">
        <f t="shared" si="242"/>
        <v>theater</v>
      </c>
      <c r="R3112" t="str">
        <f t="shared" si="243"/>
        <v>spaces</v>
      </c>
      <c r="S3112" s="11">
        <v>45318</v>
      </c>
      <c r="T3112" s="11">
        <f t="shared" si="244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26.640000000000004</v>
      </c>
      <c r="P3113" s="6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1">
        <v>45319</v>
      </c>
      <c r="T3113" s="11">
        <f t="shared" si="244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4.7363636363636363</v>
      </c>
      <c r="P3114" s="6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1">
        <v>45320</v>
      </c>
      <c r="T3114" s="11">
        <f t="shared" si="244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4.2435339894712749</v>
      </c>
      <c r="P3115" s="6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1">
        <v>45321</v>
      </c>
      <c r="T3115" s="11">
        <f t="shared" si="244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>
        <f t="shared" si="241"/>
        <v>0</v>
      </c>
      <c r="Q3116" t="str">
        <f t="shared" si="242"/>
        <v>theater</v>
      </c>
      <c r="R3116" t="str">
        <f t="shared" si="243"/>
        <v>spaces</v>
      </c>
      <c r="S3116" s="11">
        <v>45322</v>
      </c>
      <c r="T3116" s="11">
        <f t="shared" si="244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6">
        <f t="shared" si="241"/>
        <v>300</v>
      </c>
      <c r="Q3117" t="str">
        <f t="shared" si="242"/>
        <v>theater</v>
      </c>
      <c r="R3117" t="str">
        <f t="shared" si="243"/>
        <v>spaces</v>
      </c>
      <c r="S3117" s="11">
        <v>45323</v>
      </c>
      <c r="T3117" s="11">
        <f t="shared" si="244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57.333333333333336</v>
      </c>
      <c r="P3118" s="6">
        <f t="shared" si="241"/>
        <v>43</v>
      </c>
      <c r="Q3118" t="str">
        <f t="shared" si="242"/>
        <v>theater</v>
      </c>
      <c r="R3118" t="str">
        <f t="shared" si="243"/>
        <v>spaces</v>
      </c>
      <c r="S3118" s="11">
        <v>45324</v>
      </c>
      <c r="T3118" s="11">
        <f t="shared" si="244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0.1</v>
      </c>
      <c r="P3119" s="6">
        <f t="shared" si="241"/>
        <v>1</v>
      </c>
      <c r="Q3119" t="str">
        <f t="shared" si="242"/>
        <v>theater</v>
      </c>
      <c r="R3119" t="str">
        <f t="shared" si="243"/>
        <v>spaces</v>
      </c>
      <c r="S3119" s="11">
        <v>45325</v>
      </c>
      <c r="T3119" s="11">
        <f t="shared" si="244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0.31</v>
      </c>
      <c r="P3120" s="6">
        <f t="shared" si="241"/>
        <v>775</v>
      </c>
      <c r="Q3120" t="str">
        <f t="shared" si="242"/>
        <v>theater</v>
      </c>
      <c r="R3120" t="str">
        <f t="shared" si="243"/>
        <v>spaces</v>
      </c>
      <c r="S3120" s="11">
        <v>45326</v>
      </c>
      <c r="T3120" s="11">
        <f t="shared" si="244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0.05</v>
      </c>
      <c r="P3121" s="6">
        <f t="shared" si="241"/>
        <v>5</v>
      </c>
      <c r="Q3121" t="str">
        <f t="shared" si="242"/>
        <v>theater</v>
      </c>
      <c r="R3121" t="str">
        <f t="shared" si="243"/>
        <v>spaces</v>
      </c>
      <c r="S3121" s="11">
        <v>45327</v>
      </c>
      <c r="T3121" s="11">
        <f t="shared" si="244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9.8461538461538465E-3</v>
      </c>
      <c r="P3122" s="6">
        <f t="shared" si="241"/>
        <v>12.8</v>
      </c>
      <c r="Q3122" t="str">
        <f t="shared" si="242"/>
        <v>theater</v>
      </c>
      <c r="R3122" t="str">
        <f t="shared" si="243"/>
        <v>spaces</v>
      </c>
      <c r="S3122" s="11">
        <v>45328</v>
      </c>
      <c r="T3122" s="11">
        <f t="shared" si="244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0.66666666666666674</v>
      </c>
      <c r="P3123" s="6">
        <f t="shared" si="241"/>
        <v>10</v>
      </c>
      <c r="Q3123" t="str">
        <f t="shared" si="242"/>
        <v>theater</v>
      </c>
      <c r="R3123" t="str">
        <f t="shared" si="243"/>
        <v>spaces</v>
      </c>
      <c r="S3123" s="11">
        <v>45329</v>
      </c>
      <c r="T3123" s="11">
        <f t="shared" si="244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58.291457286432156</v>
      </c>
      <c r="P3124" s="6">
        <f t="shared" si="241"/>
        <v>58</v>
      </c>
      <c r="Q3124" t="str">
        <f t="shared" si="242"/>
        <v>theater</v>
      </c>
      <c r="R3124" t="str">
        <f t="shared" si="243"/>
        <v>spaces</v>
      </c>
      <c r="S3124" s="11">
        <v>45330</v>
      </c>
      <c r="T3124" s="11">
        <f t="shared" si="244"/>
        <v>42683.973750000005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68.153599999999997</v>
      </c>
      <c r="P3125" s="6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1">
        <v>45331</v>
      </c>
      <c r="T3125" s="11">
        <f t="shared" si="244"/>
        <v>42560.993032407408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3.2499999999999999E-3</v>
      </c>
      <c r="P3126" s="6">
        <f t="shared" si="241"/>
        <v>6.5</v>
      </c>
      <c r="Q3126" t="str">
        <f t="shared" si="242"/>
        <v>theater</v>
      </c>
      <c r="R3126" t="str">
        <f t="shared" si="243"/>
        <v>spaces</v>
      </c>
      <c r="S3126" s="11">
        <v>45332</v>
      </c>
      <c r="T3126" s="11">
        <f t="shared" si="244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>
        <f t="shared" si="241"/>
        <v>0</v>
      </c>
      <c r="Q3127" t="str">
        <f t="shared" si="242"/>
        <v>theater</v>
      </c>
      <c r="R3127" t="str">
        <f t="shared" si="243"/>
        <v>spaces</v>
      </c>
      <c r="S3127" s="11">
        <v>45333</v>
      </c>
      <c r="T3127" s="11">
        <f t="shared" si="244"/>
        <v>42376.20685185185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4.16</v>
      </c>
      <c r="P3128" s="6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1">
        <v>45334</v>
      </c>
      <c r="T3128" s="11">
        <f t="shared" si="244"/>
        <v>42456.976412037038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>
        <f t="shared" si="241"/>
        <v>0</v>
      </c>
      <c r="Q3129" t="str">
        <f t="shared" si="242"/>
        <v>theater</v>
      </c>
      <c r="R3129" t="str">
        <f t="shared" si="243"/>
        <v>spaces</v>
      </c>
      <c r="S3129" s="11">
        <v>45335</v>
      </c>
      <c r="T3129" s="11">
        <f t="shared" si="244"/>
        <v>42064.856817129628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108.60666666666667</v>
      </c>
      <c r="P3130" s="6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1">
        <v>45336</v>
      </c>
      <c r="T3130" s="11">
        <f t="shared" si="244"/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0.8</v>
      </c>
      <c r="P3131" s="6">
        <f t="shared" si="241"/>
        <v>10</v>
      </c>
      <c r="Q3131" t="str">
        <f t="shared" si="242"/>
        <v>theater</v>
      </c>
      <c r="R3131" t="str">
        <f t="shared" si="243"/>
        <v>plays</v>
      </c>
      <c r="S3131" s="11">
        <v>45337</v>
      </c>
      <c r="T3131" s="11">
        <f t="shared" si="244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3.75</v>
      </c>
      <c r="P3132" s="6">
        <f t="shared" si="241"/>
        <v>93.75</v>
      </c>
      <c r="Q3132" t="str">
        <f t="shared" si="242"/>
        <v>theater</v>
      </c>
      <c r="R3132" t="str">
        <f t="shared" si="243"/>
        <v>plays</v>
      </c>
      <c r="S3132" s="11">
        <v>45338</v>
      </c>
      <c r="T3132" s="11">
        <f t="shared" si="244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15.731707317073171</v>
      </c>
      <c r="P3133" s="6">
        <f t="shared" si="241"/>
        <v>53.75</v>
      </c>
      <c r="Q3133" t="str">
        <f t="shared" si="242"/>
        <v>theater</v>
      </c>
      <c r="R3133" t="str">
        <f t="shared" si="243"/>
        <v>plays</v>
      </c>
      <c r="S3133" s="11">
        <v>45339</v>
      </c>
      <c r="T3133" s="11">
        <f t="shared" si="244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3.3333333333333333E-2</v>
      </c>
      <c r="P3134" s="6">
        <f t="shared" si="241"/>
        <v>10</v>
      </c>
      <c r="Q3134" t="str">
        <f t="shared" si="242"/>
        <v>theater</v>
      </c>
      <c r="R3134" t="str">
        <f t="shared" si="243"/>
        <v>plays</v>
      </c>
      <c r="S3134" s="11">
        <v>45340</v>
      </c>
      <c r="T3134" s="11">
        <f t="shared" si="244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6">
        <f t="shared" si="241"/>
        <v>33.75</v>
      </c>
      <c r="Q3135" t="str">
        <f t="shared" si="242"/>
        <v>theater</v>
      </c>
      <c r="R3135" t="str">
        <f t="shared" si="243"/>
        <v>plays</v>
      </c>
      <c r="S3135" s="11">
        <v>45341</v>
      </c>
      <c r="T3135" s="11">
        <f t="shared" si="244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22.5</v>
      </c>
      <c r="P3136" s="6">
        <f t="shared" si="241"/>
        <v>18.75</v>
      </c>
      <c r="Q3136" t="str">
        <f t="shared" si="242"/>
        <v>theater</v>
      </c>
      <c r="R3136" t="str">
        <f t="shared" si="243"/>
        <v>plays</v>
      </c>
      <c r="S3136" s="11">
        <v>45342</v>
      </c>
      <c r="T3136" s="11">
        <f t="shared" si="244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20.849420849420849</v>
      </c>
      <c r="P3137" s="6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1">
        <v>45343</v>
      </c>
      <c r="T3137" s="11">
        <f t="shared" si="244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127.8</v>
      </c>
      <c r="P3138" s="6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1">
        <v>45344</v>
      </c>
      <c r="T3138" s="11">
        <f t="shared" si="244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E3139/D3139*100</f>
        <v>3.3333333333333335</v>
      </c>
      <c r="P3139" s="6">
        <f t="shared" ref="P3139:P3202" si="246">IFERROR(E3139/L3139,0)</f>
        <v>50</v>
      </c>
      <c r="Q3139" t="str">
        <f t="shared" ref="Q3139:Q3202" si="247">LEFT(N3139,FIND("/",N3139)-1)</f>
        <v>theater</v>
      </c>
      <c r="R3139" t="str">
        <f t="shared" ref="R3139:R3202" si="248">RIGHT(N3139,LEN(N3139)-FIND("/",N3139))</f>
        <v>plays</v>
      </c>
      <c r="S3139" s="11">
        <v>45345</v>
      </c>
      <c r="T3139" s="11">
        <f t="shared" ref="T3139:T3202" si="24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>
        <f t="shared" si="246"/>
        <v>0</v>
      </c>
      <c r="Q3140" t="str">
        <f t="shared" si="247"/>
        <v>theater</v>
      </c>
      <c r="R3140" t="str">
        <f t="shared" si="248"/>
        <v>plays</v>
      </c>
      <c r="S3140" s="11">
        <v>45346</v>
      </c>
      <c r="T3140" s="11">
        <f t="shared" si="24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5.4</v>
      </c>
      <c r="P3141" s="6">
        <f t="shared" si="246"/>
        <v>450</v>
      </c>
      <c r="Q3141" t="str">
        <f t="shared" si="247"/>
        <v>theater</v>
      </c>
      <c r="R3141" t="str">
        <f t="shared" si="248"/>
        <v>plays</v>
      </c>
      <c r="S3141" s="11">
        <v>45347</v>
      </c>
      <c r="T3141" s="11">
        <f t="shared" si="24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0.96</v>
      </c>
      <c r="P3142" s="6">
        <f t="shared" si="246"/>
        <v>24</v>
      </c>
      <c r="Q3142" t="str">
        <f t="shared" si="247"/>
        <v>theater</v>
      </c>
      <c r="R3142" t="str">
        <f t="shared" si="248"/>
        <v>plays</v>
      </c>
      <c r="S3142" s="11">
        <v>45348</v>
      </c>
      <c r="T3142" s="11">
        <f t="shared" si="24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51.6</v>
      </c>
      <c r="P3143" s="6">
        <f t="shared" si="246"/>
        <v>32.25</v>
      </c>
      <c r="Q3143" t="str">
        <f t="shared" si="247"/>
        <v>theater</v>
      </c>
      <c r="R3143" t="str">
        <f t="shared" si="248"/>
        <v>plays</v>
      </c>
      <c r="S3143" s="11">
        <v>45349</v>
      </c>
      <c r="T3143" s="11">
        <f t="shared" si="24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</v>
      </c>
      <c r="P3144" s="6">
        <f t="shared" si="246"/>
        <v>15</v>
      </c>
      <c r="Q3144" t="str">
        <f t="shared" si="247"/>
        <v>theater</v>
      </c>
      <c r="R3144" t="str">
        <f t="shared" si="248"/>
        <v>plays</v>
      </c>
      <c r="S3144" s="11">
        <v>45350</v>
      </c>
      <c r="T3144" s="11">
        <f t="shared" si="24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>
        <f t="shared" si="246"/>
        <v>0</v>
      </c>
      <c r="Q3145" t="str">
        <f t="shared" si="247"/>
        <v>theater</v>
      </c>
      <c r="R3145" t="str">
        <f t="shared" si="248"/>
        <v>plays</v>
      </c>
      <c r="S3145" s="11">
        <v>45351</v>
      </c>
      <c r="T3145" s="11">
        <f t="shared" si="24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75.400000000000006</v>
      </c>
      <c r="P3146" s="6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1">
        <v>45352</v>
      </c>
      <c r="T3146" s="11">
        <f t="shared" si="24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>
        <f t="shared" si="246"/>
        <v>0</v>
      </c>
      <c r="Q3147" t="str">
        <f t="shared" si="247"/>
        <v>theater</v>
      </c>
      <c r="R3147" t="str">
        <f t="shared" si="248"/>
        <v>plays</v>
      </c>
      <c r="S3147" s="11">
        <v>45353</v>
      </c>
      <c r="T3147" s="11">
        <f t="shared" si="24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10.5</v>
      </c>
      <c r="P3148" s="6">
        <f t="shared" si="246"/>
        <v>437.5</v>
      </c>
      <c r="Q3148" t="str">
        <f t="shared" si="247"/>
        <v>theater</v>
      </c>
      <c r="R3148" t="str">
        <f t="shared" si="248"/>
        <v>plays</v>
      </c>
      <c r="S3148" s="11">
        <v>45354</v>
      </c>
      <c r="T3148" s="11">
        <f t="shared" si="249"/>
        <v>42841.640810185185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117.52499999999999</v>
      </c>
      <c r="P3149" s="6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1">
        <v>45355</v>
      </c>
      <c r="T3149" s="11">
        <f t="shared" si="249"/>
        <v>41950.011053240742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131.16666666666669</v>
      </c>
      <c r="P3150" s="6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1">
        <v>45356</v>
      </c>
      <c r="T3150" s="11">
        <f t="shared" si="249"/>
        <v>41913.166666666664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6">
        <f t="shared" si="246"/>
        <v>52</v>
      </c>
      <c r="Q3151" t="str">
        <f t="shared" si="247"/>
        <v>theater</v>
      </c>
      <c r="R3151" t="str">
        <f t="shared" si="248"/>
        <v>plays</v>
      </c>
      <c r="S3151" s="11">
        <v>45357</v>
      </c>
      <c r="T3151" s="11">
        <f t="shared" si="249"/>
        <v>41250.083333333336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6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1">
        <v>45358</v>
      </c>
      <c r="T3152" s="11">
        <f t="shared" si="249"/>
        <v>40568.166666666664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100.4</v>
      </c>
      <c r="P3153" s="6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1">
        <v>45359</v>
      </c>
      <c r="T3153" s="11">
        <f t="shared" si="24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105.95454545454545</v>
      </c>
      <c r="P3154" s="6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1">
        <v>45360</v>
      </c>
      <c r="T3154" s="11">
        <f t="shared" si="249"/>
        <v>41580.867673611108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335.58333333333337</v>
      </c>
      <c r="P3155" s="6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1">
        <v>45361</v>
      </c>
      <c r="T3155" s="11">
        <f t="shared" si="249"/>
        <v>40664.207638888889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112.92857142857142</v>
      </c>
      <c r="P3156" s="6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1">
        <v>45362</v>
      </c>
      <c r="T3156" s="11">
        <f t="shared" si="24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188.50460000000001</v>
      </c>
      <c r="P3157" s="6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1">
        <v>45363</v>
      </c>
      <c r="T3157" s="11">
        <f t="shared" si="249"/>
        <v>41263.499131944445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101.81818181818181</v>
      </c>
      <c r="P3158" s="6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1">
        <v>45364</v>
      </c>
      <c r="T3158" s="11">
        <f t="shared" si="249"/>
        <v>41061.953055555554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6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1">
        <v>45365</v>
      </c>
      <c r="T3159" s="11">
        <f t="shared" si="249"/>
        <v>41839.208333333336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 s="6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1">
        <v>45366</v>
      </c>
      <c r="T3160" s="11">
        <f t="shared" si="249"/>
        <v>41477.839722222219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133.48133333333334</v>
      </c>
      <c r="P3161" s="6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1">
        <v>45367</v>
      </c>
      <c r="T3161" s="11">
        <f t="shared" si="249"/>
        <v>40926.958333333336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101.53333333333335</v>
      </c>
      <c r="P3162" s="6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1">
        <v>45368</v>
      </c>
      <c r="T3162" s="11">
        <f t="shared" si="24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105.1</v>
      </c>
      <c r="P3163" s="6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1">
        <v>45369</v>
      </c>
      <c r="T3163" s="11">
        <f t="shared" si="249"/>
        <v>41927.536134259259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127.15</v>
      </c>
      <c r="P3164" s="6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1">
        <v>45370</v>
      </c>
      <c r="T3164" s="11">
        <f t="shared" si="249"/>
        <v>41827.083333333336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111.15384615384616</v>
      </c>
      <c r="P3165" s="6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1">
        <v>45371</v>
      </c>
      <c r="T3165" s="11">
        <f t="shared" si="249"/>
        <v>41805.753761574073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106.76</v>
      </c>
      <c r="P3166" s="6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1">
        <v>45372</v>
      </c>
      <c r="T3166" s="11">
        <f t="shared" si="249"/>
        <v>41799.80572916667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162.66666666666666</v>
      </c>
      <c r="P3167" s="6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1">
        <v>45373</v>
      </c>
      <c r="T3167" s="11">
        <f t="shared" si="249"/>
        <v>40666.165972222225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160.22808571428573</v>
      </c>
      <c r="P3168" s="6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1">
        <v>45374</v>
      </c>
      <c r="T3168" s="11">
        <f t="shared" si="249"/>
        <v>41969.332638888889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116.16666666666666</v>
      </c>
      <c r="P3169" s="6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1">
        <v>45375</v>
      </c>
      <c r="T3169" s="11">
        <f t="shared" si="249"/>
        <v>41853.175706018519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124.2</v>
      </c>
      <c r="P3170" s="6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1">
        <v>45376</v>
      </c>
      <c r="T3170" s="11">
        <f t="shared" si="249"/>
        <v>41803.916666666664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103.01249999999999</v>
      </c>
      <c r="P3171" s="6">
        <f t="shared" si="246"/>
        <v>100.5</v>
      </c>
      <c r="Q3171" t="str">
        <f t="shared" si="247"/>
        <v>theater</v>
      </c>
      <c r="R3171" t="str">
        <f t="shared" si="248"/>
        <v>plays</v>
      </c>
      <c r="S3171" s="11">
        <v>45377</v>
      </c>
      <c r="T3171" s="11">
        <f t="shared" si="249"/>
        <v>41621.207638888889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112.25</v>
      </c>
      <c r="P3172" s="6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1">
        <v>45378</v>
      </c>
      <c r="T3172" s="11">
        <f t="shared" si="24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108.8142857142857</v>
      </c>
      <c r="P3173" s="6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1">
        <v>45379</v>
      </c>
      <c r="T3173" s="11">
        <f t="shared" si="249"/>
        <v>42496.608310185184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 s="6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1">
        <v>45380</v>
      </c>
      <c r="T3174" s="11">
        <f t="shared" si="249"/>
        <v>40953.729953703703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6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1">
        <v>45381</v>
      </c>
      <c r="T3175" s="11">
        <f t="shared" si="249"/>
        <v>41908.878379629627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101.13333333333334</v>
      </c>
      <c r="P3176" s="6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1">
        <v>45382</v>
      </c>
      <c r="T3176" s="11">
        <f t="shared" si="249"/>
        <v>41876.864675925928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109.55999999999999</v>
      </c>
      <c r="P3177" s="6">
        <f t="shared" si="246"/>
        <v>91.3</v>
      </c>
      <c r="Q3177" t="str">
        <f t="shared" si="247"/>
        <v>theater</v>
      </c>
      <c r="R3177" t="str">
        <f t="shared" si="248"/>
        <v>plays</v>
      </c>
      <c r="S3177" s="11">
        <v>45383</v>
      </c>
      <c r="T3177" s="11">
        <f t="shared" si="249"/>
        <v>40591.886886574073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114.8421052631579</v>
      </c>
      <c r="P3178" s="6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1">
        <v>45384</v>
      </c>
      <c r="T3178" s="11">
        <f t="shared" si="249"/>
        <v>41504.625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117.39999999999999</v>
      </c>
      <c r="P3179" s="6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1">
        <v>45385</v>
      </c>
      <c r="T3179" s="11">
        <f t="shared" si="24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171.73333333333335</v>
      </c>
      <c r="P3180" s="6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1">
        <v>45386</v>
      </c>
      <c r="T3180" s="11">
        <f t="shared" si="249"/>
        <v>41836.605034722219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114.16238095238094</v>
      </c>
      <c r="P3181" s="6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1">
        <v>45387</v>
      </c>
      <c r="T3181" s="11">
        <f t="shared" si="24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119.75</v>
      </c>
      <c r="P3182" s="6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1">
        <v>45388</v>
      </c>
      <c r="T3182" s="11">
        <f t="shared" si="24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 s="6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1">
        <v>45389</v>
      </c>
      <c r="T3183" s="11">
        <f t="shared" si="249"/>
        <v>41805.666666666664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100.88571428571429</v>
      </c>
      <c r="P3184" s="6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1">
        <v>45390</v>
      </c>
      <c r="T3184" s="11">
        <f t="shared" si="249"/>
        <v>40939.708333333336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 s="6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1">
        <v>45391</v>
      </c>
      <c r="T3185" s="11">
        <f t="shared" si="249"/>
        <v>41509.79478009259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107.20930232558139</v>
      </c>
      <c r="P3186" s="6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1">
        <v>45392</v>
      </c>
      <c r="T3186" s="11">
        <f t="shared" si="24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6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1">
        <v>45393</v>
      </c>
      <c r="T3187" s="11">
        <f t="shared" si="24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102.18750000000001</v>
      </c>
      <c r="P3188" s="6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1">
        <v>45394</v>
      </c>
      <c r="T3188" s="11">
        <f t="shared" si="249"/>
        <v>41898.875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116.29333333333334</v>
      </c>
      <c r="P3189" s="6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1">
        <v>45395</v>
      </c>
      <c r="T3189" s="11">
        <f t="shared" si="24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6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1">
        <v>45396</v>
      </c>
      <c r="T3190" s="11">
        <f t="shared" si="24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12.327272727272726</v>
      </c>
      <c r="P3191" s="6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1">
        <v>45397</v>
      </c>
      <c r="T3191" s="11">
        <f t="shared" si="24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>
        <f t="shared" si="246"/>
        <v>0</v>
      </c>
      <c r="Q3192" t="str">
        <f t="shared" si="247"/>
        <v>theater</v>
      </c>
      <c r="R3192" t="str">
        <f t="shared" si="248"/>
        <v>musical</v>
      </c>
      <c r="S3192" s="11">
        <v>45398</v>
      </c>
      <c r="T3192" s="11">
        <f t="shared" si="24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4.0266666666666664</v>
      </c>
      <c r="P3193" s="6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1">
        <v>45399</v>
      </c>
      <c r="T3193" s="11">
        <f t="shared" si="24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</v>
      </c>
      <c r="P3194" s="6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1">
        <v>45400</v>
      </c>
      <c r="T3194" s="11">
        <f t="shared" si="24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11.74</v>
      </c>
      <c r="P3195" s="6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1">
        <v>45401</v>
      </c>
      <c r="T3195" s="11">
        <f t="shared" si="24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>
        <f t="shared" si="246"/>
        <v>0</v>
      </c>
      <c r="Q3196" t="str">
        <f t="shared" si="247"/>
        <v>theater</v>
      </c>
      <c r="R3196" t="str">
        <f t="shared" si="248"/>
        <v>musical</v>
      </c>
      <c r="S3196" s="11">
        <v>45402</v>
      </c>
      <c r="T3196" s="11">
        <f t="shared" si="24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59.142857142857139</v>
      </c>
      <c r="P3197" s="6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1">
        <v>45403</v>
      </c>
      <c r="T3197" s="11">
        <f t="shared" si="24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0.06</v>
      </c>
      <c r="P3198" s="6">
        <f t="shared" si="246"/>
        <v>300</v>
      </c>
      <c r="Q3198" t="str">
        <f t="shared" si="247"/>
        <v>theater</v>
      </c>
      <c r="R3198" t="str">
        <f t="shared" si="248"/>
        <v>musical</v>
      </c>
      <c r="S3198" s="11">
        <v>45404</v>
      </c>
      <c r="T3198" s="11">
        <f t="shared" si="24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11.450000000000001</v>
      </c>
      <c r="P3199" s="6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1">
        <v>45405</v>
      </c>
      <c r="T3199" s="11">
        <f t="shared" si="24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0.36666666666666664</v>
      </c>
      <c r="P3200" s="6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1">
        <v>45406</v>
      </c>
      <c r="T3200" s="11">
        <f t="shared" si="24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52.16</v>
      </c>
      <c r="P3201" s="6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1">
        <v>45407</v>
      </c>
      <c r="T3201" s="11">
        <f t="shared" si="24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2E-3</v>
      </c>
      <c r="P3202" s="6">
        <f t="shared" si="246"/>
        <v>1</v>
      </c>
      <c r="Q3202" t="str">
        <f t="shared" si="247"/>
        <v>theater</v>
      </c>
      <c r="R3202" t="str">
        <f t="shared" si="248"/>
        <v>musical</v>
      </c>
      <c r="S3202" s="11">
        <v>45408</v>
      </c>
      <c r="T3202" s="11">
        <f t="shared" si="24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E3203/D3203*100</f>
        <v>1.25</v>
      </c>
      <c r="P3203" s="6">
        <f t="shared" ref="P3203:P3266" si="251">IFERROR(E3203/L3203,0)</f>
        <v>12.5</v>
      </c>
      <c r="Q3203" t="str">
        <f t="shared" ref="Q3203:Q3266" si="252">LEFT(N3203,FIND("/",N3203)-1)</f>
        <v>theater</v>
      </c>
      <c r="R3203" t="str">
        <f t="shared" ref="R3203:R3266" si="253">RIGHT(N3203,LEN(N3203)-FIND("/",N3203))</f>
        <v>musical</v>
      </c>
      <c r="S3203" s="11">
        <v>45409</v>
      </c>
      <c r="T3203" s="11">
        <f t="shared" ref="T3203:T3266" si="254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54.52</v>
      </c>
      <c r="P3204" s="6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1">
        <v>45410</v>
      </c>
      <c r="T3204" s="11">
        <f t="shared" si="254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6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1">
        <v>45411</v>
      </c>
      <c r="T3205" s="11">
        <f t="shared" si="254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>
        <f t="shared" si="251"/>
        <v>0</v>
      </c>
      <c r="Q3206" t="str">
        <f t="shared" si="252"/>
        <v>theater</v>
      </c>
      <c r="R3206" t="str">
        <f t="shared" si="253"/>
        <v>musical</v>
      </c>
      <c r="S3206" s="11">
        <v>45412</v>
      </c>
      <c r="T3206" s="11">
        <f t="shared" si="254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3.4125000000000001</v>
      </c>
      <c r="P3207" s="6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1">
        <v>45413</v>
      </c>
      <c r="T3207" s="11">
        <f t="shared" si="254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>
        <f t="shared" si="251"/>
        <v>0</v>
      </c>
      <c r="Q3208" t="str">
        <f t="shared" si="252"/>
        <v>theater</v>
      </c>
      <c r="R3208" t="str">
        <f t="shared" si="253"/>
        <v>musical</v>
      </c>
      <c r="S3208" s="11">
        <v>45414</v>
      </c>
      <c r="T3208" s="11">
        <f t="shared" si="254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46.36363636363636</v>
      </c>
      <c r="P3209" s="6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1">
        <v>45415</v>
      </c>
      <c r="T3209" s="11">
        <f t="shared" si="254"/>
        <v>42117.236192129625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103.49999999999999</v>
      </c>
      <c r="P3210" s="6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1">
        <v>45416</v>
      </c>
      <c r="T3210" s="11">
        <f t="shared" si="254"/>
        <v>41848.605057870373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119.32315789473684</v>
      </c>
      <c r="P3211" s="6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1">
        <v>45417</v>
      </c>
      <c r="T3211" s="11">
        <f t="shared" si="254"/>
        <v>41810.958333333336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125.76666666666667</v>
      </c>
      <c r="P3212" s="6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1">
        <v>45418</v>
      </c>
      <c r="T3212" s="11">
        <f t="shared" si="254"/>
        <v>41061.165972222225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119.74347826086958</v>
      </c>
      <c r="P3213" s="6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1">
        <v>45419</v>
      </c>
      <c r="T3213" s="11">
        <f t="shared" si="254"/>
        <v>41866.083333333336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126.25</v>
      </c>
      <c r="P3214" s="6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1">
        <v>45420</v>
      </c>
      <c r="T3214" s="11">
        <f t="shared" si="254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100.11666666666667</v>
      </c>
      <c r="P3215" s="6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1">
        <v>45421</v>
      </c>
      <c r="T3215" s="11">
        <f t="shared" si="254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102.13333333333334</v>
      </c>
      <c r="P3216" s="6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1">
        <v>45422</v>
      </c>
      <c r="T3216" s="11">
        <f t="shared" si="254"/>
        <v>42374.996527777781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100.35142857142858</v>
      </c>
      <c r="P3217" s="6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1">
        <v>45423</v>
      </c>
      <c r="T3217" s="11">
        <f t="shared" si="254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100.05</v>
      </c>
      <c r="P3218" s="6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1">
        <v>45424</v>
      </c>
      <c r="T3218" s="11">
        <f t="shared" si="254"/>
        <v>42196.604166666672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116.02222222222223</v>
      </c>
      <c r="P3219" s="6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1">
        <v>45425</v>
      </c>
      <c r="T3219" s="11">
        <f t="shared" si="254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102.1</v>
      </c>
      <c r="P3220" s="6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1">
        <v>45426</v>
      </c>
      <c r="T3220" s="11">
        <f t="shared" si="254"/>
        <v>42004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100.11000000000001</v>
      </c>
      <c r="P3221" s="6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1">
        <v>45427</v>
      </c>
      <c r="T3221" s="11">
        <f t="shared" si="254"/>
        <v>42085.941516203704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100.84</v>
      </c>
      <c r="P3222" s="6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1">
        <v>45428</v>
      </c>
      <c r="T3222" s="11">
        <f t="shared" si="254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103.42499999999998</v>
      </c>
      <c r="P3223" s="6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1">
        <v>45429</v>
      </c>
      <c r="T3223" s="11">
        <f t="shared" si="254"/>
        <v>42190.696793981479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124.8</v>
      </c>
      <c r="P3224" s="6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1">
        <v>45430</v>
      </c>
      <c r="T3224" s="11">
        <f t="shared" si="254"/>
        <v>42301.895138888889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109.51612903225806</v>
      </c>
      <c r="P3225" s="6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1">
        <v>45431</v>
      </c>
      <c r="T3225" s="11">
        <f t="shared" si="254"/>
        <v>42236.835370370376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102.03333333333333</v>
      </c>
      <c r="P3226" s="6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1">
        <v>45432</v>
      </c>
      <c r="T3226" s="11">
        <f t="shared" si="254"/>
        <v>42745.208333333328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102.35000000000001</v>
      </c>
      <c r="P3227" s="6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1">
        <v>45433</v>
      </c>
      <c r="T3227" s="11">
        <f t="shared" si="254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104.16666666666667</v>
      </c>
      <c r="P3228" s="6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1">
        <v>45434</v>
      </c>
      <c r="T3228" s="11">
        <f t="shared" si="254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6">
        <f t="shared" si="251"/>
        <v>50</v>
      </c>
      <c r="Q3229" t="str">
        <f t="shared" si="252"/>
        <v>theater</v>
      </c>
      <c r="R3229" t="str">
        <f t="shared" si="253"/>
        <v>plays</v>
      </c>
      <c r="S3229" s="11">
        <v>45435</v>
      </c>
      <c r="T3229" s="11">
        <f t="shared" si="254"/>
        <v>42752.882361111115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102.34285714285714</v>
      </c>
      <c r="P3230" s="6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1">
        <v>45436</v>
      </c>
      <c r="T3230" s="11">
        <f t="shared" si="254"/>
        <v>42355.207638888889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107.86500000000001</v>
      </c>
      <c r="P3231" s="6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1">
        <v>45437</v>
      </c>
      <c r="T3231" s="11">
        <f t="shared" si="254"/>
        <v>41963.333310185189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109.88461538461539</v>
      </c>
      <c r="P3232" s="6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1">
        <v>45438</v>
      </c>
      <c r="T3232" s="11">
        <f t="shared" si="254"/>
        <v>41913.165972222225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6">
        <f t="shared" si="251"/>
        <v>57.5</v>
      </c>
      <c r="Q3233" t="str">
        <f t="shared" si="252"/>
        <v>theater</v>
      </c>
      <c r="R3233" t="str">
        <f t="shared" si="253"/>
        <v>plays</v>
      </c>
      <c r="S3233" s="11">
        <v>45439</v>
      </c>
      <c r="T3233" s="11">
        <f t="shared" si="254"/>
        <v>42476.943831018521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131.20000000000002</v>
      </c>
      <c r="P3234" s="6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1">
        <v>45440</v>
      </c>
      <c r="T3234" s="11">
        <f t="shared" si="254"/>
        <v>42494.165972222225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118.8</v>
      </c>
      <c r="P3235" s="6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1">
        <v>45441</v>
      </c>
      <c r="T3235" s="11">
        <f t="shared" si="254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100.39275000000001</v>
      </c>
      <c r="P3236" s="6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1">
        <v>45442</v>
      </c>
      <c r="T3236" s="11">
        <f t="shared" si="254"/>
        <v>42767.979861111111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103.20666666666666</v>
      </c>
      <c r="P3237" s="6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1">
        <v>45443</v>
      </c>
      <c r="T3237" s="11">
        <f t="shared" si="254"/>
        <v>42552.347812499997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100.6</v>
      </c>
      <c r="P3238" s="6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1">
        <v>45444</v>
      </c>
      <c r="T3238" s="11">
        <f t="shared" si="254"/>
        <v>42732.917048611111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100.78754285714287</v>
      </c>
      <c r="P3239" s="6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1">
        <v>45445</v>
      </c>
      <c r="T3239" s="11">
        <f t="shared" si="254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112.32142857142857</v>
      </c>
      <c r="P3240" s="6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1">
        <v>45446</v>
      </c>
      <c r="T3240" s="11">
        <f t="shared" si="254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105.91914022517912</v>
      </c>
      <c r="P3241" s="6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1">
        <v>45447</v>
      </c>
      <c r="T3241" s="11">
        <f t="shared" si="254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100.56666666666668</v>
      </c>
      <c r="P3242" s="6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1">
        <v>45448</v>
      </c>
      <c r="T3242" s="11">
        <f t="shared" si="254"/>
        <v>42782.958333333328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115.30588235294117</v>
      </c>
      <c r="P3243" s="6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1">
        <v>45449</v>
      </c>
      <c r="T3243" s="11">
        <f t="shared" si="254"/>
        <v>41926.290972222225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127.30419999999999</v>
      </c>
      <c r="P3244" s="6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1">
        <v>45450</v>
      </c>
      <c r="T3244" s="11">
        <f t="shared" si="254"/>
        <v>41901.755694444444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102.83750000000001</v>
      </c>
      <c r="P3245" s="6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1">
        <v>45451</v>
      </c>
      <c r="T3245" s="11">
        <f t="shared" si="254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102.9375</v>
      </c>
      <c r="P3246" s="6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1">
        <v>45452</v>
      </c>
      <c r="T3246" s="11">
        <f t="shared" si="254"/>
        <v>42705.735902777778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104.3047619047619</v>
      </c>
      <c r="P3247" s="6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1">
        <v>45453</v>
      </c>
      <c r="T3247" s="11">
        <f t="shared" si="254"/>
        <v>42167.083333333328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111.22000000000001</v>
      </c>
      <c r="P3248" s="6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1">
        <v>45454</v>
      </c>
      <c r="T3248" s="11">
        <f t="shared" si="254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105.86</v>
      </c>
      <c r="P3249" s="6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1">
        <v>45455</v>
      </c>
      <c r="T3249" s="11">
        <f t="shared" si="254"/>
        <v>42197.434166666666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100.79166666666666</v>
      </c>
      <c r="P3250" s="6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1">
        <v>45456</v>
      </c>
      <c r="T3250" s="11">
        <f t="shared" si="254"/>
        <v>42098.846724537041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104.92727272727274</v>
      </c>
      <c r="P3251" s="6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1">
        <v>45457</v>
      </c>
      <c r="T3251" s="11">
        <f t="shared" si="254"/>
        <v>42175.746689814812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101.55199999999999</v>
      </c>
      <c r="P3252" s="6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1">
        <v>45458</v>
      </c>
      <c r="T3252" s="11">
        <f t="shared" si="254"/>
        <v>41948.783842592595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110.73333333333333</v>
      </c>
      <c r="P3253" s="6">
        <f t="shared" si="251"/>
        <v>83.05</v>
      </c>
      <c r="Q3253" t="str">
        <f t="shared" si="252"/>
        <v>theater</v>
      </c>
      <c r="R3253" t="str">
        <f t="shared" si="253"/>
        <v>plays</v>
      </c>
      <c r="S3253" s="11">
        <v>45459</v>
      </c>
      <c r="T3253" s="11">
        <f t="shared" si="254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127.82222222222221</v>
      </c>
      <c r="P3254" s="6">
        <f t="shared" si="251"/>
        <v>57.52</v>
      </c>
      <c r="Q3254" t="str">
        <f t="shared" si="252"/>
        <v>theater</v>
      </c>
      <c r="R3254" t="str">
        <f t="shared" si="253"/>
        <v>plays</v>
      </c>
      <c r="S3254" s="11">
        <v>45460</v>
      </c>
      <c r="T3254" s="11">
        <f t="shared" si="254"/>
        <v>42620.472685185188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101.82500000000002</v>
      </c>
      <c r="P3255" s="6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1">
        <v>45461</v>
      </c>
      <c r="T3255" s="11">
        <f t="shared" si="254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101.25769230769231</v>
      </c>
      <c r="P3256" s="6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1">
        <v>45462</v>
      </c>
      <c r="T3256" s="11">
        <f t="shared" si="254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6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1">
        <v>45463</v>
      </c>
      <c r="T3257" s="11">
        <f t="shared" si="254"/>
        <v>41919.768229166664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128.06</v>
      </c>
      <c r="P3258" s="6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1">
        <v>45464</v>
      </c>
      <c r="T3258" s="11">
        <f t="shared" si="254"/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106.29949999999999</v>
      </c>
      <c r="P3259" s="6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1">
        <v>45465</v>
      </c>
      <c r="T3259" s="11">
        <f t="shared" si="254"/>
        <v>42788.559629629628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105.21428571428571</v>
      </c>
      <c r="P3260" s="6">
        <f t="shared" si="251"/>
        <v>98.2</v>
      </c>
      <c r="Q3260" t="str">
        <f t="shared" si="252"/>
        <v>theater</v>
      </c>
      <c r="R3260" t="str">
        <f t="shared" si="253"/>
        <v>plays</v>
      </c>
      <c r="S3260" s="11">
        <v>45466</v>
      </c>
      <c r="T3260" s="11">
        <f t="shared" si="254"/>
        <v>42012.887280092589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106.16782608695652</v>
      </c>
      <c r="P3261" s="6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1">
        <v>45467</v>
      </c>
      <c r="T3261" s="11">
        <f t="shared" si="254"/>
        <v>42644.165972222225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109.24000000000001</v>
      </c>
      <c r="P3262" s="6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1">
        <v>45468</v>
      </c>
      <c r="T3262" s="11">
        <f t="shared" si="254"/>
        <v>42338.714328703703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100.45454545454547</v>
      </c>
      <c r="P3263" s="6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1">
        <v>45469</v>
      </c>
      <c r="T3263" s="11">
        <f t="shared" si="254"/>
        <v>42201.725416666668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103.04098360655738</v>
      </c>
      <c r="P3264" s="6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1">
        <v>45470</v>
      </c>
      <c r="T3264" s="11">
        <f t="shared" si="254"/>
        <v>41995.166666666672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112.1664</v>
      </c>
      <c r="P3265" s="6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1">
        <v>45471</v>
      </c>
      <c r="T3265" s="11">
        <f t="shared" si="254"/>
        <v>42307.875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 s="6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1">
        <v>45472</v>
      </c>
      <c r="T3266" s="11">
        <f t="shared" si="254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E3267/D3267*100</f>
        <v>164</v>
      </c>
      <c r="P3267" s="6">
        <f t="shared" ref="P3267:P3330" si="256">IFERROR(E3267/L3267,0)</f>
        <v>70.285714285714292</v>
      </c>
      <c r="Q3267" t="str">
        <f t="shared" ref="Q3267:Q3330" si="257">LEFT(N3267,FIND("/",N3267)-1)</f>
        <v>theater</v>
      </c>
      <c r="R3267" t="str">
        <f t="shared" ref="R3267:R3330" si="258">RIGHT(N3267,LEN(N3267)-FIND("/",N3267))</f>
        <v>plays</v>
      </c>
      <c r="S3267" s="11">
        <v>45473</v>
      </c>
      <c r="T3267" s="11">
        <f t="shared" ref="T3267:T3330" si="259">(((I3267/60)/60)/24)+DATE(1970,1,1)</f>
        <v>42341.708333333328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131.28333333333333</v>
      </c>
      <c r="P3268" s="6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1">
        <v>45474</v>
      </c>
      <c r="T3268" s="11">
        <f t="shared" si="259"/>
        <v>42167.875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102.1</v>
      </c>
      <c r="P3269" s="6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1">
        <v>45475</v>
      </c>
      <c r="T3269" s="11">
        <f t="shared" si="259"/>
        <v>42202.757638888885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6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1">
        <v>45476</v>
      </c>
      <c r="T3270" s="11">
        <f t="shared" si="259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101.49999999999999</v>
      </c>
      <c r="P3271" s="6">
        <f t="shared" si="256"/>
        <v>116</v>
      </c>
      <c r="Q3271" t="str">
        <f t="shared" si="257"/>
        <v>theater</v>
      </c>
      <c r="R3271" t="str">
        <f t="shared" si="258"/>
        <v>plays</v>
      </c>
      <c r="S3271" s="11">
        <v>45477</v>
      </c>
      <c r="T3271" s="11">
        <f t="shared" si="259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101.66666666666666</v>
      </c>
      <c r="P3272" s="6">
        <f t="shared" si="256"/>
        <v>61</v>
      </c>
      <c r="Q3272" t="str">
        <f t="shared" si="257"/>
        <v>theater</v>
      </c>
      <c r="R3272" t="str">
        <f t="shared" si="258"/>
        <v>plays</v>
      </c>
      <c r="S3272" s="11">
        <v>45478</v>
      </c>
      <c r="T3272" s="11">
        <f t="shared" si="259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6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1">
        <v>45479</v>
      </c>
      <c r="T3273" s="11">
        <f t="shared" si="259"/>
        <v>41945.478877314818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154.43</v>
      </c>
      <c r="P3274" s="6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1">
        <v>45480</v>
      </c>
      <c r="T3274" s="11">
        <f t="shared" si="259"/>
        <v>42314.541770833333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107.4</v>
      </c>
      <c r="P3275" s="6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1">
        <v>45481</v>
      </c>
      <c r="T3275" s="11">
        <f t="shared" si="259"/>
        <v>42627.791666666672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101.32258064516128</v>
      </c>
      <c r="P3276" s="6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1">
        <v>45482</v>
      </c>
      <c r="T3276" s="11">
        <f t="shared" si="259"/>
        <v>42444.875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100.27777777777777</v>
      </c>
      <c r="P3277" s="6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1">
        <v>45483</v>
      </c>
      <c r="T3277" s="11">
        <f t="shared" si="259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116.84444444444443</v>
      </c>
      <c r="P3278" s="6">
        <f t="shared" si="256"/>
        <v>52.58</v>
      </c>
      <c r="Q3278" t="str">
        <f t="shared" si="257"/>
        <v>theater</v>
      </c>
      <c r="R3278" t="str">
        <f t="shared" si="258"/>
        <v>plays</v>
      </c>
      <c r="S3278" s="11">
        <v>45484</v>
      </c>
      <c r="T3278" s="11">
        <f t="shared" si="259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108.60000000000001</v>
      </c>
      <c r="P3279" s="6">
        <f t="shared" si="256"/>
        <v>54.3</v>
      </c>
      <c r="Q3279" t="str">
        <f t="shared" si="257"/>
        <v>theater</v>
      </c>
      <c r="R3279" t="str">
        <f t="shared" si="258"/>
        <v>plays</v>
      </c>
      <c r="S3279" s="11">
        <v>45485</v>
      </c>
      <c r="T3279" s="11">
        <f t="shared" si="259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103.4</v>
      </c>
      <c r="P3280" s="6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1">
        <v>45486</v>
      </c>
      <c r="T3280" s="11">
        <f t="shared" si="259"/>
        <v>42154.848414351851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114.27586206896552</v>
      </c>
      <c r="P3281" s="6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1">
        <v>45487</v>
      </c>
      <c r="T3281" s="11">
        <f t="shared" si="259"/>
        <v>42461.06086805556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6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1">
        <v>45488</v>
      </c>
      <c r="T3282" s="11">
        <f t="shared" si="259"/>
        <v>42156.208333333328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121.6</v>
      </c>
      <c r="P3283" s="6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1">
        <v>45489</v>
      </c>
      <c r="T3283" s="11">
        <f t="shared" si="259"/>
        <v>42249.019733796296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102.6467741935484</v>
      </c>
      <c r="P3284" s="6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1">
        <v>45490</v>
      </c>
      <c r="T3284" s="11">
        <f t="shared" si="259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104.75000000000001</v>
      </c>
      <c r="P3285" s="6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1">
        <v>45491</v>
      </c>
      <c r="T3285" s="11">
        <f t="shared" si="259"/>
        <v>42410.875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101.6</v>
      </c>
      <c r="P3286" s="6">
        <f t="shared" si="256"/>
        <v>203.2</v>
      </c>
      <c r="Q3286" t="str">
        <f t="shared" si="257"/>
        <v>theater</v>
      </c>
      <c r="R3286" t="str">
        <f t="shared" si="258"/>
        <v>plays</v>
      </c>
      <c r="S3286" s="11">
        <v>45492</v>
      </c>
      <c r="T3286" s="11">
        <f t="shared" si="259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112.10242048409683</v>
      </c>
      <c r="P3287" s="6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1">
        <v>45493</v>
      </c>
      <c r="T3287" s="11">
        <f t="shared" si="259"/>
        <v>42794.208333333328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101.76666666666667</v>
      </c>
      <c r="P3288" s="6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1">
        <v>45494</v>
      </c>
      <c r="T3288" s="11">
        <f t="shared" si="259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6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1">
        <v>45495</v>
      </c>
      <c r="T3289" s="11">
        <f t="shared" si="259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100.26489999999998</v>
      </c>
      <c r="P3290" s="6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1">
        <v>45496</v>
      </c>
      <c r="T3290" s="11">
        <f t="shared" si="259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133.04200000000003</v>
      </c>
      <c r="P3291" s="6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1">
        <v>45497</v>
      </c>
      <c r="T3291" s="11">
        <f t="shared" si="259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121.2</v>
      </c>
      <c r="P3292" s="6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1">
        <v>45498</v>
      </c>
      <c r="T3292" s="11">
        <f t="shared" si="259"/>
        <v>42805.51494212963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 s="6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1">
        <v>45499</v>
      </c>
      <c r="T3293" s="11">
        <f t="shared" si="259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286.13861386138615</v>
      </c>
      <c r="P3294" s="6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1">
        <v>45500</v>
      </c>
      <c r="T3294" s="11">
        <f t="shared" si="259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170.44444444444446</v>
      </c>
      <c r="P3295" s="6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1">
        <v>45501</v>
      </c>
      <c r="T3295" s="11">
        <f t="shared" si="259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118.33333333333333</v>
      </c>
      <c r="P3296" s="6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1">
        <v>45502</v>
      </c>
      <c r="T3296" s="11">
        <f t="shared" si="259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102.85857142857142</v>
      </c>
      <c r="P3297" s="6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1">
        <v>45503</v>
      </c>
      <c r="T3297" s="11">
        <f t="shared" si="259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144.06666666666666</v>
      </c>
      <c r="P3298" s="6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1">
        <v>45504</v>
      </c>
      <c r="T3298" s="11">
        <f t="shared" si="259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100.07272727272726</v>
      </c>
      <c r="P3299" s="6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1">
        <v>45505</v>
      </c>
      <c r="T3299" s="11">
        <f t="shared" si="259"/>
        <v>42212.957638888889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101.73</v>
      </c>
      <c r="P3300" s="6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1">
        <v>45506</v>
      </c>
      <c r="T3300" s="11">
        <f t="shared" si="259"/>
        <v>42260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116.19999999999999</v>
      </c>
      <c r="P3301" s="6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1">
        <v>45507</v>
      </c>
      <c r="T3301" s="11">
        <f t="shared" si="259"/>
        <v>42291.917395833334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136.16666666666666</v>
      </c>
      <c r="P3302" s="6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1">
        <v>45508</v>
      </c>
      <c r="T3302" s="11">
        <f t="shared" si="259"/>
        <v>42123.743773148148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133.46666666666667</v>
      </c>
      <c r="P3303" s="6">
        <f t="shared" si="256"/>
        <v>57.2</v>
      </c>
      <c r="Q3303" t="str">
        <f t="shared" si="257"/>
        <v>theater</v>
      </c>
      <c r="R3303" t="str">
        <f t="shared" si="258"/>
        <v>plays</v>
      </c>
      <c r="S3303" s="11">
        <v>45509</v>
      </c>
      <c r="T3303" s="11">
        <f t="shared" si="259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103.39285714285715</v>
      </c>
      <c r="P3304" s="6">
        <f t="shared" si="256"/>
        <v>173.7</v>
      </c>
      <c r="Q3304" t="str">
        <f t="shared" si="257"/>
        <v>theater</v>
      </c>
      <c r="R3304" t="str">
        <f t="shared" si="258"/>
        <v>plays</v>
      </c>
      <c r="S3304" s="11">
        <v>45510</v>
      </c>
      <c r="T3304" s="11">
        <f t="shared" si="259"/>
        <v>42711.35157407407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115.88888888888889</v>
      </c>
      <c r="P3305" s="6">
        <f t="shared" si="256"/>
        <v>59.6</v>
      </c>
      <c r="Q3305" t="str">
        <f t="shared" si="257"/>
        <v>theater</v>
      </c>
      <c r="R3305" t="str">
        <f t="shared" si="258"/>
        <v>plays</v>
      </c>
      <c r="S3305" s="11">
        <v>45511</v>
      </c>
      <c r="T3305" s="11">
        <f t="shared" si="259"/>
        <v>42091.609768518523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104.51666666666665</v>
      </c>
      <c r="P3306" s="6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1">
        <v>45512</v>
      </c>
      <c r="T3306" s="11">
        <f t="shared" si="259"/>
        <v>42726.624444444446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102.02500000000001</v>
      </c>
      <c r="P3307" s="6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1">
        <v>45513</v>
      </c>
      <c r="T3307" s="11">
        <f t="shared" si="259"/>
        <v>42216.855879629627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175.33333333333334</v>
      </c>
      <c r="P3308" s="6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1">
        <v>45514</v>
      </c>
      <c r="T3308" s="11">
        <f t="shared" si="259"/>
        <v>42531.125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106.67999999999999</v>
      </c>
      <c r="P3309" s="6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1">
        <v>45515</v>
      </c>
      <c r="T3309" s="11">
        <f t="shared" si="259"/>
        <v>42505.057164351849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122.28571428571429</v>
      </c>
      <c r="P3310" s="6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1">
        <v>45516</v>
      </c>
      <c r="T3310" s="11">
        <f t="shared" si="259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159.42857142857144</v>
      </c>
      <c r="P3311" s="6">
        <f t="shared" si="256"/>
        <v>18</v>
      </c>
      <c r="Q3311" t="str">
        <f t="shared" si="257"/>
        <v>theater</v>
      </c>
      <c r="R3311" t="str">
        <f t="shared" si="258"/>
        <v>plays</v>
      </c>
      <c r="S3311" s="11">
        <v>45517</v>
      </c>
      <c r="T3311" s="11">
        <f t="shared" si="259"/>
        <v>42659.650208333333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100.07692307692308</v>
      </c>
      <c r="P3312" s="6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1">
        <v>45518</v>
      </c>
      <c r="T3312" s="11">
        <f t="shared" si="259"/>
        <v>42283.928530092591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109.84</v>
      </c>
      <c r="P3313" s="6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1">
        <v>45519</v>
      </c>
      <c r="T3313" s="11">
        <f t="shared" si="259"/>
        <v>42294.29178240741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100.03999999999999</v>
      </c>
      <c r="P3314" s="6">
        <f t="shared" si="256"/>
        <v>61</v>
      </c>
      <c r="Q3314" t="str">
        <f t="shared" si="257"/>
        <v>theater</v>
      </c>
      <c r="R3314" t="str">
        <f t="shared" si="258"/>
        <v>plays</v>
      </c>
      <c r="S3314" s="11">
        <v>45520</v>
      </c>
      <c r="T3314" s="11">
        <f t="shared" si="259"/>
        <v>42685.916666666672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116.05000000000001</v>
      </c>
      <c r="P3315" s="6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1">
        <v>45521</v>
      </c>
      <c r="T3315" s="11">
        <f t="shared" si="259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210.75</v>
      </c>
      <c r="P3316" s="6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1">
        <v>45522</v>
      </c>
      <c r="T3316" s="11">
        <f t="shared" si="259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 s="6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1">
        <v>45523</v>
      </c>
      <c r="T3317" s="11">
        <f t="shared" si="259"/>
        <v>42496.303715277783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100.08673425918037</v>
      </c>
      <c r="P3318" s="6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1">
        <v>45524</v>
      </c>
      <c r="T3318" s="11">
        <f t="shared" si="259"/>
        <v>41859.57916666667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106.19047619047619</v>
      </c>
      <c r="P3319" s="6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1">
        <v>45525</v>
      </c>
      <c r="T3319" s="11">
        <f t="shared" si="259"/>
        <v>42529.039629629624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125.6</v>
      </c>
      <c r="P3320" s="6">
        <f t="shared" si="256"/>
        <v>78.5</v>
      </c>
      <c r="Q3320" t="str">
        <f t="shared" si="257"/>
        <v>theater</v>
      </c>
      <c r="R3320" t="str">
        <f t="shared" si="258"/>
        <v>plays</v>
      </c>
      <c r="S3320" s="11">
        <v>45526</v>
      </c>
      <c r="T3320" s="11">
        <f t="shared" si="259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6">
        <f t="shared" si="256"/>
        <v>33.75</v>
      </c>
      <c r="Q3321" t="str">
        <f t="shared" si="257"/>
        <v>theater</v>
      </c>
      <c r="R3321" t="str">
        <f t="shared" si="258"/>
        <v>plays</v>
      </c>
      <c r="S3321" s="11">
        <v>45527</v>
      </c>
      <c r="T3321" s="11">
        <f t="shared" si="259"/>
        <v>42035.585486111115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6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1">
        <v>45528</v>
      </c>
      <c r="T3322" s="11">
        <f t="shared" si="259"/>
        <v>42543.045798611114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107.4</v>
      </c>
      <c r="P3323" s="6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1">
        <v>45529</v>
      </c>
      <c r="T3323" s="11">
        <f t="shared" si="259"/>
        <v>41928.165972222225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101.51515151515152</v>
      </c>
      <c r="P3324" s="6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1">
        <v>45530</v>
      </c>
      <c r="T3324" s="11">
        <f t="shared" si="259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125.89999999999999</v>
      </c>
      <c r="P3325" s="6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1">
        <v>45531</v>
      </c>
      <c r="T3325" s="11">
        <f t="shared" si="259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101.66666666666666</v>
      </c>
      <c r="P3326" s="6">
        <f t="shared" si="256"/>
        <v>152.5</v>
      </c>
      <c r="Q3326" t="str">
        <f t="shared" si="257"/>
        <v>theater</v>
      </c>
      <c r="R3326" t="str">
        <f t="shared" si="258"/>
        <v>plays</v>
      </c>
      <c r="S3326" s="11">
        <v>45532</v>
      </c>
      <c r="T3326" s="11">
        <f t="shared" si="259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112.5</v>
      </c>
      <c r="P3327" s="6">
        <f t="shared" si="256"/>
        <v>30</v>
      </c>
      <c r="Q3327" t="str">
        <f t="shared" si="257"/>
        <v>theater</v>
      </c>
      <c r="R3327" t="str">
        <f t="shared" si="258"/>
        <v>plays</v>
      </c>
      <c r="S3327" s="11">
        <v>45533</v>
      </c>
      <c r="T3327" s="11">
        <f t="shared" si="259"/>
        <v>42099.743946759263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101.375</v>
      </c>
      <c r="P3328" s="6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1">
        <v>45534</v>
      </c>
      <c r="T3328" s="11">
        <f t="shared" si="259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101.25</v>
      </c>
      <c r="P3329" s="6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1">
        <v>45535</v>
      </c>
      <c r="T3329" s="11">
        <f t="shared" si="259"/>
        <v>42498.374606481477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146.38888888888889</v>
      </c>
      <c r="P3330" s="6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1">
        <v>45536</v>
      </c>
      <c r="T3330" s="11">
        <f t="shared" si="259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E3331/D3331*100</f>
        <v>116.8</v>
      </c>
      <c r="P3331" s="6">
        <f t="shared" ref="P3331:P3394" si="261">IFERROR(E3331/L3331,0)</f>
        <v>44.92307692307692</v>
      </c>
      <c r="Q3331" t="str">
        <f t="shared" ref="Q3331:Q3394" si="262">LEFT(N3331,FIND("/",N3331)-1)</f>
        <v>theater</v>
      </c>
      <c r="R3331" t="str">
        <f t="shared" ref="R3331:R3394" si="263">RIGHT(N3331,LEN(N3331)-FIND("/",N3331))</f>
        <v>plays</v>
      </c>
      <c r="S3331" s="11">
        <v>45537</v>
      </c>
      <c r="T3331" s="11">
        <f t="shared" ref="T3331:T3394" si="264">(((I3331/60)/60)/24)+DATE(1970,1,1)</f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106.26666666666667</v>
      </c>
      <c r="P3332" s="6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1">
        <v>45538</v>
      </c>
      <c r="T3332" s="11">
        <f t="shared" si="264"/>
        <v>42095.845694444448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104.52</v>
      </c>
      <c r="P3333" s="6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1">
        <v>45539</v>
      </c>
      <c r="T3333" s="11">
        <f t="shared" si="264"/>
        <v>42283.697754629626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6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1">
        <v>45540</v>
      </c>
      <c r="T3334" s="11">
        <f t="shared" si="264"/>
        <v>41839.860300925924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104.57142857142858</v>
      </c>
      <c r="P3335" s="6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1">
        <v>45541</v>
      </c>
      <c r="T3335" s="11">
        <f t="shared" si="264"/>
        <v>42170.676851851851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138.62051149573753</v>
      </c>
      <c r="P3336" s="6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1">
        <v>45542</v>
      </c>
      <c r="T3336" s="11">
        <f t="shared" si="264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100.32000000000001</v>
      </c>
      <c r="P3337" s="6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1">
        <v>45543</v>
      </c>
      <c r="T3337" s="11">
        <f t="shared" si="264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6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1">
        <v>45544</v>
      </c>
      <c r="T3338" s="11">
        <f t="shared" si="264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110.2</v>
      </c>
      <c r="P3339" s="6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1">
        <v>45545</v>
      </c>
      <c r="T3339" s="11">
        <f t="shared" si="264"/>
        <v>41922.875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102.18</v>
      </c>
      <c r="P3340" s="6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1">
        <v>45546</v>
      </c>
      <c r="T3340" s="11">
        <f t="shared" si="264"/>
        <v>42790.574999999997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104.35000000000001</v>
      </c>
      <c r="P3341" s="6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1">
        <v>45547</v>
      </c>
      <c r="T3341" s="11">
        <f t="shared" si="264"/>
        <v>42579.665717592594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138.16666666666666</v>
      </c>
      <c r="P3342" s="6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1">
        <v>45548</v>
      </c>
      <c r="T3342" s="11">
        <f t="shared" si="264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6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1">
        <v>45549</v>
      </c>
      <c r="T3343" s="11">
        <f t="shared" si="264"/>
        <v>42533.708333333328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101.66666666666666</v>
      </c>
      <c r="P3344" s="6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1">
        <v>45550</v>
      </c>
      <c r="T3344" s="11">
        <f t="shared" si="264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171.42857142857142</v>
      </c>
      <c r="P3345" s="6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1">
        <v>45551</v>
      </c>
      <c r="T3345" s="11">
        <f t="shared" si="264"/>
        <v>42473.554166666669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101.44444444444444</v>
      </c>
      <c r="P3346" s="6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1">
        <v>45552</v>
      </c>
      <c r="T3346" s="11">
        <f t="shared" si="264"/>
        <v>41881.200150462959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6">
        <f t="shared" si="261"/>
        <v>50</v>
      </c>
      <c r="Q3347" t="str">
        <f t="shared" si="262"/>
        <v>theater</v>
      </c>
      <c r="R3347" t="str">
        <f t="shared" si="263"/>
        <v>plays</v>
      </c>
      <c r="S3347" s="11">
        <v>45553</v>
      </c>
      <c r="T3347" s="11">
        <f t="shared" si="264"/>
        <v>42112.025694444441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 s="6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1">
        <v>45554</v>
      </c>
      <c r="T3348" s="11">
        <f t="shared" si="264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119.44999999999999</v>
      </c>
      <c r="P3349" s="6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1">
        <v>45555</v>
      </c>
      <c r="T3349" s="11">
        <f t="shared" si="264"/>
        <v>42498.875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100.2909090909091</v>
      </c>
      <c r="P3350" s="6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1">
        <v>45556</v>
      </c>
      <c r="T3350" s="11">
        <f t="shared" si="264"/>
        <v>42490.165972222225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153.4</v>
      </c>
      <c r="P3351" s="6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1">
        <v>45557</v>
      </c>
      <c r="T3351" s="11">
        <f t="shared" si="264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104.42857142857143</v>
      </c>
      <c r="P3352" s="6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1">
        <v>45558</v>
      </c>
      <c r="T3352" s="11">
        <f t="shared" si="264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101.1</v>
      </c>
      <c r="P3353" s="6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1">
        <v>45559</v>
      </c>
      <c r="T3353" s="11">
        <f t="shared" si="264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107.52</v>
      </c>
      <c r="P3354" s="6">
        <f t="shared" si="261"/>
        <v>76.8</v>
      </c>
      <c r="Q3354" t="str">
        <f t="shared" si="262"/>
        <v>theater</v>
      </c>
      <c r="R3354" t="str">
        <f t="shared" si="263"/>
        <v>plays</v>
      </c>
      <c r="S3354" s="11">
        <v>45560</v>
      </c>
      <c r="T3354" s="11">
        <f t="shared" si="264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6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1">
        <v>45561</v>
      </c>
      <c r="T3355" s="11">
        <f t="shared" si="264"/>
        <v>42492.958333333328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101.93333333333334</v>
      </c>
      <c r="P3356" s="6">
        <f t="shared" si="261"/>
        <v>55.6</v>
      </c>
      <c r="Q3356" t="str">
        <f t="shared" si="262"/>
        <v>theater</v>
      </c>
      <c r="R3356" t="str">
        <f t="shared" si="263"/>
        <v>plays</v>
      </c>
      <c r="S3356" s="11">
        <v>45562</v>
      </c>
      <c r="T3356" s="11">
        <f t="shared" si="264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126.28571428571429</v>
      </c>
      <c r="P3357" s="6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1">
        <v>45563</v>
      </c>
      <c r="T3357" s="11">
        <f t="shared" si="264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101.4</v>
      </c>
      <c r="P3358" s="6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1">
        <v>45564</v>
      </c>
      <c r="T3358" s="11">
        <f t="shared" si="264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6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1">
        <v>45565</v>
      </c>
      <c r="T3359" s="11">
        <f t="shared" si="264"/>
        <v>41852.417939814812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102.99000000000001</v>
      </c>
      <c r="P3360" s="6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1">
        <v>45566</v>
      </c>
      <c r="T3360" s="11">
        <f t="shared" si="264"/>
        <v>41962.352766203709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106.25</v>
      </c>
      <c r="P3361" s="6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1">
        <v>45567</v>
      </c>
      <c r="T3361" s="11">
        <f t="shared" si="264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101.37777777777779</v>
      </c>
      <c r="P3362" s="6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1">
        <v>45568</v>
      </c>
      <c r="T3362" s="11">
        <f t="shared" si="264"/>
        <v>42718.665972222225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113.46000000000001</v>
      </c>
      <c r="P3363" s="6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1">
        <v>45569</v>
      </c>
      <c r="T3363" s="11">
        <f t="shared" si="264"/>
        <v>41883.665972222225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 s="6">
        <f t="shared" si="261"/>
        <v>54.5</v>
      </c>
      <c r="Q3364" t="str">
        <f t="shared" si="262"/>
        <v>theater</v>
      </c>
      <c r="R3364" t="str">
        <f t="shared" si="263"/>
        <v>plays</v>
      </c>
      <c r="S3364" s="11">
        <v>45570</v>
      </c>
      <c r="T3364" s="11">
        <f t="shared" si="264"/>
        <v>42070.204861111109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101.41935483870968</v>
      </c>
      <c r="P3365" s="6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1">
        <v>45571</v>
      </c>
      <c r="T3365" s="11">
        <f t="shared" si="264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105.93333333333332</v>
      </c>
      <c r="P3366" s="6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1">
        <v>45572</v>
      </c>
      <c r="T3366" s="11">
        <f t="shared" si="264"/>
        <v>42444.875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6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1">
        <v>45573</v>
      </c>
      <c r="T3367" s="11">
        <f t="shared" si="264"/>
        <v>42351.101759259262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6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1">
        <v>45574</v>
      </c>
      <c r="T3368" s="11">
        <f t="shared" si="264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118.66666666666667</v>
      </c>
      <c r="P3369" s="6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1">
        <v>45575</v>
      </c>
      <c r="T3369" s="11">
        <f t="shared" si="264"/>
        <v>42217.933958333335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104.60000000000001</v>
      </c>
      <c r="P3370" s="6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1">
        <v>45576</v>
      </c>
      <c r="T3370" s="11">
        <f t="shared" si="264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103.89999999999999</v>
      </c>
      <c r="P3371" s="6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1">
        <v>45577</v>
      </c>
      <c r="T3371" s="11">
        <f t="shared" si="264"/>
        <v>42750.041435185187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117.73333333333333</v>
      </c>
      <c r="P3372" s="6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1">
        <v>45578</v>
      </c>
      <c r="T3372" s="11">
        <f t="shared" si="264"/>
        <v>42721.333333333328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138.5</v>
      </c>
      <c r="P3373" s="6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1">
        <v>45579</v>
      </c>
      <c r="T3373" s="11">
        <f t="shared" si="264"/>
        <v>42340.874594907407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103.49999999999999</v>
      </c>
      <c r="P3374" s="6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1">
        <v>45580</v>
      </c>
      <c r="T3374" s="11">
        <f t="shared" si="264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100.25</v>
      </c>
      <c r="P3375" s="6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1">
        <v>45581</v>
      </c>
      <c r="T3375" s="11">
        <f t="shared" si="264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106.57142857142856</v>
      </c>
      <c r="P3376" s="6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1">
        <v>45582</v>
      </c>
      <c r="T3376" s="11">
        <f t="shared" si="264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6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1">
        <v>45583</v>
      </c>
      <c r="T3377" s="11">
        <f t="shared" si="264"/>
        <v>41777.610798611109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100.01249999999999</v>
      </c>
      <c r="P3378" s="6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1">
        <v>45584</v>
      </c>
      <c r="T3378" s="11">
        <f t="shared" si="264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101.05</v>
      </c>
      <c r="P3379" s="6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1">
        <v>45585</v>
      </c>
      <c r="T3379" s="11">
        <f t="shared" si="264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107.63636363636364</v>
      </c>
      <c r="P3380" s="6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1">
        <v>45586</v>
      </c>
      <c r="T3380" s="11">
        <f t="shared" si="264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103.64999999999999</v>
      </c>
      <c r="P3381" s="6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1">
        <v>45587</v>
      </c>
      <c r="T3381" s="11">
        <f t="shared" si="264"/>
        <v>42242.958333333328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104.43333333333334</v>
      </c>
      <c r="P3382" s="6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1">
        <v>45588</v>
      </c>
      <c r="T3382" s="11">
        <f t="shared" si="264"/>
        <v>41972.995115740734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102.25</v>
      </c>
      <c r="P3383" s="6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1">
        <v>45589</v>
      </c>
      <c r="T3383" s="11">
        <f t="shared" si="264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100.74285714285713</v>
      </c>
      <c r="P3384" s="6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1">
        <v>45590</v>
      </c>
      <c r="T3384" s="11">
        <f t="shared" si="264"/>
        <v>42583.957638888889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111.71428571428572</v>
      </c>
      <c r="P3385" s="6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1">
        <v>45591</v>
      </c>
      <c r="T3385" s="11">
        <f t="shared" si="264"/>
        <v>42544.782638888893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100.01100000000001</v>
      </c>
      <c r="P3386" s="6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1">
        <v>45592</v>
      </c>
      <c r="T3386" s="11">
        <f t="shared" si="264"/>
        <v>42329.125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6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1">
        <v>45593</v>
      </c>
      <c r="T3387" s="11">
        <f t="shared" si="264"/>
        <v>41983.8675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6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1">
        <v>45594</v>
      </c>
      <c r="T3388" s="11">
        <f t="shared" si="264"/>
        <v>41976.644745370373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116.86666666666667</v>
      </c>
      <c r="P3389" s="6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1">
        <v>45595</v>
      </c>
      <c r="T3389" s="11">
        <f t="shared" si="264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103.8</v>
      </c>
      <c r="P3390" s="6">
        <f t="shared" si="261"/>
        <v>34.6</v>
      </c>
      <c r="Q3390" t="str">
        <f t="shared" si="262"/>
        <v>theater</v>
      </c>
      <c r="R3390" t="str">
        <f t="shared" si="263"/>
        <v>plays</v>
      </c>
      <c r="S3390" s="11">
        <v>45596</v>
      </c>
      <c r="T3390" s="11">
        <f t="shared" si="264"/>
        <v>42173.461122685185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114.5</v>
      </c>
      <c r="P3391" s="6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1">
        <v>45597</v>
      </c>
      <c r="T3391" s="11">
        <f t="shared" si="264"/>
        <v>42524.563449074078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102.4</v>
      </c>
      <c r="P3392" s="6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1">
        <v>45598</v>
      </c>
      <c r="T3392" s="11">
        <f t="shared" si="264"/>
        <v>41830.774826388886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6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1">
        <v>45599</v>
      </c>
      <c r="T3393" s="11">
        <f t="shared" si="264"/>
        <v>41859.936111111114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 s="6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1">
        <v>45600</v>
      </c>
      <c r="T3394" s="11">
        <f t="shared" si="264"/>
        <v>42496.845543981486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E3395/D3395*100</f>
        <v>105.80000000000001</v>
      </c>
      <c r="P3395" s="6">
        <f t="shared" ref="P3395:P3458" si="266">IFERROR(E3395/L3395,0)</f>
        <v>36.06818181818182</v>
      </c>
      <c r="Q3395" t="str">
        <f t="shared" ref="Q3395:Q3458" si="267">LEFT(N3395,FIND("/",N3395)-1)</f>
        <v>theater</v>
      </c>
      <c r="R3395" t="str">
        <f t="shared" ref="R3395:R3458" si="268">RIGHT(N3395,LEN(N3395)-FIND("/",N3395))</f>
        <v>plays</v>
      </c>
      <c r="S3395" s="11">
        <v>45601</v>
      </c>
      <c r="T3395" s="11">
        <f t="shared" ref="T3395:T3458" si="269">(((I3395/60)/60)/24)+DATE(1970,1,1)</f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142.36363636363635</v>
      </c>
      <c r="P3396" s="6">
        <f t="shared" si="266"/>
        <v>29</v>
      </c>
      <c r="Q3396" t="str">
        <f t="shared" si="267"/>
        <v>theater</v>
      </c>
      <c r="R3396" t="str">
        <f t="shared" si="268"/>
        <v>plays</v>
      </c>
      <c r="S3396" s="11">
        <v>45602</v>
      </c>
      <c r="T3396" s="11">
        <f t="shared" si="269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6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1">
        <v>45603</v>
      </c>
      <c r="T3397" s="11">
        <f t="shared" si="269"/>
        <v>42154.756944444445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104.33333333333333</v>
      </c>
      <c r="P3398" s="6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1">
        <v>45604</v>
      </c>
      <c r="T3398" s="11">
        <f t="shared" si="269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 s="6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1">
        <v>45605</v>
      </c>
      <c r="T3399" s="11">
        <f t="shared" si="269"/>
        <v>42418.916666666672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111.07499999999999</v>
      </c>
      <c r="P3400" s="6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1">
        <v>45606</v>
      </c>
      <c r="T3400" s="11">
        <f t="shared" si="269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103.75000000000001</v>
      </c>
      <c r="P3401" s="6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1">
        <v>45607</v>
      </c>
      <c r="T3401" s="11">
        <f t="shared" si="269"/>
        <v>42056.920428240745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100.41</v>
      </c>
      <c r="P3402" s="6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1">
        <v>45608</v>
      </c>
      <c r="T3402" s="11">
        <f t="shared" si="269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101.86206896551724</v>
      </c>
      <c r="P3403" s="6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1">
        <v>45609</v>
      </c>
      <c r="T3403" s="11">
        <f t="shared" si="269"/>
        <v>42223.723912037036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109.76666666666665</v>
      </c>
      <c r="P3404" s="6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1">
        <v>45610</v>
      </c>
      <c r="T3404" s="11">
        <f t="shared" si="269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6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1">
        <v>45611</v>
      </c>
      <c r="T3405" s="11">
        <f t="shared" si="269"/>
        <v>42180.462083333332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6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1">
        <v>45612</v>
      </c>
      <c r="T3406" s="11">
        <f t="shared" si="269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137.57142857142856</v>
      </c>
      <c r="P3407" s="6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1">
        <v>45613</v>
      </c>
      <c r="T3407" s="11">
        <f t="shared" si="269"/>
        <v>42430.999305555553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100.31000000000002</v>
      </c>
      <c r="P3408" s="6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1">
        <v>45614</v>
      </c>
      <c r="T3408" s="11">
        <f t="shared" si="269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107.1</v>
      </c>
      <c r="P3409" s="6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1">
        <v>45615</v>
      </c>
      <c r="T3409" s="11">
        <f t="shared" si="269"/>
        <v>41826.422326388885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6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1">
        <v>45616</v>
      </c>
      <c r="T3410" s="11">
        <f t="shared" si="269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123.6</v>
      </c>
      <c r="P3411" s="6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1">
        <v>45617</v>
      </c>
      <c r="T3411" s="11">
        <f t="shared" si="269"/>
        <v>42582.873611111107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108.5</v>
      </c>
      <c r="P3412" s="6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1">
        <v>45618</v>
      </c>
      <c r="T3412" s="11">
        <f t="shared" si="269"/>
        <v>42527.291666666672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103.56666666666668</v>
      </c>
      <c r="P3413" s="6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1">
        <v>45619</v>
      </c>
      <c r="T3413" s="11">
        <f t="shared" si="269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6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1">
        <v>45620</v>
      </c>
      <c r="T3414" s="11">
        <f t="shared" si="269"/>
        <v>41909.959050925929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6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1">
        <v>45621</v>
      </c>
      <c r="T3415" s="11">
        <f t="shared" si="269"/>
        <v>42063.207638888889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103.49999999999999</v>
      </c>
      <c r="P3416" s="6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1">
        <v>45622</v>
      </c>
      <c r="T3416" s="11">
        <f t="shared" si="269"/>
        <v>42705.332638888889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6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1">
        <v>45623</v>
      </c>
      <c r="T3417" s="11">
        <f t="shared" si="269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119.6</v>
      </c>
      <c r="P3418" s="6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1">
        <v>45624</v>
      </c>
      <c r="T3418" s="11">
        <f t="shared" si="269"/>
        <v>42117.770833333328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100.00058823529412</v>
      </c>
      <c r="P3419" s="6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1">
        <v>45625</v>
      </c>
      <c r="T3419" s="11">
        <f t="shared" si="269"/>
        <v>41938.029861111114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100.875</v>
      </c>
      <c r="P3420" s="6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1">
        <v>45626</v>
      </c>
      <c r="T3420" s="11">
        <f t="shared" si="269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106.54545454545455</v>
      </c>
      <c r="P3421" s="6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1">
        <v>45627</v>
      </c>
      <c r="T3421" s="11">
        <f t="shared" si="269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6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1">
        <v>45628</v>
      </c>
      <c r="T3422" s="11">
        <f t="shared" si="269"/>
        <v>42414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101.15</v>
      </c>
      <c r="P3423" s="6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1">
        <v>45629</v>
      </c>
      <c r="T3423" s="11">
        <f t="shared" si="269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109.1</v>
      </c>
      <c r="P3424" s="6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1">
        <v>45630</v>
      </c>
      <c r="T3424" s="11">
        <f t="shared" si="269"/>
        <v>42352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6">
        <f t="shared" si="266"/>
        <v>35</v>
      </c>
      <c r="Q3425" t="str">
        <f t="shared" si="267"/>
        <v>theater</v>
      </c>
      <c r="R3425" t="str">
        <f t="shared" si="268"/>
        <v>plays</v>
      </c>
      <c r="S3425" s="11">
        <v>45631</v>
      </c>
      <c r="T3425" s="11">
        <f t="shared" si="269"/>
        <v>42118.911354166667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103.58333333333334</v>
      </c>
      <c r="P3426" s="6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1">
        <v>45632</v>
      </c>
      <c r="T3426" s="11">
        <f t="shared" si="269"/>
        <v>42040.290972222225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102.97033333333331</v>
      </c>
      <c r="P3427" s="6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1">
        <v>45633</v>
      </c>
      <c r="T3427" s="11">
        <f t="shared" si="269"/>
        <v>41916.617314814815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108.13333333333333</v>
      </c>
      <c r="P3428" s="6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1">
        <v>45634</v>
      </c>
      <c r="T3428" s="11">
        <f t="shared" si="269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6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1">
        <v>45635</v>
      </c>
      <c r="T3429" s="11">
        <f t="shared" si="269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102.75000000000001</v>
      </c>
      <c r="P3430" s="6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1">
        <v>45636</v>
      </c>
      <c r="T3430" s="11">
        <f t="shared" si="269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6">
        <f t="shared" si="266"/>
        <v>16.25</v>
      </c>
      <c r="Q3431" t="str">
        <f t="shared" si="267"/>
        <v>theater</v>
      </c>
      <c r="R3431" t="str">
        <f t="shared" si="268"/>
        <v>plays</v>
      </c>
      <c r="S3431" s="11">
        <v>45637</v>
      </c>
      <c r="T3431" s="11">
        <f t="shared" si="269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108.54949999999999</v>
      </c>
      <c r="P3432" s="6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1">
        <v>45638</v>
      </c>
      <c r="T3432" s="11">
        <f t="shared" si="269"/>
        <v>41850.945613425924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6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1">
        <v>45639</v>
      </c>
      <c r="T3433" s="11">
        <f t="shared" si="269"/>
        <v>41869.730937500004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109.65</v>
      </c>
      <c r="P3434" s="6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1">
        <v>45640</v>
      </c>
      <c r="T3434" s="11">
        <f t="shared" si="269"/>
        <v>42405.916666666672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100.26315789473684</v>
      </c>
      <c r="P3435" s="6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1">
        <v>45641</v>
      </c>
      <c r="T3435" s="11">
        <f t="shared" si="269"/>
        <v>41807.125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105.55000000000001</v>
      </c>
      <c r="P3436" s="6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1">
        <v>45642</v>
      </c>
      <c r="T3436" s="11">
        <f t="shared" si="269"/>
        <v>41830.380428240744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 s="6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1">
        <v>45643</v>
      </c>
      <c r="T3437" s="11">
        <f t="shared" si="269"/>
        <v>42589.125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105.89999999999999</v>
      </c>
      <c r="P3438" s="6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1">
        <v>45644</v>
      </c>
      <c r="T3438" s="11">
        <f t="shared" si="269"/>
        <v>41872.686111111114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6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1">
        <v>45645</v>
      </c>
      <c r="T3439" s="11">
        <f t="shared" si="269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104.2</v>
      </c>
      <c r="P3440" s="6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1">
        <v>45646</v>
      </c>
      <c r="T3440" s="11">
        <f t="shared" si="269"/>
        <v>42126.875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134.67833333333334</v>
      </c>
      <c r="P3441" s="6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1">
        <v>45647</v>
      </c>
      <c r="T3441" s="11">
        <f t="shared" si="269"/>
        <v>42388.207638888889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105.2184</v>
      </c>
      <c r="P3442" s="6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1">
        <v>45648</v>
      </c>
      <c r="T3442" s="11">
        <f t="shared" si="269"/>
        <v>41831.677083333336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102.60000000000001</v>
      </c>
      <c r="P3443" s="6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1">
        <v>45649</v>
      </c>
      <c r="T3443" s="11">
        <f t="shared" si="269"/>
        <v>42321.845138888893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6">
        <f t="shared" si="266"/>
        <v>31.25</v>
      </c>
      <c r="Q3444" t="str">
        <f t="shared" si="267"/>
        <v>theater</v>
      </c>
      <c r="R3444" t="str">
        <f t="shared" si="268"/>
        <v>plays</v>
      </c>
      <c r="S3444" s="11">
        <v>45650</v>
      </c>
      <c r="T3444" s="11">
        <f t="shared" si="269"/>
        <v>42154.841111111105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185.5</v>
      </c>
      <c r="P3445" s="6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1">
        <v>45651</v>
      </c>
      <c r="T3445" s="11">
        <f t="shared" si="269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6">
        <f t="shared" si="266"/>
        <v>43.35</v>
      </c>
      <c r="Q3446" t="str">
        <f t="shared" si="267"/>
        <v>theater</v>
      </c>
      <c r="R3446" t="str">
        <f t="shared" si="268"/>
        <v>plays</v>
      </c>
      <c r="S3446" s="11">
        <v>45652</v>
      </c>
      <c r="T3446" s="11">
        <f t="shared" si="269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6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1">
        <v>45653</v>
      </c>
      <c r="T3447" s="11">
        <f t="shared" si="269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108.2</v>
      </c>
      <c r="P3448" s="6">
        <f t="shared" si="266"/>
        <v>43.28</v>
      </c>
      <c r="Q3448" t="str">
        <f t="shared" si="267"/>
        <v>theater</v>
      </c>
      <c r="R3448" t="str">
        <f t="shared" si="268"/>
        <v>plays</v>
      </c>
      <c r="S3448" s="11">
        <v>45654</v>
      </c>
      <c r="T3448" s="11">
        <f t="shared" si="269"/>
        <v>42040.513888888891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107.80000000000001</v>
      </c>
      <c r="P3449" s="6">
        <f t="shared" si="266"/>
        <v>77</v>
      </c>
      <c r="Q3449" t="str">
        <f t="shared" si="267"/>
        <v>theater</v>
      </c>
      <c r="R3449" t="str">
        <f t="shared" si="268"/>
        <v>plays</v>
      </c>
      <c r="S3449" s="11">
        <v>45655</v>
      </c>
      <c r="T3449" s="11">
        <f t="shared" si="269"/>
        <v>42447.847361111111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109.76190476190477</v>
      </c>
      <c r="P3450" s="6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1">
        <v>45656</v>
      </c>
      <c r="T3450" s="11">
        <f t="shared" si="269"/>
        <v>41990.119085648148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170.625</v>
      </c>
      <c r="P3451" s="6">
        <f t="shared" si="266"/>
        <v>68.25</v>
      </c>
      <c r="Q3451" t="str">
        <f t="shared" si="267"/>
        <v>theater</v>
      </c>
      <c r="R3451" t="str">
        <f t="shared" si="268"/>
        <v>plays</v>
      </c>
      <c r="S3451" s="11">
        <v>45657</v>
      </c>
      <c r="T3451" s="11">
        <f t="shared" si="269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6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1">
        <v>45658</v>
      </c>
      <c r="T3452" s="11">
        <f t="shared" si="269"/>
        <v>42096.662858796291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101.23076923076924</v>
      </c>
      <c r="P3453" s="6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1">
        <v>45659</v>
      </c>
      <c r="T3453" s="11">
        <f t="shared" si="269"/>
        <v>42115.723692129628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153.19999999999999</v>
      </c>
      <c r="P3454" s="6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1">
        <v>45660</v>
      </c>
      <c r="T3454" s="11">
        <f t="shared" si="269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128.33333333333334</v>
      </c>
      <c r="P3455" s="6">
        <f t="shared" si="266"/>
        <v>27.5</v>
      </c>
      <c r="Q3455" t="str">
        <f t="shared" si="267"/>
        <v>theater</v>
      </c>
      <c r="R3455" t="str">
        <f t="shared" si="268"/>
        <v>plays</v>
      </c>
      <c r="S3455" s="11">
        <v>45661</v>
      </c>
      <c r="T3455" s="11">
        <f t="shared" si="269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100.71428571428571</v>
      </c>
      <c r="P3456" s="6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1">
        <v>45662</v>
      </c>
      <c r="T3456" s="11">
        <f t="shared" si="269"/>
        <v>41851.698599537034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100.64999999999999</v>
      </c>
      <c r="P3457" s="6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1">
        <v>45663</v>
      </c>
      <c r="T3457" s="11">
        <f t="shared" si="269"/>
        <v>42656.7503125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191.3</v>
      </c>
      <c r="P3458" s="6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1">
        <v>45664</v>
      </c>
      <c r="T3458" s="11">
        <f t="shared" si="269"/>
        <v>41852.290972222225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E3459/D3459*100</f>
        <v>140.19999999999999</v>
      </c>
      <c r="P3459" s="6">
        <f t="shared" ref="P3459:P3522" si="271">IFERROR(E3459/L3459,0)</f>
        <v>50.981818181818184</v>
      </c>
      <c r="Q3459" t="str">
        <f t="shared" ref="Q3459:Q3522" si="272">LEFT(N3459,FIND("/",N3459)-1)</f>
        <v>theater</v>
      </c>
      <c r="R3459" t="str">
        <f t="shared" ref="R3459:R3522" si="273">RIGHT(N3459,LEN(N3459)-FIND("/",N3459))</f>
        <v>plays</v>
      </c>
      <c r="S3459" s="11">
        <v>45665</v>
      </c>
      <c r="T3459" s="11">
        <f t="shared" ref="T3459:T3522" si="274">(((I3459/60)/60)/24)+DATE(1970,1,1)</f>
        <v>42047.249305555553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124.33537832310839</v>
      </c>
      <c r="P3460" s="6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1">
        <v>45666</v>
      </c>
      <c r="T3460" s="11">
        <f t="shared" si="274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126.2</v>
      </c>
      <c r="P3461" s="6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1">
        <v>45667</v>
      </c>
      <c r="T3461" s="11">
        <f t="shared" si="274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6">
        <f t="shared" si="271"/>
        <v>50</v>
      </c>
      <c r="Q3462" t="str">
        <f t="shared" si="272"/>
        <v>theater</v>
      </c>
      <c r="R3462" t="str">
        <f t="shared" si="273"/>
        <v>plays</v>
      </c>
      <c r="S3462" s="11">
        <v>45668</v>
      </c>
      <c r="T3462" s="11">
        <f t="shared" si="274"/>
        <v>41866.527222222219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6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1">
        <v>45669</v>
      </c>
      <c r="T3463" s="11">
        <f t="shared" si="274"/>
        <v>42672.125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6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1">
        <v>45670</v>
      </c>
      <c r="T3464" s="11">
        <f t="shared" si="274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103.38000000000001</v>
      </c>
      <c r="P3465" s="6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1">
        <v>45671</v>
      </c>
      <c r="T3465" s="11">
        <f t="shared" si="274"/>
        <v>42654.165972222225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102.3236</v>
      </c>
      <c r="P3466" s="6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1">
        <v>45672</v>
      </c>
      <c r="T3466" s="11">
        <f t="shared" si="274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6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1">
        <v>45673</v>
      </c>
      <c r="T3467" s="11">
        <f t="shared" si="274"/>
        <v>42225.666666666672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127.14285714285714</v>
      </c>
      <c r="P3468" s="6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1">
        <v>45674</v>
      </c>
      <c r="T3468" s="11">
        <f t="shared" si="274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6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1">
        <v>45675</v>
      </c>
      <c r="T3469" s="11">
        <f t="shared" si="274"/>
        <v>42083.630000000005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121.78</v>
      </c>
      <c r="P3470" s="6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1">
        <v>45676</v>
      </c>
      <c r="T3470" s="11">
        <f t="shared" si="274"/>
        <v>42634.125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113.39285714285714</v>
      </c>
      <c r="P3471" s="6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1">
        <v>45677</v>
      </c>
      <c r="T3471" s="11">
        <f t="shared" si="274"/>
        <v>42488.641724537039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6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1">
        <v>45678</v>
      </c>
      <c r="T3472" s="11">
        <f t="shared" si="274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214.6</v>
      </c>
      <c r="P3473" s="6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1">
        <v>45679</v>
      </c>
      <c r="T3473" s="11">
        <f t="shared" si="274"/>
        <v>41882.833333333336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102.05</v>
      </c>
      <c r="P3474" s="6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1">
        <v>45680</v>
      </c>
      <c r="T3474" s="11">
        <f t="shared" si="274"/>
        <v>41949.249305555553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6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1">
        <v>45681</v>
      </c>
      <c r="T3475" s="11">
        <f t="shared" si="274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6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1">
        <v>45682</v>
      </c>
      <c r="T3476" s="11">
        <f t="shared" si="274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113.33333333333333</v>
      </c>
      <c r="P3477" s="6">
        <f t="shared" si="271"/>
        <v>20</v>
      </c>
      <c r="Q3477" t="str">
        <f t="shared" si="272"/>
        <v>theater</v>
      </c>
      <c r="R3477" t="str">
        <f t="shared" si="273"/>
        <v>plays</v>
      </c>
      <c r="S3477" s="11">
        <v>45683</v>
      </c>
      <c r="T3477" s="11">
        <f t="shared" si="274"/>
        <v>41946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6">
        <f t="shared" si="271"/>
        <v>52</v>
      </c>
      <c r="Q3478" t="str">
        <f t="shared" si="272"/>
        <v>theater</v>
      </c>
      <c r="R3478" t="str">
        <f t="shared" si="273"/>
        <v>plays</v>
      </c>
      <c r="S3478" s="11">
        <v>45684</v>
      </c>
      <c r="T3478" s="11">
        <f t="shared" si="274"/>
        <v>41939.125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115.33333333333333</v>
      </c>
      <c r="P3479" s="6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1">
        <v>45685</v>
      </c>
      <c r="T3479" s="11">
        <f t="shared" si="274"/>
        <v>42141.125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112.85000000000001</v>
      </c>
      <c r="P3480" s="6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1">
        <v>45686</v>
      </c>
      <c r="T3480" s="11">
        <f t="shared" si="274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127.86666666666666</v>
      </c>
      <c r="P3481" s="6">
        <f t="shared" si="271"/>
        <v>34.25</v>
      </c>
      <c r="Q3481" t="str">
        <f t="shared" si="272"/>
        <v>theater</v>
      </c>
      <c r="R3481" t="str">
        <f t="shared" si="273"/>
        <v>plays</v>
      </c>
      <c r="S3481" s="11">
        <v>45687</v>
      </c>
      <c r="T3481" s="11">
        <f t="shared" si="274"/>
        <v>41811.855092592588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142.66666666666669</v>
      </c>
      <c r="P3482" s="6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1">
        <v>45688</v>
      </c>
      <c r="T3482" s="11">
        <f t="shared" si="274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118.8</v>
      </c>
      <c r="P3483" s="6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1">
        <v>45689</v>
      </c>
      <c r="T3483" s="11">
        <f t="shared" si="274"/>
        <v>42006.24754629629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138.33333333333334</v>
      </c>
      <c r="P3484" s="6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1">
        <v>45690</v>
      </c>
      <c r="T3484" s="11">
        <f t="shared" si="274"/>
        <v>41826.771597222221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159.9402985074627</v>
      </c>
      <c r="P3485" s="6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1">
        <v>45691</v>
      </c>
      <c r="T3485" s="11">
        <f t="shared" si="274"/>
        <v>41823.668761574074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114.24000000000001</v>
      </c>
      <c r="P3486" s="6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1">
        <v>45692</v>
      </c>
      <c r="T3486" s="11">
        <f t="shared" si="274"/>
        <v>42536.760405092587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100.60606060606061</v>
      </c>
      <c r="P3487" s="6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1">
        <v>45693</v>
      </c>
      <c r="T3487" s="11">
        <f t="shared" si="274"/>
        <v>42402.693055555559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155.20000000000002</v>
      </c>
      <c r="P3488" s="6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1">
        <v>45694</v>
      </c>
      <c r="T3488" s="11">
        <f t="shared" si="274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127.75000000000001</v>
      </c>
      <c r="P3489" s="6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1">
        <v>45695</v>
      </c>
      <c r="T3489" s="11">
        <f t="shared" si="274"/>
        <v>42179.940416666665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121.2</v>
      </c>
      <c r="P3490" s="6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1">
        <v>45696</v>
      </c>
      <c r="T3490" s="11">
        <f t="shared" si="274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112.7</v>
      </c>
      <c r="P3491" s="6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1">
        <v>45697</v>
      </c>
      <c r="T3491" s="11">
        <f t="shared" si="274"/>
        <v>41783.875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127.49999999999999</v>
      </c>
      <c r="P3492" s="6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1">
        <v>45698</v>
      </c>
      <c r="T3492" s="11">
        <f t="shared" si="274"/>
        <v>42473.802361111113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158.20000000000002</v>
      </c>
      <c r="P3493" s="6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1">
        <v>45699</v>
      </c>
      <c r="T3493" s="11">
        <f t="shared" si="274"/>
        <v>42142.249814814815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105.26894736842105</v>
      </c>
      <c r="P3494" s="6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1">
        <v>45700</v>
      </c>
      <c r="T3494" s="11">
        <f t="shared" si="274"/>
        <v>42303.009224537032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6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1">
        <v>45701</v>
      </c>
      <c r="T3495" s="11">
        <f t="shared" si="274"/>
        <v>41868.21597222222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6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1">
        <v>45702</v>
      </c>
      <c r="T3496" s="11">
        <f t="shared" si="274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106.86</v>
      </c>
      <c r="P3497" s="6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1">
        <v>45703</v>
      </c>
      <c r="T3497" s="11">
        <f t="shared" si="274"/>
        <v>41944.720833333333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124.4</v>
      </c>
      <c r="P3498" s="6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1">
        <v>45704</v>
      </c>
      <c r="T3498" s="11">
        <f t="shared" si="274"/>
        <v>42624.846828703703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108.70406189555126</v>
      </c>
      <c r="P3499" s="6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1">
        <v>45705</v>
      </c>
      <c r="T3499" s="11">
        <f t="shared" si="274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102.42424242424242</v>
      </c>
      <c r="P3500" s="6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1">
        <v>45706</v>
      </c>
      <c r="T3500" s="11">
        <f t="shared" si="274"/>
        <v>42518.905555555553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105.5</v>
      </c>
      <c r="P3501" s="6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1">
        <v>45707</v>
      </c>
      <c r="T3501" s="11">
        <f t="shared" si="274"/>
        <v>42186.290972222225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106.3</v>
      </c>
      <c r="P3502" s="6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1">
        <v>45708</v>
      </c>
      <c r="T3502" s="11">
        <f t="shared" si="274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100.66666666666666</v>
      </c>
      <c r="P3503" s="6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1">
        <v>45709</v>
      </c>
      <c r="T3503" s="11">
        <f t="shared" si="274"/>
        <v>42258.763831018514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105.4</v>
      </c>
      <c r="P3504" s="6">
        <f t="shared" si="271"/>
        <v>136</v>
      </c>
      <c r="Q3504" t="str">
        <f t="shared" si="272"/>
        <v>theater</v>
      </c>
      <c r="R3504" t="str">
        <f t="shared" si="273"/>
        <v>plays</v>
      </c>
      <c r="S3504" s="11">
        <v>45710</v>
      </c>
      <c r="T3504" s="11">
        <f t="shared" si="274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107.55999999999999</v>
      </c>
      <c r="P3505" s="6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1">
        <v>45711</v>
      </c>
      <c r="T3505" s="11">
        <f t="shared" si="274"/>
        <v>42575.478333333333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6">
        <f t="shared" si="271"/>
        <v>125</v>
      </c>
      <c r="Q3506" t="str">
        <f t="shared" si="272"/>
        <v>theater</v>
      </c>
      <c r="R3506" t="str">
        <f t="shared" si="273"/>
        <v>plays</v>
      </c>
      <c r="S3506" s="11">
        <v>45712</v>
      </c>
      <c r="T3506" s="11">
        <f t="shared" si="274"/>
        <v>42327.790405092594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103.76</v>
      </c>
      <c r="P3507" s="6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1">
        <v>45713</v>
      </c>
      <c r="T3507" s="11">
        <f t="shared" si="274"/>
        <v>41772.166666666664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101.49999999999999</v>
      </c>
      <c r="P3508" s="6">
        <f t="shared" si="271"/>
        <v>105</v>
      </c>
      <c r="Q3508" t="str">
        <f t="shared" si="272"/>
        <v>theater</v>
      </c>
      <c r="R3508" t="str">
        <f t="shared" si="273"/>
        <v>plays</v>
      </c>
      <c r="S3508" s="11">
        <v>45714</v>
      </c>
      <c r="T3508" s="11">
        <f t="shared" si="274"/>
        <v>41874.734259259261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104.4</v>
      </c>
      <c r="P3509" s="6">
        <f t="shared" si="271"/>
        <v>145</v>
      </c>
      <c r="Q3509" t="str">
        <f t="shared" si="272"/>
        <v>theater</v>
      </c>
      <c r="R3509" t="str">
        <f t="shared" si="273"/>
        <v>plays</v>
      </c>
      <c r="S3509" s="11">
        <v>45715</v>
      </c>
      <c r="T3509" s="11">
        <f t="shared" si="274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6">
        <f t="shared" si="271"/>
        <v>12</v>
      </c>
      <c r="Q3510" t="str">
        <f t="shared" si="272"/>
        <v>theater</v>
      </c>
      <c r="R3510" t="str">
        <f t="shared" si="273"/>
        <v>plays</v>
      </c>
      <c r="S3510" s="11">
        <v>45716</v>
      </c>
      <c r="T3510" s="11">
        <f t="shared" si="274"/>
        <v>42500.875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106.33333333333333</v>
      </c>
      <c r="P3511" s="6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1">
        <v>45717</v>
      </c>
      <c r="T3511" s="11">
        <f t="shared" si="274"/>
        <v>41964.204861111109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100.55555555555556</v>
      </c>
      <c r="P3512" s="6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1">
        <v>45718</v>
      </c>
      <c r="T3512" s="11">
        <f t="shared" si="274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101.2</v>
      </c>
      <c r="P3513" s="6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1">
        <v>45719</v>
      </c>
      <c r="T3513" s="11">
        <f t="shared" si="274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6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1">
        <v>45720</v>
      </c>
      <c r="T3514" s="11">
        <f t="shared" si="274"/>
        <v>42117.49527777778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118.39285714285714</v>
      </c>
      <c r="P3515" s="6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1">
        <v>45721</v>
      </c>
      <c r="T3515" s="11">
        <f t="shared" si="274"/>
        <v>41794.207638888889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 s="6">
        <f t="shared" si="271"/>
        <v>55</v>
      </c>
      <c r="Q3516" t="str">
        <f t="shared" si="272"/>
        <v>theater</v>
      </c>
      <c r="R3516" t="str">
        <f t="shared" si="273"/>
        <v>plays</v>
      </c>
      <c r="S3516" s="11">
        <v>45722</v>
      </c>
      <c r="T3516" s="11">
        <f t="shared" si="274"/>
        <v>42037.207638888889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102.66666666666666</v>
      </c>
      <c r="P3517" s="6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1">
        <v>45723</v>
      </c>
      <c r="T3517" s="11">
        <f t="shared" si="274"/>
        <v>42155.772812499999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6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1">
        <v>45724</v>
      </c>
      <c r="T3518" s="11">
        <f t="shared" si="274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6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1">
        <v>45725</v>
      </c>
      <c r="T3519" s="11">
        <f t="shared" si="274"/>
        <v>41824.458333333336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110.04599999999999</v>
      </c>
      <c r="P3520" s="6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1">
        <v>45726</v>
      </c>
      <c r="T3520" s="11">
        <f t="shared" si="274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101.35000000000001</v>
      </c>
      <c r="P3521" s="6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1">
        <v>45727</v>
      </c>
      <c r="T3521" s="11">
        <f t="shared" si="274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100.75</v>
      </c>
      <c r="P3522" s="6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1">
        <v>45728</v>
      </c>
      <c r="T3522" s="11">
        <f t="shared" si="274"/>
        <v>42253.57430555555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E3523/D3523*100</f>
        <v>169.42857142857144</v>
      </c>
      <c r="P3523" s="6">
        <f t="shared" ref="P3523:P3586" si="276">IFERROR(E3523/L3523,0)</f>
        <v>45.615384615384613</v>
      </c>
      <c r="Q3523" t="str">
        <f t="shared" ref="Q3523:Q3586" si="277">LEFT(N3523,FIND("/",N3523)-1)</f>
        <v>theater</v>
      </c>
      <c r="R3523" t="str">
        <f t="shared" ref="R3523:R3586" si="278">RIGHT(N3523,LEN(N3523)-FIND("/",N3523))</f>
        <v>plays</v>
      </c>
      <c r="S3523" s="11">
        <v>45729</v>
      </c>
      <c r="T3523" s="11">
        <f t="shared" ref="T3523:T3586" si="279">(((I3523/60)/60)/24)+DATE(1970,1,1)</f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6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1">
        <v>45730</v>
      </c>
      <c r="T3524" s="11">
        <f t="shared" si="279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113.65</v>
      </c>
      <c r="P3525" s="6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1">
        <v>45731</v>
      </c>
      <c r="T3525" s="11">
        <f t="shared" si="279"/>
        <v>42638.958333333328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101.56</v>
      </c>
      <c r="P3526" s="6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1">
        <v>45732</v>
      </c>
      <c r="T3526" s="11">
        <f t="shared" si="279"/>
        <v>41895.166666666664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6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1">
        <v>45733</v>
      </c>
      <c r="T3527" s="11">
        <f t="shared" si="279"/>
        <v>42225.666666666672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6">
        <f t="shared" si="276"/>
        <v>99</v>
      </c>
      <c r="Q3528" t="str">
        <f t="shared" si="277"/>
        <v>theater</v>
      </c>
      <c r="R3528" t="str">
        <f t="shared" si="278"/>
        <v>plays</v>
      </c>
      <c r="S3528" s="11">
        <v>45734</v>
      </c>
      <c r="T3528" s="11">
        <f t="shared" si="279"/>
        <v>42488.249305555553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116.91666666666667</v>
      </c>
      <c r="P3529" s="6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1">
        <v>45735</v>
      </c>
      <c r="T3529" s="11">
        <f t="shared" si="279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101.15151515151514</v>
      </c>
      <c r="P3530" s="6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1">
        <v>45736</v>
      </c>
      <c r="T3530" s="11">
        <f t="shared" si="279"/>
        <v>42753.50136574074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6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1">
        <v>45737</v>
      </c>
      <c r="T3531" s="11">
        <f t="shared" si="279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6">
        <f t="shared" si="276"/>
        <v>125</v>
      </c>
      <c r="Q3532" t="str">
        <f t="shared" si="277"/>
        <v>theater</v>
      </c>
      <c r="R3532" t="str">
        <f t="shared" si="278"/>
        <v>plays</v>
      </c>
      <c r="S3532" s="11">
        <v>45738</v>
      </c>
      <c r="T3532" s="11">
        <f t="shared" si="279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6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1">
        <v>45739</v>
      </c>
      <c r="T3533" s="11">
        <f t="shared" si="279"/>
        <v>42551.654328703706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118.95833333333334</v>
      </c>
      <c r="P3534" s="6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1">
        <v>45740</v>
      </c>
      <c r="T3534" s="11">
        <f t="shared" si="279"/>
        <v>41900.165972222225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126.2</v>
      </c>
      <c r="P3535" s="6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1">
        <v>45741</v>
      </c>
      <c r="T3535" s="11">
        <f t="shared" si="279"/>
        <v>42319.802858796291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156.20000000000002</v>
      </c>
      <c r="P3536" s="6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1">
        <v>45742</v>
      </c>
      <c r="T3536" s="11">
        <f t="shared" si="279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103.15</v>
      </c>
      <c r="P3537" s="6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1">
        <v>45743</v>
      </c>
      <c r="T3537" s="11">
        <f t="shared" si="279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153.33333333333334</v>
      </c>
      <c r="P3538" s="6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1">
        <v>45744</v>
      </c>
      <c r="T3538" s="11">
        <f t="shared" si="279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180.44444444444446</v>
      </c>
      <c r="P3539" s="6">
        <f t="shared" si="276"/>
        <v>43.5</v>
      </c>
      <c r="Q3539" t="str">
        <f t="shared" si="277"/>
        <v>theater</v>
      </c>
      <c r="R3539" t="str">
        <f t="shared" si="278"/>
        <v>plays</v>
      </c>
      <c r="S3539" s="11">
        <v>45745</v>
      </c>
      <c r="T3539" s="11">
        <f t="shared" si="279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128.44999999999999</v>
      </c>
      <c r="P3540" s="6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1">
        <v>45746</v>
      </c>
      <c r="T3540" s="11">
        <f t="shared" si="279"/>
        <v>42599.420601851853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119.66666666666667</v>
      </c>
      <c r="P3541" s="6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1">
        <v>45747</v>
      </c>
      <c r="T3541" s="11">
        <f t="shared" si="279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6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1">
        <v>45748</v>
      </c>
      <c r="T3542" s="11">
        <f t="shared" si="279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6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1">
        <v>45749</v>
      </c>
      <c r="T3543" s="11">
        <f t="shared" si="279"/>
        <v>42247.730034722219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102.23636363636363</v>
      </c>
      <c r="P3544" s="6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1">
        <v>45750</v>
      </c>
      <c r="T3544" s="11">
        <f t="shared" si="279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104.66666666666666</v>
      </c>
      <c r="P3545" s="6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1">
        <v>45751</v>
      </c>
      <c r="T3545" s="11">
        <f t="shared" si="279"/>
        <v>42180.755312499998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6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1">
        <v>45752</v>
      </c>
      <c r="T3546" s="11">
        <f t="shared" si="279"/>
        <v>42070.831678240742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100.4</v>
      </c>
      <c r="P3547" s="6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1">
        <v>45753</v>
      </c>
      <c r="T3547" s="11">
        <f t="shared" si="279"/>
        <v>42105.807395833333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102.27272727272727</v>
      </c>
      <c r="P3548" s="6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1">
        <v>45754</v>
      </c>
      <c r="T3548" s="11">
        <f t="shared" si="279"/>
        <v>42095.165972222225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114.40928571428573</v>
      </c>
      <c r="P3549" s="6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1">
        <v>45755</v>
      </c>
      <c r="T3549" s="11">
        <f t="shared" si="279"/>
        <v>42504.165972222225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101.9047619047619</v>
      </c>
      <c r="P3550" s="6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1">
        <v>45756</v>
      </c>
      <c r="T3550" s="11">
        <f t="shared" si="279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6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1">
        <v>45757</v>
      </c>
      <c r="T3551" s="11">
        <f t="shared" si="279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104.80000000000001</v>
      </c>
      <c r="P3552" s="6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1">
        <v>45758</v>
      </c>
      <c r="T3552" s="11">
        <f t="shared" si="279"/>
        <v>42492.893495370372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101.83333333333333</v>
      </c>
      <c r="P3553" s="6">
        <f t="shared" si="276"/>
        <v>61.1</v>
      </c>
      <c r="Q3553" t="str">
        <f t="shared" si="277"/>
        <v>theater</v>
      </c>
      <c r="R3553" t="str">
        <f t="shared" si="278"/>
        <v>plays</v>
      </c>
      <c r="S3553" s="11">
        <v>45759</v>
      </c>
      <c r="T3553" s="11">
        <f t="shared" si="279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6">
        <f t="shared" si="276"/>
        <v>38.65</v>
      </c>
      <c r="Q3554" t="str">
        <f t="shared" si="277"/>
        <v>theater</v>
      </c>
      <c r="R3554" t="str">
        <f t="shared" si="278"/>
        <v>plays</v>
      </c>
      <c r="S3554" s="11">
        <v>45760</v>
      </c>
      <c r="T3554" s="11">
        <f t="shared" si="279"/>
        <v>41818.587083333332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106.27272727272728</v>
      </c>
      <c r="P3555" s="6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1">
        <v>45761</v>
      </c>
      <c r="T3555" s="11">
        <f t="shared" si="279"/>
        <v>42228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113.42219999999999</v>
      </c>
      <c r="P3556" s="6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1">
        <v>45762</v>
      </c>
      <c r="T3556" s="11">
        <f t="shared" si="279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6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1">
        <v>45763</v>
      </c>
      <c r="T3557" s="11">
        <f t="shared" si="279"/>
        <v>42691.483726851846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100.45454545454547</v>
      </c>
      <c r="P3558" s="6">
        <f t="shared" si="276"/>
        <v>110.5</v>
      </c>
      <c r="Q3558" t="str">
        <f t="shared" si="277"/>
        <v>theater</v>
      </c>
      <c r="R3558" t="str">
        <f t="shared" si="278"/>
        <v>plays</v>
      </c>
      <c r="S3558" s="11">
        <v>45764</v>
      </c>
      <c r="T3558" s="11">
        <f t="shared" si="279"/>
        <v>41868.649583333332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100.03599999999999</v>
      </c>
      <c r="P3559" s="6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1">
        <v>45765</v>
      </c>
      <c r="T3559" s="11">
        <f t="shared" si="279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6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1">
        <v>45766</v>
      </c>
      <c r="T3560" s="11">
        <f t="shared" si="279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103.49999999999999</v>
      </c>
      <c r="P3561" s="6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1">
        <v>45767</v>
      </c>
      <c r="T3561" s="11">
        <f t="shared" si="279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108.43750000000001</v>
      </c>
      <c r="P3562" s="6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1">
        <v>45768</v>
      </c>
      <c r="T3562" s="11">
        <f t="shared" si="279"/>
        <v>42151.114583333328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102.4</v>
      </c>
      <c r="P3563" s="6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1">
        <v>45769</v>
      </c>
      <c r="T3563" s="11">
        <f t="shared" si="279"/>
        <v>42221.774999999994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148.88888888888889</v>
      </c>
      <c r="P3564" s="6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1">
        <v>45770</v>
      </c>
      <c r="T3564" s="11">
        <f t="shared" si="279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105.49000000000002</v>
      </c>
      <c r="P3565" s="6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1">
        <v>45771</v>
      </c>
      <c r="T3565" s="11">
        <f t="shared" si="279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100.49999999999999</v>
      </c>
      <c r="P3566" s="6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1">
        <v>45772</v>
      </c>
      <c r="T3566" s="11">
        <f t="shared" si="279"/>
        <v>42282.666666666672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130.55555555555557</v>
      </c>
      <c r="P3567" s="6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1">
        <v>45773</v>
      </c>
      <c r="T3567" s="11">
        <f t="shared" si="279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104.75000000000001</v>
      </c>
      <c r="P3568" s="6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1">
        <v>45774</v>
      </c>
      <c r="T3568" s="11">
        <f t="shared" si="279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108.80000000000001</v>
      </c>
      <c r="P3569" s="6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1">
        <v>45775</v>
      </c>
      <c r="T3569" s="11">
        <f t="shared" si="279"/>
        <v>42165.810694444444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 s="6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1">
        <v>45776</v>
      </c>
      <c r="T3570" s="11">
        <f t="shared" si="279"/>
        <v>41899.740671296298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100.47999999999999</v>
      </c>
      <c r="P3571" s="6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1">
        <v>45777</v>
      </c>
      <c r="T3571" s="11">
        <f t="shared" si="279"/>
        <v>42012.688611111109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114.35</v>
      </c>
      <c r="P3572" s="6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1">
        <v>45778</v>
      </c>
      <c r="T3572" s="11">
        <f t="shared" si="279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122.06666666666666</v>
      </c>
      <c r="P3573" s="6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1">
        <v>45779</v>
      </c>
      <c r="T3573" s="11">
        <f t="shared" si="279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6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1">
        <v>45780</v>
      </c>
      <c r="T3574" s="11">
        <f t="shared" si="279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102.8</v>
      </c>
      <c r="P3575" s="6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1">
        <v>45781</v>
      </c>
      <c r="T3575" s="11">
        <f t="shared" si="279"/>
        <v>41951.417199074072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106.12068965517241</v>
      </c>
      <c r="P3576" s="6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1">
        <v>45782</v>
      </c>
      <c r="T3576" s="11">
        <f t="shared" si="279"/>
        <v>41956.984351851846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101.33000000000001</v>
      </c>
      <c r="P3577" s="6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1">
        <v>45783</v>
      </c>
      <c r="T3577" s="11">
        <f t="shared" si="279"/>
        <v>42593.165972222225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6">
        <f t="shared" si="276"/>
        <v>20</v>
      </c>
      <c r="Q3578" t="str">
        <f t="shared" si="277"/>
        <v>theater</v>
      </c>
      <c r="R3578" t="str">
        <f t="shared" si="278"/>
        <v>plays</v>
      </c>
      <c r="S3578" s="11">
        <v>45784</v>
      </c>
      <c r="T3578" s="11">
        <f t="shared" si="279"/>
        <v>42709.590902777782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6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1">
        <v>45785</v>
      </c>
      <c r="T3579" s="11">
        <f t="shared" si="279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100.01333333333334</v>
      </c>
      <c r="P3580" s="6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1">
        <v>45786</v>
      </c>
      <c r="T3580" s="11">
        <f t="shared" si="279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6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1">
        <v>45787</v>
      </c>
      <c r="T3581" s="11">
        <f t="shared" si="279"/>
        <v>42460.720555555556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113.88888888888889</v>
      </c>
      <c r="P3582" s="6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1">
        <v>45788</v>
      </c>
      <c r="T3582" s="11">
        <f t="shared" si="279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6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1">
        <v>45789</v>
      </c>
      <c r="T3583" s="11">
        <f t="shared" si="279"/>
        <v>41850.471180555556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6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1">
        <v>45790</v>
      </c>
      <c r="T3584" s="11">
        <f t="shared" si="279"/>
        <v>42465.095856481479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108.5</v>
      </c>
      <c r="P3585" s="6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1">
        <v>45791</v>
      </c>
      <c r="T3585" s="11">
        <f t="shared" si="279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115.5</v>
      </c>
      <c r="P3586" s="6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1">
        <v>45792</v>
      </c>
      <c r="T3586" s="11">
        <f t="shared" si="279"/>
        <v>42198.316481481481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E3587/D3587*100</f>
        <v>119.11764705882352</v>
      </c>
      <c r="P3587" s="6">
        <f t="shared" ref="P3587:P3650" si="281">IFERROR(E3587/L3587,0)</f>
        <v>176.08695652173913</v>
      </c>
      <c r="Q3587" t="str">
        <f t="shared" ref="Q3587:Q3650" si="282">LEFT(N3587,FIND("/",N3587)-1)</f>
        <v>theater</v>
      </c>
      <c r="R3587" t="str">
        <f t="shared" ref="R3587:R3650" si="283">RIGHT(N3587,LEN(N3587)-FIND("/",N3587))</f>
        <v>plays</v>
      </c>
      <c r="S3587" s="11">
        <v>45793</v>
      </c>
      <c r="T3587" s="11">
        <f t="shared" ref="T3587:T3650" si="284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109.42666666666668</v>
      </c>
      <c r="P3588" s="6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1">
        <v>45794</v>
      </c>
      <c r="T3588" s="11">
        <f t="shared" si="284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126.6</v>
      </c>
      <c r="P3589" s="6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1">
        <v>45795</v>
      </c>
      <c r="T3589" s="11">
        <f t="shared" si="284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100.49999999999999</v>
      </c>
      <c r="P3590" s="6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1">
        <v>45796</v>
      </c>
      <c r="T3590" s="11">
        <f t="shared" si="284"/>
        <v>42123.958333333328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127.49999999999999</v>
      </c>
      <c r="P3591" s="6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1">
        <v>45797</v>
      </c>
      <c r="T3591" s="11">
        <f t="shared" si="284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100.05999999999999</v>
      </c>
      <c r="P3592" s="6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1">
        <v>45798</v>
      </c>
      <c r="T3592" s="11">
        <f t="shared" si="284"/>
        <v>41932.333726851852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6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1">
        <v>45799</v>
      </c>
      <c r="T3593" s="11">
        <f t="shared" si="284"/>
        <v>42028.207638888889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127.25</v>
      </c>
      <c r="P3594" s="6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1">
        <v>45800</v>
      </c>
      <c r="T3594" s="11">
        <f t="shared" si="284"/>
        <v>42046.207638888889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110.63333333333334</v>
      </c>
      <c r="P3595" s="6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1">
        <v>45801</v>
      </c>
      <c r="T3595" s="11">
        <f t="shared" si="284"/>
        <v>42009.851388888885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125.93749999999999</v>
      </c>
      <c r="P3596" s="6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1">
        <v>45802</v>
      </c>
      <c r="T3596" s="11">
        <f t="shared" si="284"/>
        <v>42617.066921296297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118.5</v>
      </c>
      <c r="P3597" s="6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1">
        <v>45803</v>
      </c>
      <c r="T3597" s="11">
        <f t="shared" si="284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107.72727272727273</v>
      </c>
      <c r="P3598" s="6">
        <f t="shared" si="281"/>
        <v>79</v>
      </c>
      <c r="Q3598" t="str">
        <f t="shared" si="282"/>
        <v>theater</v>
      </c>
      <c r="R3598" t="str">
        <f t="shared" si="283"/>
        <v>plays</v>
      </c>
      <c r="S3598" s="11">
        <v>45804</v>
      </c>
      <c r="T3598" s="11">
        <f t="shared" si="284"/>
        <v>41877.715069444443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102.60000000000001</v>
      </c>
      <c r="P3599" s="6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1">
        <v>45805</v>
      </c>
      <c r="T3599" s="11">
        <f t="shared" si="284"/>
        <v>42432.249305555553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110.1</v>
      </c>
      <c r="P3600" s="6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1">
        <v>45806</v>
      </c>
      <c r="T3600" s="11">
        <f t="shared" si="284"/>
        <v>41885.207638888889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6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1">
        <v>45807</v>
      </c>
      <c r="T3601" s="11">
        <f t="shared" si="284"/>
        <v>42246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6">
        <f t="shared" si="281"/>
        <v>3.25</v>
      </c>
      <c r="Q3602" t="str">
        <f t="shared" si="282"/>
        <v>theater</v>
      </c>
      <c r="R3602" t="str">
        <f t="shared" si="283"/>
        <v>plays</v>
      </c>
      <c r="S3602" s="11">
        <v>45808</v>
      </c>
      <c r="T3602" s="11">
        <f t="shared" si="284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104.35000000000001</v>
      </c>
      <c r="P3603" s="6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1">
        <v>45809</v>
      </c>
      <c r="T3603" s="11">
        <f t="shared" si="284"/>
        <v>42020.99863425926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100.05</v>
      </c>
      <c r="P3604" s="6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1">
        <v>45810</v>
      </c>
      <c r="T3604" s="11">
        <f t="shared" si="284"/>
        <v>42507.894432870366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170.66666666666669</v>
      </c>
      <c r="P3605" s="6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1">
        <v>45811</v>
      </c>
      <c r="T3605" s="11">
        <f t="shared" si="284"/>
        <v>42313.906018518523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112.83333333333334</v>
      </c>
      <c r="P3606" s="6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1">
        <v>45812</v>
      </c>
      <c r="T3606" s="11">
        <f t="shared" si="284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6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1">
        <v>45813</v>
      </c>
      <c r="T3607" s="11">
        <f t="shared" si="284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130.26666666666665</v>
      </c>
      <c r="P3608" s="6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1">
        <v>45814</v>
      </c>
      <c r="T3608" s="11">
        <f t="shared" si="284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105.45454545454544</v>
      </c>
      <c r="P3609" s="6">
        <f t="shared" si="281"/>
        <v>29</v>
      </c>
      <c r="Q3609" t="str">
        <f t="shared" si="282"/>
        <v>theater</v>
      </c>
      <c r="R3609" t="str">
        <f t="shared" si="283"/>
        <v>plays</v>
      </c>
      <c r="S3609" s="11">
        <v>45815</v>
      </c>
      <c r="T3609" s="11">
        <f t="shared" si="284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6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1">
        <v>45816</v>
      </c>
      <c r="T3610" s="11">
        <f t="shared" si="284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153.31632653061226</v>
      </c>
      <c r="P3611" s="6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1">
        <v>45817</v>
      </c>
      <c r="T3611" s="11">
        <f t="shared" si="284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162.30000000000001</v>
      </c>
      <c r="P3612" s="6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1">
        <v>45818</v>
      </c>
      <c r="T3612" s="11">
        <f t="shared" si="284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6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1">
        <v>45819</v>
      </c>
      <c r="T3613" s="11">
        <f t="shared" si="284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144.4</v>
      </c>
      <c r="P3614" s="6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1">
        <v>45820</v>
      </c>
      <c r="T3614" s="11">
        <f t="shared" si="284"/>
        <v>41799.726979166669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6">
        <f t="shared" si="281"/>
        <v>62.5</v>
      </c>
      <c r="Q3615" t="str">
        <f t="shared" si="282"/>
        <v>theater</v>
      </c>
      <c r="R3615" t="str">
        <f t="shared" si="283"/>
        <v>plays</v>
      </c>
      <c r="S3615" s="11">
        <v>45821</v>
      </c>
      <c r="T3615" s="11">
        <f t="shared" si="284"/>
        <v>41818.58997685185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100.8</v>
      </c>
      <c r="P3616" s="6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1">
        <v>45822</v>
      </c>
      <c r="T3616" s="11">
        <f t="shared" si="284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106.80000000000001</v>
      </c>
      <c r="P3617" s="6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1">
        <v>45823</v>
      </c>
      <c r="T3617" s="11">
        <f t="shared" si="284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124.8</v>
      </c>
      <c r="P3618" s="6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1">
        <v>45824</v>
      </c>
      <c r="T3618" s="11">
        <f t="shared" si="284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118.91891891891892</v>
      </c>
      <c r="P3619" s="6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1">
        <v>45825</v>
      </c>
      <c r="T3619" s="11">
        <f t="shared" si="284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6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1">
        <v>45826</v>
      </c>
      <c r="T3620" s="11">
        <f t="shared" si="284"/>
        <v>42158.627893518518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 s="6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1">
        <v>45827</v>
      </c>
      <c r="T3621" s="11">
        <f t="shared" si="284"/>
        <v>42693.916666666672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105.19047619047619</v>
      </c>
      <c r="P3622" s="6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1">
        <v>45828</v>
      </c>
      <c r="T3622" s="11">
        <f t="shared" si="284"/>
        <v>42068.166666666672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109.73333333333332</v>
      </c>
      <c r="P3623" s="6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1">
        <v>45829</v>
      </c>
      <c r="T3623" s="11">
        <f t="shared" si="284"/>
        <v>42643.875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100.099</v>
      </c>
      <c r="P3624" s="6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1">
        <v>45830</v>
      </c>
      <c r="T3624" s="11">
        <f t="shared" si="284"/>
        <v>41910.140972222223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6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1">
        <v>45831</v>
      </c>
      <c r="T3625" s="11">
        <f t="shared" si="284"/>
        <v>41846.291666666664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104.93333333333332</v>
      </c>
      <c r="P3626" s="6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1">
        <v>45832</v>
      </c>
      <c r="T3626" s="11">
        <f t="shared" si="284"/>
        <v>42605.774189814809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102.66666666666666</v>
      </c>
      <c r="P3627" s="6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1">
        <v>45833</v>
      </c>
      <c r="T3627" s="11">
        <f t="shared" si="284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101.82500000000002</v>
      </c>
      <c r="P3628" s="6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1">
        <v>45834</v>
      </c>
      <c r="T3628" s="11">
        <f t="shared" si="284"/>
        <v>41867.667326388888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6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1">
        <v>45835</v>
      </c>
      <c r="T3629" s="11">
        <f t="shared" si="284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>
        <f t="shared" si="281"/>
        <v>0</v>
      </c>
      <c r="Q3630" t="str">
        <f t="shared" si="282"/>
        <v>theater</v>
      </c>
      <c r="R3630" t="str">
        <f t="shared" si="283"/>
        <v>musical</v>
      </c>
      <c r="S3630" s="11">
        <v>45836</v>
      </c>
      <c r="T3630" s="11">
        <f t="shared" si="284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1.9999999999999998E-4</v>
      </c>
      <c r="P3631" s="6">
        <f t="shared" si="281"/>
        <v>1</v>
      </c>
      <c r="Q3631" t="str">
        <f t="shared" si="282"/>
        <v>theater</v>
      </c>
      <c r="R3631" t="str">
        <f t="shared" si="283"/>
        <v>musical</v>
      </c>
      <c r="S3631" s="11">
        <v>45837</v>
      </c>
      <c r="T3631" s="11">
        <f t="shared" si="284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3.3333333333333333E-2</v>
      </c>
      <c r="P3632" s="6">
        <f t="shared" si="281"/>
        <v>1</v>
      </c>
      <c r="Q3632" t="str">
        <f t="shared" si="282"/>
        <v>theater</v>
      </c>
      <c r="R3632" t="str">
        <f t="shared" si="283"/>
        <v>musical</v>
      </c>
      <c r="S3632" s="11">
        <v>45838</v>
      </c>
      <c r="T3632" s="11">
        <f t="shared" si="284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51.023391812865491</v>
      </c>
      <c r="P3633" s="6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1">
        <v>45839</v>
      </c>
      <c r="T3633" s="11">
        <f t="shared" si="284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6">
        <f t="shared" si="281"/>
        <v>100</v>
      </c>
      <c r="Q3634" t="str">
        <f t="shared" si="282"/>
        <v>theater</v>
      </c>
      <c r="R3634" t="str">
        <f t="shared" si="283"/>
        <v>musical</v>
      </c>
      <c r="S3634" s="11">
        <v>45840</v>
      </c>
      <c r="T3634" s="11">
        <f t="shared" si="284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35.24</v>
      </c>
      <c r="P3635" s="6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1">
        <v>45841</v>
      </c>
      <c r="T3635" s="11">
        <f t="shared" si="284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4.246666666666667</v>
      </c>
      <c r="P3636" s="6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1">
        <v>45842</v>
      </c>
      <c r="T3636" s="11">
        <f t="shared" si="284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36.457142857142856</v>
      </c>
      <c r="P3637" s="6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1">
        <v>45843</v>
      </c>
      <c r="T3637" s="11">
        <f t="shared" si="284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>
        <f t="shared" si="281"/>
        <v>0</v>
      </c>
      <c r="Q3638" t="str">
        <f t="shared" si="282"/>
        <v>theater</v>
      </c>
      <c r="R3638" t="str">
        <f t="shared" si="283"/>
        <v>musical</v>
      </c>
      <c r="S3638" s="11">
        <v>45844</v>
      </c>
      <c r="T3638" s="11">
        <f t="shared" si="284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30.866666666666664</v>
      </c>
      <c r="P3639" s="6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1">
        <v>45845</v>
      </c>
      <c r="T3639" s="11">
        <f t="shared" si="284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6.5454545454545459</v>
      </c>
      <c r="P3640" s="6">
        <f t="shared" si="281"/>
        <v>108</v>
      </c>
      <c r="Q3640" t="str">
        <f t="shared" si="282"/>
        <v>theater</v>
      </c>
      <c r="R3640" t="str">
        <f t="shared" si="283"/>
        <v>musical</v>
      </c>
      <c r="S3640" s="11">
        <v>45846</v>
      </c>
      <c r="T3640" s="11">
        <f t="shared" si="284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4.0000000000000001E-3</v>
      </c>
      <c r="P3641" s="6">
        <f t="shared" si="281"/>
        <v>1</v>
      </c>
      <c r="Q3641" t="str">
        <f t="shared" si="282"/>
        <v>theater</v>
      </c>
      <c r="R3641" t="str">
        <f t="shared" si="283"/>
        <v>musical</v>
      </c>
      <c r="S3641" s="11">
        <v>45847</v>
      </c>
      <c r="T3641" s="11">
        <f t="shared" si="284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</v>
      </c>
      <c r="P3642" s="6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1">
        <v>45848</v>
      </c>
      <c r="T3642" s="11">
        <f t="shared" si="284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>
        <f t="shared" si="281"/>
        <v>0</v>
      </c>
      <c r="Q3643" t="str">
        <f t="shared" si="282"/>
        <v>theater</v>
      </c>
      <c r="R3643" t="str">
        <f t="shared" si="283"/>
        <v>musical</v>
      </c>
      <c r="S3643" s="11">
        <v>45849</v>
      </c>
      <c r="T3643" s="11">
        <f t="shared" si="284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2.1428571428571428</v>
      </c>
      <c r="P3644" s="6">
        <f t="shared" si="281"/>
        <v>7.5</v>
      </c>
      <c r="Q3644" t="str">
        <f t="shared" si="282"/>
        <v>theater</v>
      </c>
      <c r="R3644" t="str">
        <f t="shared" si="283"/>
        <v>musical</v>
      </c>
      <c r="S3644" s="11">
        <v>45850</v>
      </c>
      <c r="T3644" s="11">
        <f t="shared" si="284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>
        <f t="shared" si="281"/>
        <v>0</v>
      </c>
      <c r="Q3645" t="str">
        <f t="shared" si="282"/>
        <v>theater</v>
      </c>
      <c r="R3645" t="str">
        <f t="shared" si="283"/>
        <v>musical</v>
      </c>
      <c r="S3645" s="11">
        <v>45851</v>
      </c>
      <c r="T3645" s="11">
        <f t="shared" si="284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16.420000000000002</v>
      </c>
      <c r="P3646" s="6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1">
        <v>45852</v>
      </c>
      <c r="T3646" s="11">
        <f t="shared" si="284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0.1</v>
      </c>
      <c r="P3647" s="6">
        <f t="shared" si="281"/>
        <v>1</v>
      </c>
      <c r="Q3647" t="str">
        <f t="shared" si="282"/>
        <v>theater</v>
      </c>
      <c r="R3647" t="str">
        <f t="shared" si="283"/>
        <v>musical</v>
      </c>
      <c r="S3647" s="11">
        <v>45853</v>
      </c>
      <c r="T3647" s="11">
        <f t="shared" si="284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4.8099999999999996</v>
      </c>
      <c r="P3648" s="6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1">
        <v>45854</v>
      </c>
      <c r="T3648" s="11">
        <f t="shared" si="284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6">
        <f t="shared" si="281"/>
        <v>15</v>
      </c>
      <c r="Q3649" t="str">
        <f t="shared" si="282"/>
        <v>theater</v>
      </c>
      <c r="R3649" t="str">
        <f t="shared" si="283"/>
        <v>musical</v>
      </c>
      <c r="S3649" s="11">
        <v>45855</v>
      </c>
      <c r="T3649" s="11">
        <f t="shared" si="284"/>
        <v>42643.749155092592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100.38249999999999</v>
      </c>
      <c r="P3650" s="6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1">
        <v>45856</v>
      </c>
      <c r="T3650" s="11">
        <f t="shared" si="284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E3651/D3651*100</f>
        <v>104</v>
      </c>
      <c r="P3651" s="6">
        <f t="shared" ref="P3651:P3714" si="286">IFERROR(E3651/L3651,0)</f>
        <v>97.5</v>
      </c>
      <c r="Q3651" t="str">
        <f t="shared" ref="Q3651:Q3714" si="287">LEFT(N3651,FIND("/",N3651)-1)</f>
        <v>theater</v>
      </c>
      <c r="R3651" t="str">
        <f t="shared" ref="R3651:R3714" si="288">RIGHT(N3651,LEN(N3651)-FIND("/",N3651))</f>
        <v>plays</v>
      </c>
      <c r="S3651" s="11">
        <v>45857</v>
      </c>
      <c r="T3651" s="11">
        <f t="shared" ref="T3651:T3714" si="289">(((I3651/60)/60)/24)+DATE(1970,1,1)</f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6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1">
        <v>45858</v>
      </c>
      <c r="T3652" s="11">
        <f t="shared" si="289"/>
        <v>42402.478981481487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6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1">
        <v>45859</v>
      </c>
      <c r="T3653" s="11">
        <f t="shared" si="289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250.66666666666669</v>
      </c>
      <c r="P3654" s="6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1">
        <v>45860</v>
      </c>
      <c r="T3654" s="11">
        <f t="shared" si="289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100.49999999999999</v>
      </c>
      <c r="P3655" s="6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1">
        <v>45861</v>
      </c>
      <c r="T3655" s="11">
        <f t="shared" si="289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174.4</v>
      </c>
      <c r="P3656" s="6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1">
        <v>45862</v>
      </c>
      <c r="T3656" s="11">
        <f t="shared" si="289"/>
        <v>42463.708333333328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116.26</v>
      </c>
      <c r="P3657" s="6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1">
        <v>45863</v>
      </c>
      <c r="T3657" s="11">
        <f t="shared" si="289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105.82000000000001</v>
      </c>
      <c r="P3658" s="6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1">
        <v>45864</v>
      </c>
      <c r="T3658" s="11">
        <f t="shared" si="289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110.75</v>
      </c>
      <c r="P3659" s="6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1">
        <v>45865</v>
      </c>
      <c r="T3659" s="11">
        <f t="shared" si="289"/>
        <v>42522.904166666667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100.66666666666666</v>
      </c>
      <c r="P3660" s="6">
        <f t="shared" si="286"/>
        <v>75.5</v>
      </c>
      <c r="Q3660" t="str">
        <f t="shared" si="287"/>
        <v>theater</v>
      </c>
      <c r="R3660" t="str">
        <f t="shared" si="288"/>
        <v>plays</v>
      </c>
      <c r="S3660" s="11">
        <v>45866</v>
      </c>
      <c r="T3660" s="11">
        <f t="shared" si="289"/>
        <v>41822.165972222225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102.03333333333333</v>
      </c>
      <c r="P3661" s="6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1">
        <v>45867</v>
      </c>
      <c r="T3661" s="11">
        <f t="shared" si="289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6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1">
        <v>45868</v>
      </c>
      <c r="T3662" s="11">
        <f t="shared" si="289"/>
        <v>41996.881076388891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 s="6">
        <f t="shared" si="286"/>
        <v>92.5</v>
      </c>
      <c r="Q3663" t="str">
        <f t="shared" si="287"/>
        <v>theater</v>
      </c>
      <c r="R3663" t="str">
        <f t="shared" si="288"/>
        <v>plays</v>
      </c>
      <c r="S3663" s="11">
        <v>45869</v>
      </c>
      <c r="T3663" s="11">
        <f t="shared" si="289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101.42500000000001</v>
      </c>
      <c r="P3664" s="6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1">
        <v>45870</v>
      </c>
      <c r="T3664" s="11">
        <f t="shared" si="289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6">
        <f t="shared" si="286"/>
        <v>26</v>
      </c>
      <c r="Q3665" t="str">
        <f t="shared" si="287"/>
        <v>theater</v>
      </c>
      <c r="R3665" t="str">
        <f t="shared" si="288"/>
        <v>plays</v>
      </c>
      <c r="S3665" s="11">
        <v>45871</v>
      </c>
      <c r="T3665" s="11">
        <f t="shared" si="289"/>
        <v>42725.493402777778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109.375</v>
      </c>
      <c r="P3666" s="6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1">
        <v>45872</v>
      </c>
      <c r="T3666" s="11">
        <f t="shared" si="289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115.16129032258064</v>
      </c>
      <c r="P3667" s="6">
        <f t="shared" si="286"/>
        <v>51</v>
      </c>
      <c r="Q3667" t="str">
        <f t="shared" si="287"/>
        <v>theater</v>
      </c>
      <c r="R3667" t="str">
        <f t="shared" si="288"/>
        <v>plays</v>
      </c>
      <c r="S3667" s="11">
        <v>45873</v>
      </c>
      <c r="T3667" s="11">
        <f t="shared" si="289"/>
        <v>42305.829166666663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6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1">
        <v>45874</v>
      </c>
      <c r="T3668" s="11">
        <f t="shared" si="289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103.17033333333335</v>
      </c>
      <c r="P3669" s="6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1">
        <v>45875</v>
      </c>
      <c r="T3669" s="11">
        <f t="shared" si="289"/>
        <v>42203.970127314817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103.49999999999999</v>
      </c>
      <c r="P3670" s="6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1">
        <v>45876</v>
      </c>
      <c r="T3670" s="11">
        <f t="shared" si="289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138.19999999999999</v>
      </c>
      <c r="P3671" s="6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1">
        <v>45877</v>
      </c>
      <c r="T3671" s="11">
        <f t="shared" si="289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109.54545454545455</v>
      </c>
      <c r="P3672" s="6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1">
        <v>45878</v>
      </c>
      <c r="T3672" s="11">
        <f t="shared" si="289"/>
        <v>42155.958333333328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100.85714285714286</v>
      </c>
      <c r="P3673" s="6">
        <f t="shared" si="286"/>
        <v>88.25</v>
      </c>
      <c r="Q3673" t="str">
        <f t="shared" si="287"/>
        <v>theater</v>
      </c>
      <c r="R3673" t="str">
        <f t="shared" si="288"/>
        <v>plays</v>
      </c>
      <c r="S3673" s="11">
        <v>45879</v>
      </c>
      <c r="T3673" s="11">
        <f t="shared" si="289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101.53333333333335</v>
      </c>
      <c r="P3674" s="6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1">
        <v>45880</v>
      </c>
      <c r="T3674" s="11">
        <f t="shared" si="289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113.625</v>
      </c>
      <c r="P3675" s="6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1">
        <v>45881</v>
      </c>
      <c r="T3675" s="11">
        <f t="shared" si="289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6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1">
        <v>45882</v>
      </c>
      <c r="T3676" s="11">
        <f t="shared" si="289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6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1">
        <v>45883</v>
      </c>
      <c r="T3677" s="11">
        <f t="shared" si="289"/>
        <v>42505.958333333328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128.75</v>
      </c>
      <c r="P3678" s="6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1">
        <v>45884</v>
      </c>
      <c r="T3678" s="11">
        <f t="shared" si="289"/>
        <v>41894.815787037034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102.90416666666667</v>
      </c>
      <c r="P3679" s="6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1">
        <v>45885</v>
      </c>
      <c r="T3679" s="11">
        <f t="shared" si="289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102.49999999999999</v>
      </c>
      <c r="P3680" s="6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1">
        <v>45886</v>
      </c>
      <c r="T3680" s="11">
        <f t="shared" si="289"/>
        <v>42155.531226851846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110.1</v>
      </c>
      <c r="P3681" s="6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1">
        <v>45887</v>
      </c>
      <c r="T3681" s="11">
        <f t="shared" si="289"/>
        <v>41821.207638888889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112.76666666666667</v>
      </c>
      <c r="P3682" s="6">
        <f t="shared" si="286"/>
        <v>99.5</v>
      </c>
      <c r="Q3682" t="str">
        <f t="shared" si="287"/>
        <v>theater</v>
      </c>
      <c r="R3682" t="str">
        <f t="shared" si="288"/>
        <v>plays</v>
      </c>
      <c r="S3682" s="11">
        <v>45888</v>
      </c>
      <c r="T3682" s="11">
        <f t="shared" si="289"/>
        <v>42648.454097222217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111.9</v>
      </c>
      <c r="P3683" s="6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1">
        <v>45889</v>
      </c>
      <c r="T3683" s="11">
        <f t="shared" si="289"/>
        <v>42384.651504629626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139.19999999999999</v>
      </c>
      <c r="P3684" s="6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1">
        <v>45890</v>
      </c>
      <c r="T3684" s="11">
        <f t="shared" si="289"/>
        <v>41806.290972222225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110.85714285714286</v>
      </c>
      <c r="P3685" s="6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1">
        <v>45891</v>
      </c>
      <c r="T3685" s="11">
        <f t="shared" si="289"/>
        <v>42663.116851851853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139.06666666666666</v>
      </c>
      <c r="P3686" s="6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1">
        <v>45892</v>
      </c>
      <c r="T3686" s="11">
        <f t="shared" si="289"/>
        <v>42249.180393518516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105.69999999999999</v>
      </c>
      <c r="P3687" s="6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1">
        <v>45893</v>
      </c>
      <c r="T3687" s="11">
        <f t="shared" si="289"/>
        <v>41778.875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101.42857142857142</v>
      </c>
      <c r="P3688" s="6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1">
        <v>45894</v>
      </c>
      <c r="T3688" s="11">
        <f t="shared" si="289"/>
        <v>42245.165972222225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100.245</v>
      </c>
      <c r="P3689" s="6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1">
        <v>45895</v>
      </c>
      <c r="T3689" s="11">
        <f t="shared" si="289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109.16666666666666</v>
      </c>
      <c r="P3690" s="6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1">
        <v>45896</v>
      </c>
      <c r="T3690" s="11">
        <f t="shared" si="289"/>
        <v>41859.787083333329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118.33333333333333</v>
      </c>
      <c r="P3691" s="6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1">
        <v>45897</v>
      </c>
      <c r="T3691" s="11">
        <f t="shared" si="289"/>
        <v>42176.934027777781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6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1">
        <v>45898</v>
      </c>
      <c r="T3692" s="11">
        <f t="shared" si="289"/>
        <v>41970.639849537038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127.96000000000001</v>
      </c>
      <c r="P3693" s="6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1">
        <v>45899</v>
      </c>
      <c r="T3693" s="11">
        <f t="shared" si="289"/>
        <v>42065.207638888889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6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1">
        <v>45900</v>
      </c>
      <c r="T3694" s="11">
        <f t="shared" si="289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129.12912912912913</v>
      </c>
      <c r="P3695" s="6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1">
        <v>45901</v>
      </c>
      <c r="T3695" s="11">
        <f t="shared" si="289"/>
        <v>42338.9375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107.42857142857143</v>
      </c>
      <c r="P3696" s="6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1">
        <v>45902</v>
      </c>
      <c r="T3696" s="11">
        <f t="shared" si="289"/>
        <v>42527.083333333328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100.125</v>
      </c>
      <c r="P3697" s="6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1">
        <v>45903</v>
      </c>
      <c r="T3697" s="11">
        <f t="shared" si="289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6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1">
        <v>45904</v>
      </c>
      <c r="T3698" s="11">
        <f t="shared" si="289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6">
        <f t="shared" si="286"/>
        <v>72</v>
      </c>
      <c r="Q3699" t="str">
        <f t="shared" si="287"/>
        <v>theater</v>
      </c>
      <c r="R3699" t="str">
        <f t="shared" si="288"/>
        <v>plays</v>
      </c>
      <c r="S3699" s="11">
        <v>45905</v>
      </c>
      <c r="T3699" s="11">
        <f t="shared" si="289"/>
        <v>42500.465833333335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110.52</v>
      </c>
      <c r="P3700" s="6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1">
        <v>45906</v>
      </c>
      <c r="T3700" s="11">
        <f t="shared" si="289"/>
        <v>42431.806562500002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100.8</v>
      </c>
      <c r="P3701" s="6">
        <f t="shared" si="286"/>
        <v>63</v>
      </c>
      <c r="Q3701" t="str">
        <f t="shared" si="287"/>
        <v>theater</v>
      </c>
      <c r="R3701" t="str">
        <f t="shared" si="288"/>
        <v>plays</v>
      </c>
      <c r="S3701" s="11">
        <v>45907</v>
      </c>
      <c r="T3701" s="11">
        <f t="shared" si="289"/>
        <v>41927.602037037039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121.2</v>
      </c>
      <c r="P3702" s="6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1">
        <v>45908</v>
      </c>
      <c r="T3702" s="11">
        <f t="shared" si="289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100.33333333333334</v>
      </c>
      <c r="P3703" s="6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1">
        <v>45909</v>
      </c>
      <c r="T3703" s="11">
        <f t="shared" si="289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109.16666666666666</v>
      </c>
      <c r="P3704" s="6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1">
        <v>45910</v>
      </c>
      <c r="T3704" s="11">
        <f t="shared" si="289"/>
        <v>42561.957638888889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123.42857142857142</v>
      </c>
      <c r="P3705" s="6">
        <f t="shared" si="286"/>
        <v>43.2</v>
      </c>
      <c r="Q3705" t="str">
        <f t="shared" si="287"/>
        <v>theater</v>
      </c>
      <c r="R3705" t="str">
        <f t="shared" si="288"/>
        <v>plays</v>
      </c>
      <c r="S3705" s="11">
        <v>45911</v>
      </c>
      <c r="T3705" s="11">
        <f t="shared" si="289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136.33666666666667</v>
      </c>
      <c r="P3706" s="6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1">
        <v>45912</v>
      </c>
      <c r="T3706" s="11">
        <f t="shared" si="289"/>
        <v>42521.689745370371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103.46657233816768</v>
      </c>
      <c r="P3707" s="6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1">
        <v>45913</v>
      </c>
      <c r="T3707" s="11">
        <f t="shared" si="289"/>
        <v>41813.75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121.33333333333334</v>
      </c>
      <c r="P3708" s="6">
        <f t="shared" si="286"/>
        <v>140</v>
      </c>
      <c r="Q3708" t="str">
        <f t="shared" si="287"/>
        <v>theater</v>
      </c>
      <c r="R3708" t="str">
        <f t="shared" si="288"/>
        <v>plays</v>
      </c>
      <c r="S3708" s="11">
        <v>45914</v>
      </c>
      <c r="T3708" s="11">
        <f t="shared" si="289"/>
        <v>41894.913761574076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6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1">
        <v>45915</v>
      </c>
      <c r="T3709" s="11">
        <f t="shared" si="289"/>
        <v>42573.226388888885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6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1">
        <v>45916</v>
      </c>
      <c r="T3710" s="11">
        <f t="shared" si="289"/>
        <v>41824.142199074071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108.25</v>
      </c>
      <c r="P3711" s="6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1">
        <v>45917</v>
      </c>
      <c r="T3711" s="11">
        <f t="shared" si="289"/>
        <v>41815.707708333335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141.15384615384616</v>
      </c>
      <c r="P3712" s="6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1">
        <v>45918</v>
      </c>
      <c r="T3712" s="11">
        <f t="shared" si="289"/>
        <v>42097.576249999998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 s="6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1">
        <v>45919</v>
      </c>
      <c r="T3713" s="11">
        <f t="shared" si="289"/>
        <v>41805.666666666664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153.73333333333335</v>
      </c>
      <c r="P3714" s="6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1">
        <v>45920</v>
      </c>
      <c r="T3714" s="11">
        <f t="shared" si="289"/>
        <v>42155.290972222225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E3715/D3715*100</f>
        <v>101.49999999999999</v>
      </c>
      <c r="P3715" s="6">
        <f t="shared" ref="P3715:P3778" si="291">IFERROR(E3715/L3715,0)</f>
        <v>106.84210526315789</v>
      </c>
      <c r="Q3715" t="str">
        <f t="shared" ref="Q3715:Q3778" si="292">LEFT(N3715,FIND("/",N3715)-1)</f>
        <v>theater</v>
      </c>
      <c r="R3715" t="str">
        <f t="shared" ref="R3715:R3778" si="293">RIGHT(N3715,LEN(N3715)-FIND("/",N3715))</f>
        <v>plays</v>
      </c>
      <c r="S3715" s="11">
        <v>45921</v>
      </c>
      <c r="T3715" s="11">
        <f t="shared" ref="T3715:T3778" si="294">(((I3715/60)/60)/24)+DATE(1970,1,1)</f>
        <v>42525.738032407404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102.35000000000001</v>
      </c>
      <c r="P3716" s="6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1">
        <v>45922</v>
      </c>
      <c r="T3716" s="11">
        <f t="shared" si="294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102.57142857142858</v>
      </c>
      <c r="P3717" s="6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1">
        <v>45923</v>
      </c>
      <c r="T3717" s="11">
        <f t="shared" si="294"/>
        <v>42094.536111111112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155.75</v>
      </c>
      <c r="P3718" s="6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1">
        <v>45924</v>
      </c>
      <c r="T3718" s="11">
        <f t="shared" si="294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100.75</v>
      </c>
      <c r="P3719" s="6">
        <f t="shared" si="291"/>
        <v>310</v>
      </c>
      <c r="Q3719" t="str">
        <f t="shared" si="292"/>
        <v>theater</v>
      </c>
      <c r="R3719" t="str">
        <f t="shared" si="293"/>
        <v>plays</v>
      </c>
      <c r="S3719" s="11">
        <v>45925</v>
      </c>
      <c r="T3719" s="11">
        <f t="shared" si="294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239.4</v>
      </c>
      <c r="P3720" s="6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1">
        <v>45926</v>
      </c>
      <c r="T3720" s="11">
        <f t="shared" si="294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6">
        <f t="shared" si="291"/>
        <v>105</v>
      </c>
      <c r="Q3721" t="str">
        <f t="shared" si="292"/>
        <v>theater</v>
      </c>
      <c r="R3721" t="str">
        <f t="shared" si="293"/>
        <v>plays</v>
      </c>
      <c r="S3721" s="11">
        <v>45927</v>
      </c>
      <c r="T3721" s="11">
        <f t="shared" si="294"/>
        <v>42177.729930555557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104.51515151515152</v>
      </c>
      <c r="P3722" s="6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1">
        <v>45928</v>
      </c>
      <c r="T3722" s="11">
        <f t="shared" si="294"/>
        <v>42187.993125000001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100.8</v>
      </c>
      <c r="P3723" s="6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1">
        <v>45929</v>
      </c>
      <c r="T3723" s="11">
        <f t="shared" si="294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111.20000000000002</v>
      </c>
      <c r="P3724" s="6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1">
        <v>45930</v>
      </c>
      <c r="T3724" s="11">
        <f t="shared" si="294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102.04444444444445</v>
      </c>
      <c r="P3725" s="6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1">
        <v>45931</v>
      </c>
      <c r="T3725" s="11">
        <f t="shared" si="294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102.54767441860466</v>
      </c>
      <c r="P3726" s="6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1">
        <v>45932</v>
      </c>
      <c r="T3726" s="11">
        <f t="shared" si="294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6">
        <f t="shared" si="291"/>
        <v>25.4</v>
      </c>
      <c r="Q3727" t="str">
        <f t="shared" si="292"/>
        <v>theater</v>
      </c>
      <c r="R3727" t="str">
        <f t="shared" si="293"/>
        <v>plays</v>
      </c>
      <c r="S3727" s="11">
        <v>45933</v>
      </c>
      <c r="T3727" s="11">
        <f t="shared" si="294"/>
        <v>42418.895833333328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338.70588235294122</v>
      </c>
      <c r="P3728" s="6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1">
        <v>45934</v>
      </c>
      <c r="T3728" s="11">
        <f t="shared" si="294"/>
        <v>42489.875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100.75</v>
      </c>
      <c r="P3729" s="6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1">
        <v>45935</v>
      </c>
      <c r="T3729" s="11">
        <f t="shared" si="294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</v>
      </c>
      <c r="P3730" s="6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1">
        <v>45936</v>
      </c>
      <c r="T3730" s="11">
        <f t="shared" si="294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</v>
      </c>
      <c r="P3731" s="6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1">
        <v>45937</v>
      </c>
      <c r="T3731" s="11">
        <f t="shared" si="294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6">
        <f t="shared" si="291"/>
        <v>100</v>
      </c>
      <c r="Q3732" t="str">
        <f t="shared" si="292"/>
        <v>theater</v>
      </c>
      <c r="R3732" t="str">
        <f t="shared" si="293"/>
        <v>plays</v>
      </c>
      <c r="S3732" s="11">
        <v>45938</v>
      </c>
      <c r="T3732" s="11">
        <f t="shared" si="294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11.272727272727273</v>
      </c>
      <c r="P3733" s="6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1">
        <v>45939</v>
      </c>
      <c r="T3733" s="11">
        <f t="shared" si="294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15.411764705882353</v>
      </c>
      <c r="P3734" s="6">
        <f t="shared" si="291"/>
        <v>32.75</v>
      </c>
      <c r="Q3734" t="str">
        <f t="shared" si="292"/>
        <v>theater</v>
      </c>
      <c r="R3734" t="str">
        <f t="shared" si="293"/>
        <v>plays</v>
      </c>
      <c r="S3734" s="11">
        <v>45940</v>
      </c>
      <c r="T3734" s="11">
        <f t="shared" si="294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>
        <f t="shared" si="291"/>
        <v>0</v>
      </c>
      <c r="Q3735" t="str">
        <f t="shared" si="292"/>
        <v>theater</v>
      </c>
      <c r="R3735" t="str">
        <f t="shared" si="293"/>
        <v>plays</v>
      </c>
      <c r="S3735" s="11">
        <v>45941</v>
      </c>
      <c r="T3735" s="11">
        <f t="shared" si="294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28.466666666666669</v>
      </c>
      <c r="P3736" s="6">
        <f t="shared" si="291"/>
        <v>61</v>
      </c>
      <c r="Q3736" t="str">
        <f t="shared" si="292"/>
        <v>theater</v>
      </c>
      <c r="R3736" t="str">
        <f t="shared" si="293"/>
        <v>plays</v>
      </c>
      <c r="S3736" s="11">
        <v>45942</v>
      </c>
      <c r="T3736" s="11">
        <f t="shared" si="294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13.333333333333334</v>
      </c>
      <c r="P3737" s="6">
        <f t="shared" si="291"/>
        <v>10</v>
      </c>
      <c r="Q3737" t="str">
        <f t="shared" si="292"/>
        <v>theater</v>
      </c>
      <c r="R3737" t="str">
        <f t="shared" si="293"/>
        <v>plays</v>
      </c>
      <c r="S3737" s="11">
        <v>45943</v>
      </c>
      <c r="T3737" s="11">
        <f t="shared" si="294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0.66666666666666674</v>
      </c>
      <c r="P3738" s="6">
        <f t="shared" si="291"/>
        <v>10</v>
      </c>
      <c r="Q3738" t="str">
        <f t="shared" si="292"/>
        <v>theater</v>
      </c>
      <c r="R3738" t="str">
        <f t="shared" si="293"/>
        <v>plays</v>
      </c>
      <c r="S3738" s="11">
        <v>45944</v>
      </c>
      <c r="T3738" s="11">
        <f t="shared" si="294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21.428571428571427</v>
      </c>
      <c r="P3739" s="6">
        <f t="shared" si="291"/>
        <v>37.5</v>
      </c>
      <c r="Q3739" t="str">
        <f t="shared" si="292"/>
        <v>theater</v>
      </c>
      <c r="R3739" t="str">
        <f t="shared" si="293"/>
        <v>plays</v>
      </c>
      <c r="S3739" s="11">
        <v>45945</v>
      </c>
      <c r="T3739" s="11">
        <f t="shared" si="294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6">
        <f t="shared" si="291"/>
        <v>45</v>
      </c>
      <c r="Q3740" t="str">
        <f t="shared" si="292"/>
        <v>theater</v>
      </c>
      <c r="R3740" t="str">
        <f t="shared" si="293"/>
        <v>plays</v>
      </c>
      <c r="S3740" s="11">
        <v>45946</v>
      </c>
      <c r="T3740" s="11">
        <f t="shared" si="294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20.125</v>
      </c>
      <c r="P3741" s="6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1">
        <v>45947</v>
      </c>
      <c r="T3741" s="11">
        <f t="shared" si="294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17.899999999999999</v>
      </c>
      <c r="P3742" s="6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1">
        <v>45948</v>
      </c>
      <c r="T3742" s="11">
        <f t="shared" si="294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>
        <f t="shared" si="291"/>
        <v>0</v>
      </c>
      <c r="Q3743" t="str">
        <f t="shared" si="292"/>
        <v>theater</v>
      </c>
      <c r="R3743" t="str">
        <f t="shared" si="293"/>
        <v>plays</v>
      </c>
      <c r="S3743" s="11">
        <v>45949</v>
      </c>
      <c r="T3743" s="11">
        <f t="shared" si="294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6">
        <f t="shared" si="291"/>
        <v>25</v>
      </c>
      <c r="Q3744" t="str">
        <f t="shared" si="292"/>
        <v>theater</v>
      </c>
      <c r="R3744" t="str">
        <f t="shared" si="293"/>
        <v>plays</v>
      </c>
      <c r="S3744" s="11">
        <v>45950</v>
      </c>
      <c r="T3744" s="11">
        <f t="shared" si="294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>
        <f t="shared" si="291"/>
        <v>0</v>
      </c>
      <c r="Q3745" t="str">
        <f t="shared" si="292"/>
        <v>theater</v>
      </c>
      <c r="R3745" t="str">
        <f t="shared" si="293"/>
        <v>plays</v>
      </c>
      <c r="S3745" s="11">
        <v>45951</v>
      </c>
      <c r="T3745" s="11">
        <f t="shared" si="294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>
        <f t="shared" si="291"/>
        <v>0</v>
      </c>
      <c r="Q3746" t="str">
        <f t="shared" si="292"/>
        <v>theater</v>
      </c>
      <c r="R3746" t="str">
        <f t="shared" si="293"/>
        <v>plays</v>
      </c>
      <c r="S3746" s="11">
        <v>45952</v>
      </c>
      <c r="T3746" s="11">
        <f t="shared" si="294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6">
        <f t="shared" si="291"/>
        <v>10</v>
      </c>
      <c r="Q3747" t="str">
        <f t="shared" si="292"/>
        <v>theater</v>
      </c>
      <c r="R3747" t="str">
        <f t="shared" si="293"/>
        <v>plays</v>
      </c>
      <c r="S3747" s="11">
        <v>45953</v>
      </c>
      <c r="T3747" s="11">
        <f t="shared" si="294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</v>
      </c>
      <c r="P3748" s="6">
        <f t="shared" si="291"/>
        <v>202</v>
      </c>
      <c r="Q3748" t="str">
        <f t="shared" si="292"/>
        <v>theater</v>
      </c>
      <c r="R3748" t="str">
        <f t="shared" si="293"/>
        <v>plays</v>
      </c>
      <c r="S3748" s="11">
        <v>45954</v>
      </c>
      <c r="T3748" s="11">
        <f t="shared" si="294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6">
        <f t="shared" si="291"/>
        <v>25</v>
      </c>
      <c r="Q3749" t="str">
        <f t="shared" si="292"/>
        <v>theater</v>
      </c>
      <c r="R3749" t="str">
        <f t="shared" si="293"/>
        <v>plays</v>
      </c>
      <c r="S3749" s="11">
        <v>45955</v>
      </c>
      <c r="T3749" s="11">
        <f t="shared" si="294"/>
        <v>42190.957638888889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103.52</v>
      </c>
      <c r="P3750" s="6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1">
        <v>45956</v>
      </c>
      <c r="T3750" s="11">
        <f t="shared" si="294"/>
        <v>42416.249305555553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6">
        <f t="shared" si="291"/>
        <v>75</v>
      </c>
      <c r="Q3751" t="str">
        <f t="shared" si="292"/>
        <v>theater</v>
      </c>
      <c r="R3751" t="str">
        <f t="shared" si="293"/>
        <v>musical</v>
      </c>
      <c r="S3751" s="11">
        <v>45957</v>
      </c>
      <c r="T3751" s="11">
        <f t="shared" si="294"/>
        <v>42489.165972222225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100.44999999999999</v>
      </c>
      <c r="P3752" s="6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1">
        <v>45958</v>
      </c>
      <c r="T3752" s="11">
        <f t="shared" si="294"/>
        <v>42045.332638888889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132.6</v>
      </c>
      <c r="P3753" s="6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1">
        <v>45959</v>
      </c>
      <c r="T3753" s="11">
        <f t="shared" si="294"/>
        <v>42462.993900462956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 s="6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1">
        <v>45960</v>
      </c>
      <c r="T3754" s="11">
        <f t="shared" si="294"/>
        <v>42659.875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103.34</v>
      </c>
      <c r="P3755" s="6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1">
        <v>45961</v>
      </c>
      <c r="T3755" s="11">
        <f t="shared" si="294"/>
        <v>42158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6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1">
        <v>45962</v>
      </c>
      <c r="T3756" s="11">
        <f t="shared" si="294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129.63636363636363</v>
      </c>
      <c r="P3757" s="6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1">
        <v>45963</v>
      </c>
      <c r="T3757" s="11">
        <f t="shared" si="294"/>
        <v>42475.866979166662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101.11111111111111</v>
      </c>
      <c r="P3758" s="6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1">
        <v>45964</v>
      </c>
      <c r="T3758" s="11">
        <f t="shared" si="294"/>
        <v>41801.814791666664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108.51428571428572</v>
      </c>
      <c r="P3759" s="6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1">
        <v>45965</v>
      </c>
      <c r="T3759" s="11">
        <f t="shared" si="294"/>
        <v>41974.850868055553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102.33333333333334</v>
      </c>
      <c r="P3760" s="6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1">
        <v>45966</v>
      </c>
      <c r="T3760" s="11">
        <f t="shared" si="294"/>
        <v>41778.208333333336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110.24425000000002</v>
      </c>
      <c r="P3761" s="6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1">
        <v>45967</v>
      </c>
      <c r="T3761" s="11">
        <f t="shared" si="294"/>
        <v>42242.108252314814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101.0154</v>
      </c>
      <c r="P3762" s="6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1">
        <v>45968</v>
      </c>
      <c r="T3762" s="11">
        <f t="shared" si="294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6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1">
        <v>45969</v>
      </c>
      <c r="T3763" s="11">
        <f t="shared" si="294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106.24</v>
      </c>
      <c r="P3764" s="6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1">
        <v>45970</v>
      </c>
      <c r="T3764" s="11">
        <f t="shared" si="294"/>
        <v>42218.813530092593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6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1">
        <v>45971</v>
      </c>
      <c r="T3765" s="11">
        <f t="shared" si="294"/>
        <v>42095.708634259259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6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1">
        <v>45972</v>
      </c>
      <c r="T3766" s="11">
        <f t="shared" si="294"/>
        <v>42519.024999999994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113.45714285714286</v>
      </c>
      <c r="P3767" s="6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1">
        <v>45973</v>
      </c>
      <c r="T3767" s="11">
        <f t="shared" si="294"/>
        <v>41850.776412037041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102.65010000000001</v>
      </c>
      <c r="P3768" s="6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1">
        <v>45974</v>
      </c>
      <c r="T3768" s="11">
        <f t="shared" si="294"/>
        <v>41823.167187500003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116.75</v>
      </c>
      <c r="P3769" s="6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1">
        <v>45975</v>
      </c>
      <c r="T3769" s="11">
        <f t="shared" si="294"/>
        <v>42064.207638888889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107.65274999999998</v>
      </c>
      <c r="P3770" s="6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1">
        <v>45976</v>
      </c>
      <c r="T3770" s="11">
        <f t="shared" si="294"/>
        <v>41802.727893518517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6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1">
        <v>45977</v>
      </c>
      <c r="T3771" s="11">
        <f t="shared" si="294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6">
        <f t="shared" si="291"/>
        <v>100</v>
      </c>
      <c r="Q3772" t="str">
        <f t="shared" si="292"/>
        <v>theater</v>
      </c>
      <c r="R3772" t="str">
        <f t="shared" si="293"/>
        <v>musical</v>
      </c>
      <c r="S3772" s="11">
        <v>45978</v>
      </c>
      <c r="T3772" s="11">
        <f t="shared" si="294"/>
        <v>42168.930671296301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6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1">
        <v>45979</v>
      </c>
      <c r="T3773" s="11">
        <f t="shared" si="294"/>
        <v>42508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110.2</v>
      </c>
      <c r="P3774" s="6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1">
        <v>45980</v>
      </c>
      <c r="T3774" s="11">
        <f t="shared" si="294"/>
        <v>42703.25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108.2</v>
      </c>
      <c r="P3775" s="6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1">
        <v>45981</v>
      </c>
      <c r="T3775" s="11">
        <f t="shared" si="294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6">
        <f t="shared" si="291"/>
        <v>100</v>
      </c>
      <c r="Q3776" t="str">
        <f t="shared" si="292"/>
        <v>theater</v>
      </c>
      <c r="R3776" t="str">
        <f t="shared" si="293"/>
        <v>musical</v>
      </c>
      <c r="S3776" s="11">
        <v>45982</v>
      </c>
      <c r="T3776" s="11">
        <f t="shared" si="294"/>
        <v>42103.792303240742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100.25</v>
      </c>
      <c r="P3777" s="6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1">
        <v>45983</v>
      </c>
      <c r="T3777" s="11">
        <f t="shared" si="294"/>
        <v>42103.166666666672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106.71250000000001</v>
      </c>
      <c r="P3778" s="6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1">
        <v>45984</v>
      </c>
      <c r="T3778" s="11">
        <f t="shared" si="294"/>
        <v>41852.041666666664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E3779/D3779*100</f>
        <v>143.19999999999999</v>
      </c>
      <c r="P3779" s="6">
        <f t="shared" ref="P3779:P3842" si="296">IFERROR(E3779/L3779,0)</f>
        <v>48.542372881355931</v>
      </c>
      <c r="Q3779" t="str">
        <f t="shared" ref="Q3779:Q3842" si="297">LEFT(N3779,FIND("/",N3779)-1)</f>
        <v>theater</v>
      </c>
      <c r="R3779" t="str">
        <f t="shared" ref="R3779:R3842" si="298">RIGHT(N3779,LEN(N3779)-FIND("/",N3779))</f>
        <v>musical</v>
      </c>
      <c r="S3779" s="11">
        <v>45985</v>
      </c>
      <c r="T3779" s="11">
        <f t="shared" ref="T3779:T3842" si="299">(((I3779/60)/60)/24)+DATE(1970,1,1)</f>
        <v>41909.166666666664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105.04166666666667</v>
      </c>
      <c r="P3780" s="6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1">
        <v>45986</v>
      </c>
      <c r="T3780" s="11">
        <f t="shared" si="299"/>
        <v>42049.819212962961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103.98</v>
      </c>
      <c r="P3781" s="6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1">
        <v>45987</v>
      </c>
      <c r="T3781" s="11">
        <f t="shared" si="299"/>
        <v>42455.693750000006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6">
        <f t="shared" si="296"/>
        <v>100</v>
      </c>
      <c r="Q3782" t="str">
        <f t="shared" si="297"/>
        <v>theater</v>
      </c>
      <c r="R3782" t="str">
        <f t="shared" si="298"/>
        <v>musical</v>
      </c>
      <c r="S3782" s="11">
        <v>45988</v>
      </c>
      <c r="T3782" s="11">
        <f t="shared" si="299"/>
        <v>42198.837499999994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109.66666666666667</v>
      </c>
      <c r="P3783" s="6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1">
        <v>45989</v>
      </c>
      <c r="T3783" s="11">
        <f t="shared" si="29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101.75</v>
      </c>
      <c r="P3784" s="6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1">
        <v>45990</v>
      </c>
      <c r="T3784" s="11">
        <f t="shared" si="299"/>
        <v>42575.958333333328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128.91666666666666</v>
      </c>
      <c r="P3785" s="6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1">
        <v>45991</v>
      </c>
      <c r="T3785" s="11">
        <f t="shared" si="29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 s="6">
        <f t="shared" si="296"/>
        <v>115</v>
      </c>
      <c r="Q3786" t="str">
        <f t="shared" si="297"/>
        <v>theater</v>
      </c>
      <c r="R3786" t="str">
        <f t="shared" si="298"/>
        <v>musical</v>
      </c>
      <c r="S3786" s="11">
        <v>45992</v>
      </c>
      <c r="T3786" s="11">
        <f t="shared" si="29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150.75</v>
      </c>
      <c r="P3787" s="6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1">
        <v>45993</v>
      </c>
      <c r="T3787" s="11">
        <f t="shared" si="299"/>
        <v>42584.418749999997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110.96666666666665</v>
      </c>
      <c r="P3788" s="6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1">
        <v>45994</v>
      </c>
      <c r="T3788" s="11">
        <f t="shared" si="299"/>
        <v>42517.037905092591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100.28571428571429</v>
      </c>
      <c r="P3789" s="6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1">
        <v>45995</v>
      </c>
      <c r="T3789" s="11">
        <f t="shared" si="29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0.66666666666666674</v>
      </c>
      <c r="P3790" s="6">
        <f t="shared" si="296"/>
        <v>500</v>
      </c>
      <c r="Q3790" t="str">
        <f t="shared" si="297"/>
        <v>theater</v>
      </c>
      <c r="R3790" t="str">
        <f t="shared" si="298"/>
        <v>musical</v>
      </c>
      <c r="S3790" s="11">
        <v>45996</v>
      </c>
      <c r="T3790" s="11">
        <f t="shared" si="29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</v>
      </c>
      <c r="P3791" s="6">
        <f t="shared" si="296"/>
        <v>29</v>
      </c>
      <c r="Q3791" t="str">
        <f t="shared" si="297"/>
        <v>theater</v>
      </c>
      <c r="R3791" t="str">
        <f t="shared" si="298"/>
        <v>musical</v>
      </c>
      <c r="S3791" s="11">
        <v>45997</v>
      </c>
      <c r="T3791" s="11">
        <f t="shared" si="29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>
        <f t="shared" si="296"/>
        <v>0</v>
      </c>
      <c r="Q3792" t="str">
        <f t="shared" si="297"/>
        <v>theater</v>
      </c>
      <c r="R3792" t="str">
        <f t="shared" si="298"/>
        <v>musical</v>
      </c>
      <c r="S3792" s="11">
        <v>45998</v>
      </c>
      <c r="T3792" s="11">
        <f t="shared" si="29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>
        <f t="shared" si="296"/>
        <v>0</v>
      </c>
      <c r="Q3793" t="str">
        <f t="shared" si="297"/>
        <v>theater</v>
      </c>
      <c r="R3793" t="str">
        <f t="shared" si="298"/>
        <v>musical</v>
      </c>
      <c r="S3793" s="11">
        <v>45999</v>
      </c>
      <c r="T3793" s="11">
        <f t="shared" si="29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0.27999999999999997</v>
      </c>
      <c r="P3794" s="6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1">
        <v>46000</v>
      </c>
      <c r="T3794" s="11">
        <f t="shared" si="29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59.657142857142851</v>
      </c>
      <c r="P3795" s="6">
        <f t="shared" si="296"/>
        <v>174</v>
      </c>
      <c r="Q3795" t="str">
        <f t="shared" si="297"/>
        <v>theater</v>
      </c>
      <c r="R3795" t="str">
        <f t="shared" si="298"/>
        <v>musical</v>
      </c>
      <c r="S3795" s="11">
        <v>46001</v>
      </c>
      <c r="T3795" s="11">
        <f t="shared" si="29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6">
        <f t="shared" si="296"/>
        <v>50</v>
      </c>
      <c r="Q3796" t="str">
        <f t="shared" si="297"/>
        <v>theater</v>
      </c>
      <c r="R3796" t="str">
        <f t="shared" si="298"/>
        <v>musical</v>
      </c>
      <c r="S3796" s="11">
        <v>46002</v>
      </c>
      <c r="T3796" s="11">
        <f t="shared" si="29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1.6666666666666667</v>
      </c>
      <c r="P3797" s="6">
        <f t="shared" si="296"/>
        <v>5</v>
      </c>
      <c r="Q3797" t="str">
        <f t="shared" si="297"/>
        <v>theater</v>
      </c>
      <c r="R3797" t="str">
        <f t="shared" si="298"/>
        <v>musical</v>
      </c>
      <c r="S3797" s="11">
        <v>46003</v>
      </c>
      <c r="T3797" s="11">
        <f t="shared" si="29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4.4444444444444444E-3</v>
      </c>
      <c r="P3798" s="6">
        <f t="shared" si="296"/>
        <v>1</v>
      </c>
      <c r="Q3798" t="str">
        <f t="shared" si="297"/>
        <v>theater</v>
      </c>
      <c r="R3798" t="str">
        <f t="shared" si="298"/>
        <v>musical</v>
      </c>
      <c r="S3798" s="11">
        <v>46004</v>
      </c>
      <c r="T3798" s="11">
        <f t="shared" si="29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89.666666666666657</v>
      </c>
      <c r="P3799" s="6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1">
        <v>46005</v>
      </c>
      <c r="T3799" s="11">
        <f t="shared" si="29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1.4642857142857144</v>
      </c>
      <c r="P3800" s="6">
        <f t="shared" si="296"/>
        <v>205</v>
      </c>
      <c r="Q3800" t="str">
        <f t="shared" si="297"/>
        <v>theater</v>
      </c>
      <c r="R3800" t="str">
        <f t="shared" si="298"/>
        <v>musical</v>
      </c>
      <c r="S3800" s="11">
        <v>46006</v>
      </c>
      <c r="T3800" s="11">
        <f t="shared" si="29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4.0199999999999996</v>
      </c>
      <c r="P3801" s="6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1">
        <v>46007</v>
      </c>
      <c r="T3801" s="11">
        <f t="shared" si="29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</v>
      </c>
      <c r="P3802" s="6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1">
        <v>46008</v>
      </c>
      <c r="T3802" s="11">
        <f t="shared" si="29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8.52</v>
      </c>
      <c r="P3803" s="6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1">
        <v>46009</v>
      </c>
      <c r="T3803" s="11">
        <f t="shared" si="29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>
        <f t="shared" si="296"/>
        <v>0</v>
      </c>
      <c r="Q3804" t="str">
        <f t="shared" si="297"/>
        <v>theater</v>
      </c>
      <c r="R3804" t="str">
        <f t="shared" si="298"/>
        <v>musical</v>
      </c>
      <c r="S3804" s="11">
        <v>46010</v>
      </c>
      <c r="T3804" s="11">
        <f t="shared" si="29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19.650000000000002</v>
      </c>
      <c r="P3805" s="6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1">
        <v>46011</v>
      </c>
      <c r="T3805" s="11">
        <f t="shared" si="29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>
        <f t="shared" si="296"/>
        <v>0</v>
      </c>
      <c r="Q3806" t="str">
        <f t="shared" si="297"/>
        <v>theater</v>
      </c>
      <c r="R3806" t="str">
        <f t="shared" si="298"/>
        <v>musical</v>
      </c>
      <c r="S3806" s="11">
        <v>46012</v>
      </c>
      <c r="T3806" s="11">
        <f t="shared" si="29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2E-3</v>
      </c>
      <c r="P3807" s="6">
        <f t="shared" si="296"/>
        <v>1.5</v>
      </c>
      <c r="Q3807" t="str">
        <f t="shared" si="297"/>
        <v>theater</v>
      </c>
      <c r="R3807" t="str">
        <f t="shared" si="298"/>
        <v>musical</v>
      </c>
      <c r="S3807" s="11">
        <v>46013</v>
      </c>
      <c r="T3807" s="11">
        <f t="shared" si="29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6.6666666666666666E-2</v>
      </c>
      <c r="P3808" s="6">
        <f t="shared" si="296"/>
        <v>5</v>
      </c>
      <c r="Q3808" t="str">
        <f t="shared" si="297"/>
        <v>theater</v>
      </c>
      <c r="R3808" t="str">
        <f t="shared" si="298"/>
        <v>musical</v>
      </c>
      <c r="S3808" s="11">
        <v>46014</v>
      </c>
      <c r="T3808" s="11">
        <f t="shared" si="29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30.333333333333336</v>
      </c>
      <c r="P3809" s="6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1">
        <v>46015</v>
      </c>
      <c r="T3809" s="11">
        <f t="shared" si="299"/>
        <v>42097.909016203703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6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1">
        <v>46016</v>
      </c>
      <c r="T3810" s="11">
        <f t="shared" si="29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101.25</v>
      </c>
      <c r="P3811" s="6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1">
        <v>46017</v>
      </c>
      <c r="T3811" s="11">
        <f t="shared" si="299"/>
        <v>41850.958333333336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121.73333333333333</v>
      </c>
      <c r="P3812" s="6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1">
        <v>46018</v>
      </c>
      <c r="T3812" s="11">
        <f t="shared" si="29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6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1">
        <v>46019</v>
      </c>
      <c r="T3813" s="11">
        <f t="shared" si="29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109.55</v>
      </c>
      <c r="P3814" s="6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1">
        <v>46020</v>
      </c>
      <c r="T3814" s="11">
        <f t="shared" si="299"/>
        <v>42156.165972222225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100.95190476190474</v>
      </c>
      <c r="P3815" s="6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1">
        <v>46021</v>
      </c>
      <c r="T3815" s="11">
        <f t="shared" si="299"/>
        <v>42535.904861111107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140.13333333333333</v>
      </c>
      <c r="P3816" s="6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1">
        <v>46022</v>
      </c>
      <c r="T3816" s="11">
        <f t="shared" si="29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100.001</v>
      </c>
      <c r="P3817" s="6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1">
        <v>46023</v>
      </c>
      <c r="T3817" s="11">
        <f t="shared" si="299"/>
        <v>42236.958333333328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119.238</v>
      </c>
      <c r="P3818" s="6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1">
        <v>46024</v>
      </c>
      <c r="T3818" s="11">
        <f t="shared" si="299"/>
        <v>41837.690081018518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107.25</v>
      </c>
      <c r="P3819" s="6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1">
        <v>46025</v>
      </c>
      <c r="T3819" s="11">
        <f t="shared" si="299"/>
        <v>42301.165972222225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 s="6">
        <f t="shared" si="296"/>
        <v>57</v>
      </c>
      <c r="Q3820" t="str">
        <f t="shared" si="297"/>
        <v>theater</v>
      </c>
      <c r="R3820" t="str">
        <f t="shared" si="298"/>
        <v>plays</v>
      </c>
      <c r="S3820" s="11">
        <v>46026</v>
      </c>
      <c r="T3820" s="11">
        <f t="shared" si="299"/>
        <v>42075.800717592589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106.4</v>
      </c>
      <c r="P3821" s="6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1">
        <v>46027</v>
      </c>
      <c r="T3821" s="11">
        <f t="shared" si="29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143.33333333333334</v>
      </c>
      <c r="P3822" s="6">
        <f t="shared" si="296"/>
        <v>21.5</v>
      </c>
      <c r="Q3822" t="str">
        <f t="shared" si="297"/>
        <v>theater</v>
      </c>
      <c r="R3822" t="str">
        <f t="shared" si="298"/>
        <v>plays</v>
      </c>
      <c r="S3822" s="11">
        <v>46028</v>
      </c>
      <c r="T3822" s="11">
        <f t="shared" si="299"/>
        <v>42190.651817129634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104.54285714285714</v>
      </c>
      <c r="P3823" s="6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1">
        <v>46029</v>
      </c>
      <c r="T3823" s="11">
        <f t="shared" si="29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110.02000000000001</v>
      </c>
      <c r="P3824" s="6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1">
        <v>46030</v>
      </c>
      <c r="T3824" s="11">
        <f t="shared" si="299"/>
        <v>42388.957638888889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6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1">
        <v>46031</v>
      </c>
      <c r="T3825" s="11">
        <f t="shared" si="29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6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1">
        <v>46032</v>
      </c>
      <c r="T3826" s="11">
        <f t="shared" si="299"/>
        <v>42583.570138888885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105.42</v>
      </c>
      <c r="P3827" s="6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1">
        <v>46033</v>
      </c>
      <c r="T3827" s="11">
        <f t="shared" si="29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119.16666666666667</v>
      </c>
      <c r="P3828" s="6">
        <f t="shared" si="296"/>
        <v>27.5</v>
      </c>
      <c r="Q3828" t="str">
        <f t="shared" si="297"/>
        <v>theater</v>
      </c>
      <c r="R3828" t="str">
        <f t="shared" si="298"/>
        <v>plays</v>
      </c>
      <c r="S3828" s="11">
        <v>46034</v>
      </c>
      <c r="T3828" s="11">
        <f t="shared" si="29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152.66666666666666</v>
      </c>
      <c r="P3829" s="6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1">
        <v>46035</v>
      </c>
      <c r="T3829" s="11">
        <f t="shared" si="299"/>
        <v>42090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6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1">
        <v>46036</v>
      </c>
      <c r="T3830" s="11">
        <f t="shared" si="299"/>
        <v>42004.569293981483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100.2</v>
      </c>
      <c r="P3831" s="6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1">
        <v>46037</v>
      </c>
      <c r="T3831" s="11">
        <f t="shared" si="299"/>
        <v>42613.865405092598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6">
        <f t="shared" si="296"/>
        <v>75</v>
      </c>
      <c r="Q3832" t="str">
        <f t="shared" si="297"/>
        <v>theater</v>
      </c>
      <c r="R3832" t="str">
        <f t="shared" si="298"/>
        <v>plays</v>
      </c>
      <c r="S3832" s="11">
        <v>46038</v>
      </c>
      <c r="T3832" s="11">
        <f t="shared" si="299"/>
        <v>42517.740868055553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106.02199999999999</v>
      </c>
      <c r="P3833" s="6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1">
        <v>46039</v>
      </c>
      <c r="T3833" s="11">
        <f t="shared" si="299"/>
        <v>41948.890567129631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104.66666666666666</v>
      </c>
      <c r="P3834" s="6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1">
        <v>46040</v>
      </c>
      <c r="T3834" s="11">
        <f t="shared" si="299"/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116.66666666666667</v>
      </c>
      <c r="P3835" s="6">
        <f t="shared" si="296"/>
        <v>70</v>
      </c>
      <c r="Q3835" t="str">
        <f t="shared" si="297"/>
        <v>theater</v>
      </c>
      <c r="R3835" t="str">
        <f t="shared" si="298"/>
        <v>plays</v>
      </c>
      <c r="S3835" s="11">
        <v>46041</v>
      </c>
      <c r="T3835" s="11">
        <f t="shared" si="299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109.03333333333333</v>
      </c>
      <c r="P3836" s="6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1">
        <v>46042</v>
      </c>
      <c r="T3836" s="11">
        <f t="shared" si="299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6">
        <f t="shared" si="296"/>
        <v>40</v>
      </c>
      <c r="Q3837" t="str">
        <f t="shared" si="297"/>
        <v>theater</v>
      </c>
      <c r="R3837" t="str">
        <f t="shared" si="298"/>
        <v>plays</v>
      </c>
      <c r="S3837" s="11">
        <v>46043</v>
      </c>
      <c r="T3837" s="11">
        <f t="shared" si="299"/>
        <v>42481.94222222222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112.5</v>
      </c>
      <c r="P3838" s="6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1">
        <v>46044</v>
      </c>
      <c r="T3838" s="11">
        <f t="shared" si="299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102.1</v>
      </c>
      <c r="P3839" s="6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1">
        <v>46045</v>
      </c>
      <c r="T3839" s="11">
        <f t="shared" si="299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100.824</v>
      </c>
      <c r="P3840" s="6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1">
        <v>46046</v>
      </c>
      <c r="T3840" s="11">
        <f t="shared" si="299"/>
        <v>42146.710752314815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101.25</v>
      </c>
      <c r="P3841" s="6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1">
        <v>46047</v>
      </c>
      <c r="T3841" s="11">
        <f t="shared" si="299"/>
        <v>42215.142638888887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 s="6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1">
        <v>46048</v>
      </c>
      <c r="T3842" s="11">
        <f t="shared" si="29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E3843/D3843*100</f>
        <v>8.7200000000000006</v>
      </c>
      <c r="P3843" s="6">
        <f t="shared" ref="P3843:P3906" si="301">IFERROR(E3843/L3843,0)</f>
        <v>25.647058823529413</v>
      </c>
      <c r="Q3843" t="str">
        <f t="shared" ref="Q3843:Q3906" si="302">LEFT(N3843,FIND("/",N3843)-1)</f>
        <v>theater</v>
      </c>
      <c r="R3843" t="str">
        <f t="shared" ref="R3843:R3906" si="303">RIGHT(N3843,LEN(N3843)-FIND("/",N3843))</f>
        <v>plays</v>
      </c>
      <c r="S3843" s="11">
        <v>46049</v>
      </c>
      <c r="T3843" s="11">
        <f t="shared" ref="T3843:T3906" si="304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21.94</v>
      </c>
      <c r="P3844" s="6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1">
        <v>46050</v>
      </c>
      <c r="T3844" s="11">
        <f t="shared" si="304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21.3</v>
      </c>
      <c r="P3845" s="6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1">
        <v>46051</v>
      </c>
      <c r="T3845" s="11">
        <f t="shared" si="304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41.489795918367342</v>
      </c>
      <c r="P3846" s="6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1">
        <v>46052</v>
      </c>
      <c r="T3846" s="11">
        <f t="shared" si="304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2.105</v>
      </c>
      <c r="P3847" s="6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1">
        <v>46053</v>
      </c>
      <c r="T3847" s="11">
        <f t="shared" si="304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</v>
      </c>
      <c r="P3848" s="6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1">
        <v>46054</v>
      </c>
      <c r="T3848" s="11">
        <f t="shared" si="304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16.161904761904761</v>
      </c>
      <c r="P3849" s="6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1">
        <v>46055</v>
      </c>
      <c r="T3849" s="11">
        <f t="shared" si="304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16.376923076923077</v>
      </c>
      <c r="P3850" s="6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1">
        <v>46056</v>
      </c>
      <c r="T3850" s="11">
        <f t="shared" si="304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</v>
      </c>
      <c r="P3851" s="6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1">
        <v>46057</v>
      </c>
      <c r="T3851" s="11">
        <f t="shared" si="304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3.8</v>
      </c>
      <c r="P3852" s="6">
        <f t="shared" si="301"/>
        <v>9.5</v>
      </c>
      <c r="Q3852" t="str">
        <f t="shared" si="302"/>
        <v>theater</v>
      </c>
      <c r="R3852" t="str">
        <f t="shared" si="303"/>
        <v>plays</v>
      </c>
      <c r="S3852" s="11">
        <v>46058</v>
      </c>
      <c r="T3852" s="11">
        <f t="shared" si="304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34.08</v>
      </c>
      <c r="P3853" s="6">
        <f t="shared" si="301"/>
        <v>35.5</v>
      </c>
      <c r="Q3853" t="str">
        <f t="shared" si="302"/>
        <v>theater</v>
      </c>
      <c r="R3853" t="str">
        <f t="shared" si="303"/>
        <v>plays</v>
      </c>
      <c r="S3853" s="11">
        <v>46059</v>
      </c>
      <c r="T3853" s="11">
        <f t="shared" si="304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0.2</v>
      </c>
      <c r="P3854" s="6">
        <f t="shared" si="301"/>
        <v>10</v>
      </c>
      <c r="Q3854" t="str">
        <f t="shared" si="302"/>
        <v>theater</v>
      </c>
      <c r="R3854" t="str">
        <f t="shared" si="303"/>
        <v>plays</v>
      </c>
      <c r="S3854" s="11">
        <v>46060</v>
      </c>
      <c r="T3854" s="11">
        <f t="shared" si="304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2.5999999999999999E-2</v>
      </c>
      <c r="P3855" s="6">
        <f t="shared" si="301"/>
        <v>13</v>
      </c>
      <c r="Q3855" t="str">
        <f t="shared" si="302"/>
        <v>theater</v>
      </c>
      <c r="R3855" t="str">
        <f t="shared" si="303"/>
        <v>plays</v>
      </c>
      <c r="S3855" s="11">
        <v>46061</v>
      </c>
      <c r="T3855" s="11">
        <f t="shared" si="304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16.254545454545454</v>
      </c>
      <c r="P3856" s="6">
        <f t="shared" si="301"/>
        <v>89.4</v>
      </c>
      <c r="Q3856" t="str">
        <f t="shared" si="302"/>
        <v>theater</v>
      </c>
      <c r="R3856" t="str">
        <f t="shared" si="303"/>
        <v>plays</v>
      </c>
      <c r="S3856" s="11">
        <v>46062</v>
      </c>
      <c r="T3856" s="11">
        <f t="shared" si="304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</v>
      </c>
      <c r="P3857" s="6">
        <f t="shared" si="301"/>
        <v>25</v>
      </c>
      <c r="Q3857" t="str">
        <f t="shared" si="302"/>
        <v>theater</v>
      </c>
      <c r="R3857" t="str">
        <f t="shared" si="303"/>
        <v>plays</v>
      </c>
      <c r="S3857" s="11">
        <v>46063</v>
      </c>
      <c r="T3857" s="11">
        <f t="shared" si="304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0.02</v>
      </c>
      <c r="P3858" s="6">
        <f t="shared" si="301"/>
        <v>1</v>
      </c>
      <c r="Q3858" t="str">
        <f t="shared" si="302"/>
        <v>theater</v>
      </c>
      <c r="R3858" t="str">
        <f t="shared" si="303"/>
        <v>plays</v>
      </c>
      <c r="S3858" s="11">
        <v>46064</v>
      </c>
      <c r="T3858" s="11">
        <f t="shared" si="304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5.2</v>
      </c>
      <c r="P3859" s="6">
        <f t="shared" si="301"/>
        <v>65</v>
      </c>
      <c r="Q3859" t="str">
        <f t="shared" si="302"/>
        <v>theater</v>
      </c>
      <c r="R3859" t="str">
        <f t="shared" si="303"/>
        <v>plays</v>
      </c>
      <c r="S3859" s="11">
        <v>46065</v>
      </c>
      <c r="T3859" s="11">
        <f t="shared" si="304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6">
        <f t="shared" si="301"/>
        <v>10</v>
      </c>
      <c r="Q3860" t="str">
        <f t="shared" si="302"/>
        <v>theater</v>
      </c>
      <c r="R3860" t="str">
        <f t="shared" si="303"/>
        <v>plays</v>
      </c>
      <c r="S3860" s="11">
        <v>46066</v>
      </c>
      <c r="T3860" s="11">
        <f t="shared" si="304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0.04</v>
      </c>
      <c r="P3861" s="6">
        <f t="shared" si="301"/>
        <v>1</v>
      </c>
      <c r="Q3861" t="str">
        <f t="shared" si="302"/>
        <v>theater</v>
      </c>
      <c r="R3861" t="str">
        <f t="shared" si="303"/>
        <v>plays</v>
      </c>
      <c r="S3861" s="11">
        <v>46067</v>
      </c>
      <c r="T3861" s="11">
        <f t="shared" si="304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17.666666666666668</v>
      </c>
      <c r="P3862" s="6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1">
        <v>46068</v>
      </c>
      <c r="T3862" s="11">
        <f t="shared" si="30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6">
        <f t="shared" si="301"/>
        <v>100</v>
      </c>
      <c r="Q3863" t="str">
        <f t="shared" si="302"/>
        <v>theater</v>
      </c>
      <c r="R3863" t="str">
        <f t="shared" si="303"/>
        <v>plays</v>
      </c>
      <c r="S3863" s="11">
        <v>46069</v>
      </c>
      <c r="T3863" s="11">
        <f t="shared" si="304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1.3333333333333334E-2</v>
      </c>
      <c r="P3864" s="6">
        <f t="shared" si="301"/>
        <v>1</v>
      </c>
      <c r="Q3864" t="str">
        <f t="shared" si="302"/>
        <v>theater</v>
      </c>
      <c r="R3864" t="str">
        <f t="shared" si="303"/>
        <v>plays</v>
      </c>
      <c r="S3864" s="11">
        <v>46070</v>
      </c>
      <c r="T3864" s="11">
        <f t="shared" si="304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>
        <f t="shared" si="301"/>
        <v>0</v>
      </c>
      <c r="Q3865" t="str">
        <f t="shared" si="302"/>
        <v>theater</v>
      </c>
      <c r="R3865" t="str">
        <f t="shared" si="303"/>
        <v>plays</v>
      </c>
      <c r="S3865" s="11">
        <v>46071</v>
      </c>
      <c r="T3865" s="11">
        <f t="shared" si="304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</v>
      </c>
      <c r="P3866" s="6">
        <f t="shared" si="301"/>
        <v>20</v>
      </c>
      <c r="Q3866" t="str">
        <f t="shared" si="302"/>
        <v>theater</v>
      </c>
      <c r="R3866" t="str">
        <f t="shared" si="303"/>
        <v>plays</v>
      </c>
      <c r="S3866" s="11">
        <v>46072</v>
      </c>
      <c r="T3866" s="11">
        <f t="shared" si="304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26.937422295897225</v>
      </c>
      <c r="P3867" s="6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1">
        <v>46073</v>
      </c>
      <c r="T3867" s="11">
        <f t="shared" si="304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0.54999999999999993</v>
      </c>
      <c r="P3868" s="6">
        <f t="shared" si="301"/>
        <v>5.5</v>
      </c>
      <c r="Q3868" t="str">
        <f t="shared" si="302"/>
        <v>theater</v>
      </c>
      <c r="R3868" t="str">
        <f t="shared" si="303"/>
        <v>plays</v>
      </c>
      <c r="S3868" s="11">
        <v>46074</v>
      </c>
      <c r="T3868" s="11">
        <f t="shared" si="304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12.55</v>
      </c>
      <c r="P3869" s="6">
        <f t="shared" si="301"/>
        <v>50.2</v>
      </c>
      <c r="Q3869" t="str">
        <f t="shared" si="302"/>
        <v>theater</v>
      </c>
      <c r="R3869" t="str">
        <f t="shared" si="303"/>
        <v>plays</v>
      </c>
      <c r="S3869" s="11">
        <v>46075</v>
      </c>
      <c r="T3869" s="11">
        <f t="shared" si="304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0.2</v>
      </c>
      <c r="P3870" s="6">
        <f t="shared" si="301"/>
        <v>10</v>
      </c>
      <c r="Q3870" t="str">
        <f t="shared" si="302"/>
        <v>theater</v>
      </c>
      <c r="R3870" t="str">
        <f t="shared" si="303"/>
        <v>musical</v>
      </c>
      <c r="S3870" s="11">
        <v>46076</v>
      </c>
      <c r="T3870" s="11">
        <f t="shared" si="304"/>
        <v>41890.659780092588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3.4474868431088401</v>
      </c>
      <c r="P3871" s="6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1">
        <v>46077</v>
      </c>
      <c r="T3871" s="11">
        <f t="shared" si="304"/>
        <v>42077.132638888885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6">
        <f t="shared" si="301"/>
        <v>150</v>
      </c>
      <c r="Q3872" t="str">
        <f t="shared" si="302"/>
        <v>theater</v>
      </c>
      <c r="R3872" t="str">
        <f t="shared" si="303"/>
        <v>musical</v>
      </c>
      <c r="S3872" s="11">
        <v>46078</v>
      </c>
      <c r="T3872" s="11">
        <f t="shared" si="304"/>
        <v>41823.17219907407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2.666666666666667</v>
      </c>
      <c r="P3873" s="6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1">
        <v>46079</v>
      </c>
      <c r="T3873" s="11">
        <f t="shared" si="304"/>
        <v>42823.739004629635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>
        <f t="shared" si="301"/>
        <v>0</v>
      </c>
      <c r="Q3874" t="str">
        <f t="shared" si="302"/>
        <v>theater</v>
      </c>
      <c r="R3874" t="str">
        <f t="shared" si="303"/>
        <v>musical</v>
      </c>
      <c r="S3874" s="11">
        <v>46080</v>
      </c>
      <c r="T3874" s="11">
        <f t="shared" si="304"/>
        <v>42230.145787037036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>
        <f t="shared" si="301"/>
        <v>0</v>
      </c>
      <c r="Q3875" t="str">
        <f t="shared" si="302"/>
        <v>theater</v>
      </c>
      <c r="R3875" t="str">
        <f t="shared" si="303"/>
        <v>musical</v>
      </c>
      <c r="S3875" s="11">
        <v>46081</v>
      </c>
      <c r="T3875" s="11">
        <f t="shared" si="304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>
        <f t="shared" si="301"/>
        <v>0</v>
      </c>
      <c r="Q3876" t="str">
        <f t="shared" si="302"/>
        <v>theater</v>
      </c>
      <c r="R3876" t="str">
        <f t="shared" si="303"/>
        <v>musical</v>
      </c>
      <c r="S3876" s="11">
        <v>46082</v>
      </c>
      <c r="T3876" s="11">
        <f t="shared" si="304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>
        <f t="shared" si="301"/>
        <v>0</v>
      </c>
      <c r="Q3877" t="str">
        <f t="shared" si="302"/>
        <v>theater</v>
      </c>
      <c r="R3877" t="str">
        <f t="shared" si="303"/>
        <v>musical</v>
      </c>
      <c r="S3877" s="11">
        <v>46083</v>
      </c>
      <c r="T3877" s="11">
        <f t="shared" si="304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52.794871794871788</v>
      </c>
      <c r="P3878" s="6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1">
        <v>46084</v>
      </c>
      <c r="T3878" s="11">
        <f t="shared" si="304"/>
        <v>42402.624166666668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4.9639999999999995</v>
      </c>
      <c r="P3879" s="6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1">
        <v>46085</v>
      </c>
      <c r="T3879" s="11">
        <f t="shared" si="304"/>
        <v>42712.67768518519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5.5555555555555552E-2</v>
      </c>
      <c r="P3880" s="6">
        <f t="shared" si="301"/>
        <v>10</v>
      </c>
      <c r="Q3880" t="str">
        <f t="shared" si="302"/>
        <v>theater</v>
      </c>
      <c r="R3880" t="str">
        <f t="shared" si="303"/>
        <v>musical</v>
      </c>
      <c r="S3880" s="11">
        <v>46086</v>
      </c>
      <c r="T3880" s="11">
        <f t="shared" si="304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>
        <f t="shared" si="301"/>
        <v>0</v>
      </c>
      <c r="Q3881" t="str">
        <f t="shared" si="302"/>
        <v>theater</v>
      </c>
      <c r="R3881" t="str">
        <f t="shared" si="303"/>
        <v>musical</v>
      </c>
      <c r="S3881" s="11">
        <v>46087</v>
      </c>
      <c r="T3881" s="11">
        <f t="shared" si="304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13.066666666666665</v>
      </c>
      <c r="P3882" s="6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1">
        <v>46088</v>
      </c>
      <c r="T3882" s="11">
        <f t="shared" si="304"/>
        <v>41850.958333333336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6">
        <f t="shared" si="301"/>
        <v>25</v>
      </c>
      <c r="Q3883" t="str">
        <f t="shared" si="302"/>
        <v>theater</v>
      </c>
      <c r="R3883" t="str">
        <f t="shared" si="303"/>
        <v>musical</v>
      </c>
      <c r="S3883" s="11">
        <v>46089</v>
      </c>
      <c r="T3883" s="11">
        <f t="shared" si="304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>
        <f t="shared" si="301"/>
        <v>0</v>
      </c>
      <c r="Q3884" t="str">
        <f t="shared" si="302"/>
        <v>theater</v>
      </c>
      <c r="R3884" t="str">
        <f t="shared" si="303"/>
        <v>musical</v>
      </c>
      <c r="S3884" s="11">
        <v>46090</v>
      </c>
      <c r="T3884" s="11">
        <f t="shared" si="304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>
        <f t="shared" si="301"/>
        <v>0</v>
      </c>
      <c r="Q3885" t="str">
        <f t="shared" si="302"/>
        <v>theater</v>
      </c>
      <c r="R3885" t="str">
        <f t="shared" si="303"/>
        <v>musical</v>
      </c>
      <c r="S3885" s="11">
        <v>46091</v>
      </c>
      <c r="T3885" s="11">
        <f t="shared" si="304"/>
        <v>41884.602650462963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>
        <f t="shared" si="301"/>
        <v>0</v>
      </c>
      <c r="Q3886" t="str">
        <f t="shared" si="302"/>
        <v>theater</v>
      </c>
      <c r="R3886" t="str">
        <f t="shared" si="303"/>
        <v>musical</v>
      </c>
      <c r="S3886" s="11">
        <v>46092</v>
      </c>
      <c r="T3886" s="11">
        <f t="shared" si="304"/>
        <v>42090.749907407408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>
        <f t="shared" si="301"/>
        <v>0</v>
      </c>
      <c r="Q3887" t="str">
        <f t="shared" si="302"/>
        <v>theater</v>
      </c>
      <c r="R3887" t="str">
        <f t="shared" si="303"/>
        <v>musical</v>
      </c>
      <c r="S3887" s="11">
        <v>46093</v>
      </c>
      <c r="T3887" s="11">
        <f t="shared" si="304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>
        <f t="shared" si="301"/>
        <v>0</v>
      </c>
      <c r="Q3888" t="str">
        <f t="shared" si="302"/>
        <v>theater</v>
      </c>
      <c r="R3888" t="str">
        <f t="shared" si="303"/>
        <v>musical</v>
      </c>
      <c r="S3888" s="11">
        <v>46094</v>
      </c>
      <c r="T3888" s="11">
        <f t="shared" si="304"/>
        <v>41984.228032407409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</v>
      </c>
      <c r="P3889" s="6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1">
        <v>46095</v>
      </c>
      <c r="T3889" s="11">
        <f t="shared" si="304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27.1</v>
      </c>
      <c r="P3890" s="6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1">
        <v>46096</v>
      </c>
      <c r="T3890" s="11">
        <f t="shared" si="304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</v>
      </c>
      <c r="P3891" s="6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1">
        <v>46097</v>
      </c>
      <c r="T3891" s="11">
        <f t="shared" si="304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16.826666666666668</v>
      </c>
      <c r="P3892" s="6">
        <f t="shared" si="301"/>
        <v>315.5</v>
      </c>
      <c r="Q3892" t="str">
        <f t="shared" si="302"/>
        <v>theater</v>
      </c>
      <c r="R3892" t="str">
        <f t="shared" si="303"/>
        <v>plays</v>
      </c>
      <c r="S3892" s="11">
        <v>46098</v>
      </c>
      <c r="T3892" s="11">
        <f t="shared" si="304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32.5</v>
      </c>
      <c r="P3893" s="6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1">
        <v>46099</v>
      </c>
      <c r="T3893" s="11">
        <f t="shared" si="304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>
        <f t="shared" si="301"/>
        <v>0</v>
      </c>
      <c r="Q3894" t="str">
        <f t="shared" si="302"/>
        <v>theater</v>
      </c>
      <c r="R3894" t="str">
        <f t="shared" si="303"/>
        <v>plays</v>
      </c>
      <c r="S3894" s="11">
        <v>46100</v>
      </c>
      <c r="T3894" s="11">
        <f t="shared" si="304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21.55</v>
      </c>
      <c r="P3895" s="6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1">
        <v>46101</v>
      </c>
      <c r="T3895" s="11">
        <f t="shared" si="304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3.4666666666666663</v>
      </c>
      <c r="P3896" s="6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1">
        <v>46102</v>
      </c>
      <c r="T3896" s="11">
        <f t="shared" si="304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6">
        <f t="shared" si="301"/>
        <v>50</v>
      </c>
      <c r="Q3897" t="str">
        <f t="shared" si="302"/>
        <v>theater</v>
      </c>
      <c r="R3897" t="str">
        <f t="shared" si="303"/>
        <v>plays</v>
      </c>
      <c r="S3897" s="11">
        <v>46103</v>
      </c>
      <c r="T3897" s="11">
        <f t="shared" si="304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10.625</v>
      </c>
      <c r="P3898" s="6">
        <f t="shared" si="301"/>
        <v>42.5</v>
      </c>
      <c r="Q3898" t="str">
        <f t="shared" si="302"/>
        <v>theater</v>
      </c>
      <c r="R3898" t="str">
        <f t="shared" si="303"/>
        <v>plays</v>
      </c>
      <c r="S3898" s="11">
        <v>46104</v>
      </c>
      <c r="T3898" s="11">
        <f t="shared" si="304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17.599999999999998</v>
      </c>
      <c r="P3899" s="6">
        <f t="shared" si="301"/>
        <v>44</v>
      </c>
      <c r="Q3899" t="str">
        <f t="shared" si="302"/>
        <v>theater</v>
      </c>
      <c r="R3899" t="str">
        <f t="shared" si="303"/>
        <v>plays</v>
      </c>
      <c r="S3899" s="11">
        <v>46105</v>
      </c>
      <c r="T3899" s="11">
        <f t="shared" si="304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32.56</v>
      </c>
      <c r="P3900" s="6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1">
        <v>46106</v>
      </c>
      <c r="T3900" s="11">
        <f t="shared" si="304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</v>
      </c>
      <c r="P3901" s="6">
        <f t="shared" si="301"/>
        <v>62.5</v>
      </c>
      <c r="Q3901" t="str">
        <f t="shared" si="302"/>
        <v>theater</v>
      </c>
      <c r="R3901" t="str">
        <f t="shared" si="303"/>
        <v>plays</v>
      </c>
      <c r="S3901" s="11">
        <v>46107</v>
      </c>
      <c r="T3901" s="11">
        <f t="shared" si="304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5.4</v>
      </c>
      <c r="P3902" s="6">
        <f t="shared" si="301"/>
        <v>27</v>
      </c>
      <c r="Q3902" t="str">
        <f t="shared" si="302"/>
        <v>theater</v>
      </c>
      <c r="R3902" t="str">
        <f t="shared" si="303"/>
        <v>plays</v>
      </c>
      <c r="S3902" s="11">
        <v>46108</v>
      </c>
      <c r="T3902" s="11">
        <f t="shared" si="304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0.83333333333333337</v>
      </c>
      <c r="P3903" s="6">
        <f t="shared" si="301"/>
        <v>25</v>
      </c>
      <c r="Q3903" t="str">
        <f t="shared" si="302"/>
        <v>theater</v>
      </c>
      <c r="R3903" t="str">
        <f t="shared" si="303"/>
        <v>plays</v>
      </c>
      <c r="S3903" s="11">
        <v>46109</v>
      </c>
      <c r="T3903" s="11">
        <f t="shared" si="304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48.833333333333336</v>
      </c>
      <c r="P3904" s="6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1">
        <v>46110</v>
      </c>
      <c r="T3904" s="11">
        <f t="shared" si="304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>
        <f t="shared" si="301"/>
        <v>0</v>
      </c>
      <c r="Q3905" t="str">
        <f t="shared" si="302"/>
        <v>theater</v>
      </c>
      <c r="R3905" t="str">
        <f t="shared" si="303"/>
        <v>plays</v>
      </c>
      <c r="S3905" s="11">
        <v>46111</v>
      </c>
      <c r="T3905" s="11">
        <f t="shared" si="304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0.03</v>
      </c>
      <c r="P3906" s="6">
        <f t="shared" si="301"/>
        <v>1.5</v>
      </c>
      <c r="Q3906" t="str">
        <f t="shared" si="302"/>
        <v>theater</v>
      </c>
      <c r="R3906" t="str">
        <f t="shared" si="303"/>
        <v>plays</v>
      </c>
      <c r="S3906" s="11">
        <v>46112</v>
      </c>
      <c r="T3906" s="11">
        <f t="shared" si="304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E3907/D3907*100</f>
        <v>11.533333333333333</v>
      </c>
      <c r="P3907" s="6">
        <f t="shared" ref="P3907:P3970" si="306">IFERROR(E3907/L3907,0)</f>
        <v>24.714285714285715</v>
      </c>
      <c r="Q3907" t="str">
        <f t="shared" ref="Q3907:Q3970" si="307">LEFT(N3907,FIND("/",N3907)-1)</f>
        <v>theater</v>
      </c>
      <c r="R3907" t="str">
        <f t="shared" ref="R3907:R3970" si="308">RIGHT(N3907,LEN(N3907)-FIND("/",N3907))</f>
        <v>plays</v>
      </c>
      <c r="S3907" s="11">
        <v>46113</v>
      </c>
      <c r="T3907" s="11">
        <f t="shared" ref="T3907:T3970" si="309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67.333333333333329</v>
      </c>
      <c r="P3908" s="6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1">
        <v>46114</v>
      </c>
      <c r="T3908" s="11">
        <f t="shared" si="309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15.299999999999999</v>
      </c>
      <c r="P3909" s="6">
        <f t="shared" si="306"/>
        <v>38.25</v>
      </c>
      <c r="Q3909" t="str">
        <f t="shared" si="307"/>
        <v>theater</v>
      </c>
      <c r="R3909" t="str">
        <f t="shared" si="308"/>
        <v>plays</v>
      </c>
      <c r="S3909" s="11">
        <v>46115</v>
      </c>
      <c r="T3909" s="11">
        <f t="shared" si="309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8.6666666666666679</v>
      </c>
      <c r="P3910" s="6">
        <f t="shared" si="306"/>
        <v>16.25</v>
      </c>
      <c r="Q3910" t="str">
        <f t="shared" si="307"/>
        <v>theater</v>
      </c>
      <c r="R3910" t="str">
        <f t="shared" si="308"/>
        <v>plays</v>
      </c>
      <c r="S3910" s="11">
        <v>46116</v>
      </c>
      <c r="T3910" s="11">
        <f t="shared" si="309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0.22499999999999998</v>
      </c>
      <c r="P3911" s="6">
        <f t="shared" si="306"/>
        <v>33.75</v>
      </c>
      <c r="Q3911" t="str">
        <f t="shared" si="307"/>
        <v>theater</v>
      </c>
      <c r="R3911" t="str">
        <f t="shared" si="308"/>
        <v>plays</v>
      </c>
      <c r="S3911" s="11">
        <v>46117</v>
      </c>
      <c r="T3911" s="11">
        <f t="shared" si="309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3.0833333333333335</v>
      </c>
      <c r="P3912" s="6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1">
        <v>46118</v>
      </c>
      <c r="T3912" s="11">
        <f t="shared" si="309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37.412500000000001</v>
      </c>
      <c r="P3913" s="6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1">
        <v>46119</v>
      </c>
      <c r="T3913" s="11">
        <f t="shared" si="309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6.6666666666666671E-3</v>
      </c>
      <c r="P3914" s="6">
        <f t="shared" si="306"/>
        <v>1</v>
      </c>
      <c r="Q3914" t="str">
        <f t="shared" si="307"/>
        <v>theater</v>
      </c>
      <c r="R3914" t="str">
        <f t="shared" si="308"/>
        <v>plays</v>
      </c>
      <c r="S3914" s="11">
        <v>46120</v>
      </c>
      <c r="T3914" s="11">
        <f t="shared" si="309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6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1">
        <v>46121</v>
      </c>
      <c r="T3915" s="11">
        <f t="shared" si="309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36.36</v>
      </c>
      <c r="P3916" s="6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1">
        <v>46122</v>
      </c>
      <c r="T3916" s="11">
        <f t="shared" si="309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0.33333333333333337</v>
      </c>
      <c r="P3917" s="6">
        <f t="shared" si="306"/>
        <v>5</v>
      </c>
      <c r="Q3917" t="str">
        <f t="shared" si="307"/>
        <v>theater</v>
      </c>
      <c r="R3917" t="str">
        <f t="shared" si="308"/>
        <v>plays</v>
      </c>
      <c r="S3917" s="11">
        <v>46123</v>
      </c>
      <c r="T3917" s="11">
        <f t="shared" si="309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>
        <f t="shared" si="306"/>
        <v>0</v>
      </c>
      <c r="Q3918" t="str">
        <f t="shared" si="307"/>
        <v>theater</v>
      </c>
      <c r="R3918" t="str">
        <f t="shared" si="308"/>
        <v>plays</v>
      </c>
      <c r="S3918" s="11">
        <v>46124</v>
      </c>
      <c r="T3918" s="11">
        <f t="shared" si="309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0.2857142857142857</v>
      </c>
      <c r="P3919" s="6">
        <f t="shared" si="306"/>
        <v>10</v>
      </c>
      <c r="Q3919" t="str">
        <f t="shared" si="307"/>
        <v>theater</v>
      </c>
      <c r="R3919" t="str">
        <f t="shared" si="308"/>
        <v>plays</v>
      </c>
      <c r="S3919" s="11">
        <v>46125</v>
      </c>
      <c r="T3919" s="11">
        <f t="shared" si="309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0.2</v>
      </c>
      <c r="P3920" s="6">
        <f t="shared" si="306"/>
        <v>40</v>
      </c>
      <c r="Q3920" t="str">
        <f t="shared" si="307"/>
        <v>theater</v>
      </c>
      <c r="R3920" t="str">
        <f t="shared" si="308"/>
        <v>plays</v>
      </c>
      <c r="S3920" s="11">
        <v>46126</v>
      </c>
      <c r="T3920" s="11">
        <f t="shared" si="309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1.7999999999999998</v>
      </c>
      <c r="P3921" s="6">
        <f t="shared" si="306"/>
        <v>30</v>
      </c>
      <c r="Q3921" t="str">
        <f t="shared" si="307"/>
        <v>theater</v>
      </c>
      <c r="R3921" t="str">
        <f t="shared" si="308"/>
        <v>plays</v>
      </c>
      <c r="S3921" s="11">
        <v>46127</v>
      </c>
      <c r="T3921" s="11">
        <f t="shared" si="309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5.4</v>
      </c>
      <c r="P3922" s="6">
        <f t="shared" si="306"/>
        <v>45</v>
      </c>
      <c r="Q3922" t="str">
        <f t="shared" si="307"/>
        <v>theater</v>
      </c>
      <c r="R3922" t="str">
        <f t="shared" si="308"/>
        <v>plays</v>
      </c>
      <c r="S3922" s="11">
        <v>46128</v>
      </c>
      <c r="T3922" s="11">
        <f t="shared" si="309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>
        <f t="shared" si="306"/>
        <v>0</v>
      </c>
      <c r="Q3923" t="str">
        <f t="shared" si="307"/>
        <v>theater</v>
      </c>
      <c r="R3923" t="str">
        <f t="shared" si="308"/>
        <v>plays</v>
      </c>
      <c r="S3923" s="11">
        <v>46129</v>
      </c>
      <c r="T3923" s="11">
        <f t="shared" si="309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8.1333333333333329</v>
      </c>
      <c r="P3924" s="6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1">
        <v>46130</v>
      </c>
      <c r="T3924" s="11">
        <f t="shared" si="309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12.034782608695652</v>
      </c>
      <c r="P3925" s="6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1">
        <v>46131</v>
      </c>
      <c r="T3925" s="11">
        <f t="shared" si="309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15.266666666666667</v>
      </c>
      <c r="P3926" s="6">
        <f t="shared" si="306"/>
        <v>57.25</v>
      </c>
      <c r="Q3926" t="str">
        <f t="shared" si="307"/>
        <v>theater</v>
      </c>
      <c r="R3926" t="str">
        <f t="shared" si="308"/>
        <v>plays</v>
      </c>
      <c r="S3926" s="11">
        <v>46132</v>
      </c>
      <c r="T3926" s="11">
        <f t="shared" si="309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6">
        <f t="shared" si="306"/>
        <v>5</v>
      </c>
      <c r="Q3927" t="str">
        <f t="shared" si="307"/>
        <v>theater</v>
      </c>
      <c r="R3927" t="str">
        <f t="shared" si="308"/>
        <v>plays</v>
      </c>
      <c r="S3927" s="11">
        <v>46133</v>
      </c>
      <c r="T3927" s="11">
        <f t="shared" si="309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0.3</v>
      </c>
      <c r="P3928" s="6">
        <f t="shared" si="306"/>
        <v>15</v>
      </c>
      <c r="Q3928" t="str">
        <f t="shared" si="307"/>
        <v>theater</v>
      </c>
      <c r="R3928" t="str">
        <f t="shared" si="308"/>
        <v>plays</v>
      </c>
      <c r="S3928" s="11">
        <v>46134</v>
      </c>
      <c r="T3928" s="11">
        <f t="shared" si="309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6">
        <f t="shared" si="306"/>
        <v>12.5</v>
      </c>
      <c r="Q3929" t="str">
        <f t="shared" si="307"/>
        <v>theater</v>
      </c>
      <c r="R3929" t="str">
        <f t="shared" si="308"/>
        <v>plays</v>
      </c>
      <c r="S3929" s="11">
        <v>46135</v>
      </c>
      <c r="T3929" s="11">
        <f t="shared" si="309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13.020000000000001</v>
      </c>
      <c r="P3930" s="6">
        <f t="shared" si="306"/>
        <v>93</v>
      </c>
      <c r="Q3930" t="str">
        <f t="shared" si="307"/>
        <v>theater</v>
      </c>
      <c r="R3930" t="str">
        <f t="shared" si="308"/>
        <v>plays</v>
      </c>
      <c r="S3930" s="11">
        <v>46136</v>
      </c>
      <c r="T3930" s="11">
        <f t="shared" si="309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2.2650000000000001</v>
      </c>
      <c r="P3931" s="6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1">
        <v>46137</v>
      </c>
      <c r="T3931" s="11">
        <f t="shared" si="309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>
        <f t="shared" si="306"/>
        <v>0</v>
      </c>
      <c r="Q3932" t="str">
        <f t="shared" si="307"/>
        <v>theater</v>
      </c>
      <c r="R3932" t="str">
        <f t="shared" si="308"/>
        <v>plays</v>
      </c>
      <c r="S3932" s="11">
        <v>46138</v>
      </c>
      <c r="T3932" s="11">
        <f t="shared" si="309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>
        <f t="shared" si="306"/>
        <v>0</v>
      </c>
      <c r="Q3933" t="str">
        <f t="shared" si="307"/>
        <v>theater</v>
      </c>
      <c r="R3933" t="str">
        <f t="shared" si="308"/>
        <v>plays</v>
      </c>
      <c r="S3933" s="11">
        <v>46139</v>
      </c>
      <c r="T3933" s="11">
        <f t="shared" si="309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8.3333333333333332E-3</v>
      </c>
      <c r="P3934" s="6">
        <f t="shared" si="306"/>
        <v>1</v>
      </c>
      <c r="Q3934" t="str">
        <f t="shared" si="307"/>
        <v>theater</v>
      </c>
      <c r="R3934" t="str">
        <f t="shared" si="308"/>
        <v>plays</v>
      </c>
      <c r="S3934" s="11">
        <v>46140</v>
      </c>
      <c r="T3934" s="11">
        <f t="shared" si="309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15.742857142857142</v>
      </c>
      <c r="P3935" s="6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1">
        <v>46141</v>
      </c>
      <c r="T3935" s="11">
        <f t="shared" si="309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6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1">
        <v>46142</v>
      </c>
      <c r="T3936" s="11">
        <f t="shared" si="309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43.833333333333336</v>
      </c>
      <c r="P3937" s="6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1">
        <v>46143</v>
      </c>
      <c r="T3937" s="11">
        <f t="shared" si="309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>
        <f t="shared" si="306"/>
        <v>0</v>
      </c>
      <c r="Q3938" t="str">
        <f t="shared" si="307"/>
        <v>theater</v>
      </c>
      <c r="R3938" t="str">
        <f t="shared" si="308"/>
        <v>plays</v>
      </c>
      <c r="S3938" s="11">
        <v>46144</v>
      </c>
      <c r="T3938" s="11">
        <f t="shared" si="309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86.135181975736558</v>
      </c>
      <c r="P3939" s="6">
        <f t="shared" si="306"/>
        <v>248.5</v>
      </c>
      <c r="Q3939" t="str">
        <f t="shared" si="307"/>
        <v>theater</v>
      </c>
      <c r="R3939" t="str">
        <f t="shared" si="308"/>
        <v>plays</v>
      </c>
      <c r="S3939" s="11">
        <v>46145</v>
      </c>
      <c r="T3939" s="11">
        <f t="shared" si="309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12.196620583717358</v>
      </c>
      <c r="P3940" s="6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1">
        <v>46146</v>
      </c>
      <c r="T3940" s="11">
        <f t="shared" si="309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0.1</v>
      </c>
      <c r="P3941" s="6">
        <f t="shared" si="306"/>
        <v>5</v>
      </c>
      <c r="Q3941" t="str">
        <f t="shared" si="307"/>
        <v>theater</v>
      </c>
      <c r="R3941" t="str">
        <f t="shared" si="308"/>
        <v>plays</v>
      </c>
      <c r="S3941" s="11">
        <v>46147</v>
      </c>
      <c r="T3941" s="11">
        <f t="shared" si="309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0.22</v>
      </c>
      <c r="P3942" s="6">
        <f t="shared" si="306"/>
        <v>5.5</v>
      </c>
      <c r="Q3942" t="str">
        <f t="shared" si="307"/>
        <v>theater</v>
      </c>
      <c r="R3942" t="str">
        <f t="shared" si="308"/>
        <v>plays</v>
      </c>
      <c r="S3942" s="11">
        <v>46148</v>
      </c>
      <c r="T3942" s="11">
        <f t="shared" si="309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0.90909090909090906</v>
      </c>
      <c r="P3943" s="6">
        <f t="shared" si="306"/>
        <v>25</v>
      </c>
      <c r="Q3943" t="str">
        <f t="shared" si="307"/>
        <v>theater</v>
      </c>
      <c r="R3943" t="str">
        <f t="shared" si="308"/>
        <v>plays</v>
      </c>
      <c r="S3943" s="11">
        <v>46149</v>
      </c>
      <c r="T3943" s="11">
        <f t="shared" si="309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>
        <f t="shared" si="306"/>
        <v>0</v>
      </c>
      <c r="Q3944" t="str">
        <f t="shared" si="307"/>
        <v>theater</v>
      </c>
      <c r="R3944" t="str">
        <f t="shared" si="308"/>
        <v>plays</v>
      </c>
      <c r="S3944" s="11">
        <v>46150</v>
      </c>
      <c r="T3944" s="11">
        <f t="shared" si="309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35.64</v>
      </c>
      <c r="P3945" s="6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1">
        <v>46151</v>
      </c>
      <c r="T3945" s="11">
        <f t="shared" si="309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>
        <f t="shared" si="306"/>
        <v>0</v>
      </c>
      <c r="Q3946" t="str">
        <f t="shared" si="307"/>
        <v>theater</v>
      </c>
      <c r="R3946" t="str">
        <f t="shared" si="308"/>
        <v>plays</v>
      </c>
      <c r="S3946" s="11">
        <v>46152</v>
      </c>
      <c r="T3946" s="11">
        <f t="shared" si="309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0.25</v>
      </c>
      <c r="P3947" s="6">
        <f t="shared" si="306"/>
        <v>5</v>
      </c>
      <c r="Q3947" t="str">
        <f t="shared" si="307"/>
        <v>theater</v>
      </c>
      <c r="R3947" t="str">
        <f t="shared" si="308"/>
        <v>plays</v>
      </c>
      <c r="S3947" s="11">
        <v>46153</v>
      </c>
      <c r="T3947" s="11">
        <f t="shared" si="309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</v>
      </c>
      <c r="P3948" s="6">
        <f t="shared" si="306"/>
        <v>39</v>
      </c>
      <c r="Q3948" t="str">
        <f t="shared" si="307"/>
        <v>theater</v>
      </c>
      <c r="R3948" t="str">
        <f t="shared" si="308"/>
        <v>plays</v>
      </c>
      <c r="S3948" s="11">
        <v>46154</v>
      </c>
      <c r="T3948" s="11">
        <f t="shared" si="309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3.3666666666666663</v>
      </c>
      <c r="P3949" s="6">
        <f t="shared" si="306"/>
        <v>50.5</v>
      </c>
      <c r="Q3949" t="str">
        <f t="shared" si="307"/>
        <v>theater</v>
      </c>
      <c r="R3949" t="str">
        <f t="shared" si="308"/>
        <v>plays</v>
      </c>
      <c r="S3949" s="11">
        <v>46155</v>
      </c>
      <c r="T3949" s="11">
        <f t="shared" si="309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>
        <f t="shared" si="306"/>
        <v>0</v>
      </c>
      <c r="Q3950" t="str">
        <f t="shared" si="307"/>
        <v>theater</v>
      </c>
      <c r="R3950" t="str">
        <f t="shared" si="308"/>
        <v>plays</v>
      </c>
      <c r="S3950" s="11">
        <v>46156</v>
      </c>
      <c r="T3950" s="11">
        <f t="shared" si="309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15.770000000000001</v>
      </c>
      <c r="P3951" s="6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1">
        <v>46157</v>
      </c>
      <c r="T3951" s="11">
        <f t="shared" si="309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0.625</v>
      </c>
      <c r="P3952" s="6">
        <f t="shared" si="306"/>
        <v>25</v>
      </c>
      <c r="Q3952" t="str">
        <f t="shared" si="307"/>
        <v>theater</v>
      </c>
      <c r="R3952" t="str">
        <f t="shared" si="308"/>
        <v>plays</v>
      </c>
      <c r="S3952" s="11">
        <v>46158</v>
      </c>
      <c r="T3952" s="11">
        <f t="shared" si="309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5.0000000000000001E-4</v>
      </c>
      <c r="P3953" s="6">
        <f t="shared" si="306"/>
        <v>1</v>
      </c>
      <c r="Q3953" t="str">
        <f t="shared" si="307"/>
        <v>theater</v>
      </c>
      <c r="R3953" t="str">
        <f t="shared" si="308"/>
        <v>plays</v>
      </c>
      <c r="S3953" s="11">
        <v>46159</v>
      </c>
      <c r="T3953" s="11">
        <f t="shared" si="309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9.6153846153846159E-2</v>
      </c>
      <c r="P3954" s="6">
        <f t="shared" si="306"/>
        <v>25</v>
      </c>
      <c r="Q3954" t="str">
        <f t="shared" si="307"/>
        <v>theater</v>
      </c>
      <c r="R3954" t="str">
        <f t="shared" si="308"/>
        <v>plays</v>
      </c>
      <c r="S3954" s="11">
        <v>46160</v>
      </c>
      <c r="T3954" s="11">
        <f t="shared" si="309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>
        <f t="shared" si="306"/>
        <v>0</v>
      </c>
      <c r="Q3955" t="str">
        <f t="shared" si="307"/>
        <v>theater</v>
      </c>
      <c r="R3955" t="str">
        <f t="shared" si="308"/>
        <v>plays</v>
      </c>
      <c r="S3955" s="11">
        <v>46161</v>
      </c>
      <c r="T3955" s="11">
        <f t="shared" si="309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>
        <f t="shared" si="306"/>
        <v>0</v>
      </c>
      <c r="Q3956" t="str">
        <f t="shared" si="307"/>
        <v>theater</v>
      </c>
      <c r="R3956" t="str">
        <f t="shared" si="308"/>
        <v>plays</v>
      </c>
      <c r="S3956" s="11">
        <v>46162</v>
      </c>
      <c r="T3956" s="11">
        <f t="shared" si="309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24.285714285714285</v>
      </c>
      <c r="P3957" s="6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1">
        <v>46163</v>
      </c>
      <c r="T3957" s="11">
        <f t="shared" si="309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>
        <f t="shared" si="306"/>
        <v>0</v>
      </c>
      <c r="Q3958" t="str">
        <f t="shared" si="307"/>
        <v>theater</v>
      </c>
      <c r="R3958" t="str">
        <f t="shared" si="308"/>
        <v>plays</v>
      </c>
      <c r="S3958" s="11">
        <v>46164</v>
      </c>
      <c r="T3958" s="11">
        <f t="shared" si="309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2.5000000000000001E-2</v>
      </c>
      <c r="P3959" s="6">
        <f t="shared" si="306"/>
        <v>7</v>
      </c>
      <c r="Q3959" t="str">
        <f t="shared" si="307"/>
        <v>theater</v>
      </c>
      <c r="R3959" t="str">
        <f t="shared" si="308"/>
        <v>plays</v>
      </c>
      <c r="S3959" s="11">
        <v>46165</v>
      </c>
      <c r="T3959" s="11">
        <f t="shared" si="309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32.049999999999997</v>
      </c>
      <c r="P3960" s="6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1">
        <v>46166</v>
      </c>
      <c r="T3960" s="11">
        <f t="shared" si="309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24.333333333333336</v>
      </c>
      <c r="P3961" s="6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1">
        <v>46167</v>
      </c>
      <c r="T3961" s="11">
        <f t="shared" si="309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1.5</v>
      </c>
      <c r="P3962" s="6">
        <f t="shared" si="306"/>
        <v>11.25</v>
      </c>
      <c r="Q3962" t="str">
        <f t="shared" si="307"/>
        <v>theater</v>
      </c>
      <c r="R3962" t="str">
        <f t="shared" si="308"/>
        <v>plays</v>
      </c>
      <c r="S3962" s="11">
        <v>46168</v>
      </c>
      <c r="T3962" s="11">
        <f t="shared" si="309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0.42</v>
      </c>
      <c r="P3963" s="6">
        <f t="shared" si="306"/>
        <v>10.5</v>
      </c>
      <c r="Q3963" t="str">
        <f t="shared" si="307"/>
        <v>theater</v>
      </c>
      <c r="R3963" t="str">
        <f t="shared" si="308"/>
        <v>plays</v>
      </c>
      <c r="S3963" s="11">
        <v>46169</v>
      </c>
      <c r="T3963" s="11">
        <f t="shared" si="309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</v>
      </c>
      <c r="P3964" s="6">
        <f t="shared" si="306"/>
        <v>15</v>
      </c>
      <c r="Q3964" t="str">
        <f t="shared" si="307"/>
        <v>theater</v>
      </c>
      <c r="R3964" t="str">
        <f t="shared" si="308"/>
        <v>plays</v>
      </c>
      <c r="S3964" s="11">
        <v>46170</v>
      </c>
      <c r="T3964" s="11">
        <f t="shared" si="309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>
        <f t="shared" si="306"/>
        <v>0</v>
      </c>
      <c r="Q3965" t="str">
        <f t="shared" si="307"/>
        <v>theater</v>
      </c>
      <c r="R3965" t="str">
        <f t="shared" si="308"/>
        <v>plays</v>
      </c>
      <c r="S3965" s="11">
        <v>46171</v>
      </c>
      <c r="T3965" s="11">
        <f t="shared" si="309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</v>
      </c>
      <c r="P3966" s="6">
        <f t="shared" si="306"/>
        <v>42</v>
      </c>
      <c r="Q3966" t="str">
        <f t="shared" si="307"/>
        <v>theater</v>
      </c>
      <c r="R3966" t="str">
        <f t="shared" si="308"/>
        <v>plays</v>
      </c>
      <c r="S3966" s="11">
        <v>46172</v>
      </c>
      <c r="T3966" s="11">
        <f t="shared" si="309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14.249999999999998</v>
      </c>
      <c r="P3967" s="6">
        <f t="shared" si="306"/>
        <v>71.25</v>
      </c>
      <c r="Q3967" t="str">
        <f t="shared" si="307"/>
        <v>theater</v>
      </c>
      <c r="R3967" t="str">
        <f t="shared" si="308"/>
        <v>plays</v>
      </c>
      <c r="S3967" s="11">
        <v>46173</v>
      </c>
      <c r="T3967" s="11">
        <f t="shared" si="309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0.6</v>
      </c>
      <c r="P3968" s="6">
        <f t="shared" si="306"/>
        <v>22.5</v>
      </c>
      <c r="Q3968" t="str">
        <f t="shared" si="307"/>
        <v>theater</v>
      </c>
      <c r="R3968" t="str">
        <f t="shared" si="308"/>
        <v>plays</v>
      </c>
      <c r="S3968" s="11">
        <v>46174</v>
      </c>
      <c r="T3968" s="11">
        <f t="shared" si="309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24.117647058823529</v>
      </c>
      <c r="P3969" s="6">
        <f t="shared" si="306"/>
        <v>41</v>
      </c>
      <c r="Q3969" t="str">
        <f t="shared" si="307"/>
        <v>theater</v>
      </c>
      <c r="R3969" t="str">
        <f t="shared" si="308"/>
        <v>plays</v>
      </c>
      <c r="S3969" s="11">
        <v>46175</v>
      </c>
      <c r="T3969" s="11">
        <f t="shared" si="309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10.54</v>
      </c>
      <c r="P3970" s="6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1">
        <v>46176</v>
      </c>
      <c r="T3970" s="11">
        <f t="shared" si="309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E3971/D3971*100</f>
        <v>7.4690265486725664</v>
      </c>
      <c r="P3971" s="6">
        <f t="shared" ref="P3971:P4034" si="311">IFERROR(E3971/L3971,0)</f>
        <v>35.166666666666664</v>
      </c>
      <c r="Q3971" t="str">
        <f t="shared" ref="Q3971:Q4034" si="312">LEFT(N3971,FIND("/",N3971)-1)</f>
        <v>theater</v>
      </c>
      <c r="R3971" t="str">
        <f t="shared" ref="R3971:R4034" si="313">RIGHT(N3971,LEN(N3971)-FIND("/",N3971))</f>
        <v>plays</v>
      </c>
      <c r="S3971" s="11">
        <v>46177</v>
      </c>
      <c r="T3971" s="11">
        <f t="shared" ref="T3971:T4034" si="314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7.3333333333333334E-2</v>
      </c>
      <c r="P3972" s="6">
        <f t="shared" si="311"/>
        <v>5.5</v>
      </c>
      <c r="Q3972" t="str">
        <f t="shared" si="312"/>
        <v>theater</v>
      </c>
      <c r="R3972" t="str">
        <f t="shared" si="313"/>
        <v>plays</v>
      </c>
      <c r="S3972" s="11">
        <v>46178</v>
      </c>
      <c r="T3972" s="11">
        <f t="shared" si="314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0.97142857142857131</v>
      </c>
      <c r="P3973" s="6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1">
        <v>46179</v>
      </c>
      <c r="T3973" s="11">
        <f t="shared" si="314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21.099999999999998</v>
      </c>
      <c r="P3974" s="6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1">
        <v>46180</v>
      </c>
      <c r="T3974" s="11">
        <f t="shared" si="314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78.100000000000009</v>
      </c>
      <c r="P3975" s="6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1">
        <v>46181</v>
      </c>
      <c r="T3975" s="11">
        <f t="shared" si="314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6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1">
        <v>46182</v>
      </c>
      <c r="T3976" s="11">
        <f t="shared" si="314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>
        <f t="shared" si="311"/>
        <v>0</v>
      </c>
      <c r="Q3977" t="str">
        <f t="shared" si="312"/>
        <v>theater</v>
      </c>
      <c r="R3977" t="str">
        <f t="shared" si="313"/>
        <v>plays</v>
      </c>
      <c r="S3977" s="11">
        <v>46183</v>
      </c>
      <c r="T3977" s="11">
        <f t="shared" si="314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47.692307692307693</v>
      </c>
      <c r="P3978" s="6">
        <f t="shared" si="311"/>
        <v>62</v>
      </c>
      <c r="Q3978" t="str">
        <f t="shared" si="312"/>
        <v>theater</v>
      </c>
      <c r="R3978" t="str">
        <f t="shared" si="313"/>
        <v>plays</v>
      </c>
      <c r="S3978" s="11">
        <v>46184</v>
      </c>
      <c r="T3978" s="11">
        <f t="shared" si="314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1.4500000000000002</v>
      </c>
      <c r="P3979" s="6">
        <f t="shared" si="311"/>
        <v>217.5</v>
      </c>
      <c r="Q3979" t="str">
        <f t="shared" si="312"/>
        <v>theater</v>
      </c>
      <c r="R3979" t="str">
        <f t="shared" si="313"/>
        <v>plays</v>
      </c>
      <c r="S3979" s="11">
        <v>46185</v>
      </c>
      <c r="T3979" s="11">
        <f t="shared" si="314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10.7</v>
      </c>
      <c r="P3980" s="6">
        <f t="shared" si="311"/>
        <v>26.75</v>
      </c>
      <c r="Q3980" t="str">
        <f t="shared" si="312"/>
        <v>theater</v>
      </c>
      <c r="R3980" t="str">
        <f t="shared" si="313"/>
        <v>plays</v>
      </c>
      <c r="S3980" s="11">
        <v>46186</v>
      </c>
      <c r="T3980" s="11">
        <f t="shared" si="314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</v>
      </c>
      <c r="P3981" s="6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1">
        <v>46187</v>
      </c>
      <c r="T3981" s="11">
        <f t="shared" si="314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6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1">
        <v>46188</v>
      </c>
      <c r="T3982" s="11">
        <f t="shared" si="314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</v>
      </c>
      <c r="P3983" s="6">
        <f t="shared" si="311"/>
        <v>175</v>
      </c>
      <c r="Q3983" t="str">
        <f t="shared" si="312"/>
        <v>theater</v>
      </c>
      <c r="R3983" t="str">
        <f t="shared" si="313"/>
        <v>plays</v>
      </c>
      <c r="S3983" s="11">
        <v>46189</v>
      </c>
      <c r="T3983" s="11">
        <f t="shared" si="314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6">
        <f t="shared" si="311"/>
        <v>34</v>
      </c>
      <c r="Q3984" t="str">
        <f t="shared" si="312"/>
        <v>theater</v>
      </c>
      <c r="R3984" t="str">
        <f t="shared" si="313"/>
        <v>plays</v>
      </c>
      <c r="S3984" s="11">
        <v>46190</v>
      </c>
      <c r="T3984" s="11">
        <f t="shared" si="314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34.802513464991023</v>
      </c>
      <c r="P3985" s="6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1">
        <v>46191</v>
      </c>
      <c r="T3985" s="11">
        <f t="shared" si="314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</v>
      </c>
      <c r="P3986" s="6">
        <f t="shared" si="311"/>
        <v>9.5</v>
      </c>
      <c r="Q3986" t="str">
        <f t="shared" si="312"/>
        <v>theater</v>
      </c>
      <c r="R3986" t="str">
        <f t="shared" si="313"/>
        <v>plays</v>
      </c>
      <c r="S3986" s="11">
        <v>46192</v>
      </c>
      <c r="T3986" s="11">
        <f t="shared" si="314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32.049999999999997</v>
      </c>
      <c r="P3987" s="6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1">
        <v>46193</v>
      </c>
      <c r="T3987" s="11">
        <f t="shared" si="314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</v>
      </c>
      <c r="P3988" s="6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1">
        <v>46194</v>
      </c>
      <c r="T3988" s="11">
        <f t="shared" si="314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37.75</v>
      </c>
      <c r="P3989" s="6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1">
        <v>46195</v>
      </c>
      <c r="T3989" s="11">
        <f t="shared" si="314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</v>
      </c>
      <c r="P3990" s="6">
        <f t="shared" si="311"/>
        <v>8</v>
      </c>
      <c r="Q3990" t="str">
        <f t="shared" si="312"/>
        <v>theater</v>
      </c>
      <c r="R3990" t="str">
        <f t="shared" si="313"/>
        <v>plays</v>
      </c>
      <c r="S3990" s="11">
        <v>46196</v>
      </c>
      <c r="T3990" s="11">
        <f t="shared" si="314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>
        <f t="shared" si="311"/>
        <v>0</v>
      </c>
      <c r="Q3991" t="str">
        <f t="shared" si="312"/>
        <v>theater</v>
      </c>
      <c r="R3991" t="str">
        <f t="shared" si="313"/>
        <v>plays</v>
      </c>
      <c r="S3991" s="11">
        <v>46197</v>
      </c>
      <c r="T3991" s="11">
        <f t="shared" si="314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</v>
      </c>
      <c r="P3992" s="6">
        <f t="shared" si="311"/>
        <v>23</v>
      </c>
      <c r="Q3992" t="str">
        <f t="shared" si="312"/>
        <v>theater</v>
      </c>
      <c r="R3992" t="str">
        <f t="shared" si="313"/>
        <v>plays</v>
      </c>
      <c r="S3992" s="11">
        <v>46198</v>
      </c>
      <c r="T3992" s="11">
        <f t="shared" si="314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6">
        <f t="shared" si="311"/>
        <v>100</v>
      </c>
      <c r="Q3993" t="str">
        <f t="shared" si="312"/>
        <v>theater</v>
      </c>
      <c r="R3993" t="str">
        <f t="shared" si="313"/>
        <v>plays</v>
      </c>
      <c r="S3993" s="11">
        <v>46199</v>
      </c>
      <c r="T3993" s="11">
        <f t="shared" si="314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</v>
      </c>
      <c r="P3994" s="6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1">
        <v>46200</v>
      </c>
      <c r="T3994" s="11">
        <f t="shared" si="314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6.0000000000000001E-3</v>
      </c>
      <c r="P3995" s="6">
        <f t="shared" si="311"/>
        <v>3</v>
      </c>
      <c r="Q3995" t="str">
        <f t="shared" si="312"/>
        <v>theater</v>
      </c>
      <c r="R3995" t="str">
        <f t="shared" si="313"/>
        <v>plays</v>
      </c>
      <c r="S3995" s="11">
        <v>46201</v>
      </c>
      <c r="T3995" s="11">
        <f t="shared" si="314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0.25</v>
      </c>
      <c r="P3996" s="6">
        <f t="shared" si="311"/>
        <v>5</v>
      </c>
      <c r="Q3996" t="str">
        <f t="shared" si="312"/>
        <v>theater</v>
      </c>
      <c r="R3996" t="str">
        <f t="shared" si="313"/>
        <v>plays</v>
      </c>
      <c r="S3996" s="11">
        <v>46202</v>
      </c>
      <c r="T3996" s="11">
        <f t="shared" si="314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6">
        <f t="shared" si="311"/>
        <v>17.5</v>
      </c>
      <c r="Q3997" t="str">
        <f t="shared" si="312"/>
        <v>theater</v>
      </c>
      <c r="R3997" t="str">
        <f t="shared" si="313"/>
        <v>plays</v>
      </c>
      <c r="S3997" s="11">
        <v>46203</v>
      </c>
      <c r="T3997" s="11">
        <f t="shared" si="314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16.566666666666666</v>
      </c>
      <c r="P3998" s="6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1">
        <v>46204</v>
      </c>
      <c r="T3998" s="11">
        <f t="shared" si="314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>
        <f t="shared" si="311"/>
        <v>0</v>
      </c>
      <c r="Q3999" t="str">
        <f t="shared" si="312"/>
        <v>theater</v>
      </c>
      <c r="R3999" t="str">
        <f t="shared" si="313"/>
        <v>plays</v>
      </c>
      <c r="S3999" s="11">
        <v>46205</v>
      </c>
      <c r="T3999" s="11">
        <f t="shared" si="314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57.199999999999996</v>
      </c>
      <c r="P4000" s="6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1">
        <v>46206</v>
      </c>
      <c r="T4000" s="11">
        <f t="shared" si="314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16.514285714285716</v>
      </c>
      <c r="P4001" s="6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1">
        <v>46207</v>
      </c>
      <c r="T4001" s="11">
        <f t="shared" si="314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0.125</v>
      </c>
      <c r="P4002" s="6">
        <f t="shared" si="311"/>
        <v>10</v>
      </c>
      <c r="Q4002" t="str">
        <f t="shared" si="312"/>
        <v>theater</v>
      </c>
      <c r="R4002" t="str">
        <f t="shared" si="313"/>
        <v>plays</v>
      </c>
      <c r="S4002" s="11">
        <v>46208</v>
      </c>
      <c r="T4002" s="11">
        <f t="shared" si="314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37.75</v>
      </c>
      <c r="P4003" s="6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1">
        <v>46209</v>
      </c>
      <c r="T4003" s="11">
        <f t="shared" si="314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1.8399999999999999</v>
      </c>
      <c r="P4004" s="6">
        <f t="shared" si="311"/>
        <v>5.75</v>
      </c>
      <c r="Q4004" t="str">
        <f t="shared" si="312"/>
        <v>theater</v>
      </c>
      <c r="R4004" t="str">
        <f t="shared" si="313"/>
        <v>plays</v>
      </c>
      <c r="S4004" s="11">
        <v>46210</v>
      </c>
      <c r="T4004" s="11">
        <f t="shared" si="314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10.050000000000001</v>
      </c>
      <c r="P4005" s="6">
        <f t="shared" si="311"/>
        <v>100.5</v>
      </c>
      <c r="Q4005" t="str">
        <f t="shared" si="312"/>
        <v>theater</v>
      </c>
      <c r="R4005" t="str">
        <f t="shared" si="313"/>
        <v>plays</v>
      </c>
      <c r="S4005" s="11">
        <v>46211</v>
      </c>
      <c r="T4005" s="11">
        <f t="shared" si="31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0.2</v>
      </c>
      <c r="P4006" s="6">
        <f t="shared" si="311"/>
        <v>1</v>
      </c>
      <c r="Q4006" t="str">
        <f t="shared" si="312"/>
        <v>theater</v>
      </c>
      <c r="R4006" t="str">
        <f t="shared" si="313"/>
        <v>plays</v>
      </c>
      <c r="S4006" s="11">
        <v>46212</v>
      </c>
      <c r="T4006" s="11">
        <f t="shared" si="314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1.3333333333333335</v>
      </c>
      <c r="P4007" s="6">
        <f t="shared" si="311"/>
        <v>20</v>
      </c>
      <c r="Q4007" t="str">
        <f t="shared" si="312"/>
        <v>theater</v>
      </c>
      <c r="R4007" t="str">
        <f t="shared" si="313"/>
        <v>plays</v>
      </c>
      <c r="S4007" s="11">
        <v>46213</v>
      </c>
      <c r="T4007" s="11">
        <f t="shared" si="314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6.6666666666666671E-3</v>
      </c>
      <c r="P4008" s="6">
        <f t="shared" si="311"/>
        <v>2</v>
      </c>
      <c r="Q4008" t="str">
        <f t="shared" si="312"/>
        <v>theater</v>
      </c>
      <c r="R4008" t="str">
        <f t="shared" si="313"/>
        <v>plays</v>
      </c>
      <c r="S4008" s="11">
        <v>46214</v>
      </c>
      <c r="T4008" s="11">
        <f t="shared" si="314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0.25</v>
      </c>
      <c r="P4009" s="6">
        <f t="shared" si="311"/>
        <v>5</v>
      </c>
      <c r="Q4009" t="str">
        <f t="shared" si="312"/>
        <v>theater</v>
      </c>
      <c r="R4009" t="str">
        <f t="shared" si="313"/>
        <v>plays</v>
      </c>
      <c r="S4009" s="11">
        <v>46215</v>
      </c>
      <c r="T4009" s="11">
        <f t="shared" si="314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6">
        <f t="shared" si="311"/>
        <v>15</v>
      </c>
      <c r="Q4010" t="str">
        <f t="shared" si="312"/>
        <v>theater</v>
      </c>
      <c r="R4010" t="str">
        <f t="shared" si="313"/>
        <v>plays</v>
      </c>
      <c r="S4010" s="11">
        <v>46216</v>
      </c>
      <c r="T4010" s="11">
        <f t="shared" si="314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3.8860103626943006</v>
      </c>
      <c r="P4011" s="6">
        <f t="shared" si="311"/>
        <v>25</v>
      </c>
      <c r="Q4011" t="str">
        <f t="shared" si="312"/>
        <v>theater</v>
      </c>
      <c r="R4011" t="str">
        <f t="shared" si="313"/>
        <v>plays</v>
      </c>
      <c r="S4011" s="11">
        <v>46217</v>
      </c>
      <c r="T4011" s="11">
        <f t="shared" si="314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24.194444444444443</v>
      </c>
      <c r="P4012" s="6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1">
        <v>46218</v>
      </c>
      <c r="T4012" s="11">
        <f t="shared" si="314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7.6</v>
      </c>
      <c r="P4013" s="6">
        <f t="shared" si="311"/>
        <v>4.75</v>
      </c>
      <c r="Q4013" t="str">
        <f t="shared" si="312"/>
        <v>theater</v>
      </c>
      <c r="R4013" t="str">
        <f t="shared" si="313"/>
        <v>plays</v>
      </c>
      <c r="S4013" s="11">
        <v>46219</v>
      </c>
      <c r="T4013" s="11">
        <f t="shared" si="314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>
        <f t="shared" si="311"/>
        <v>0</v>
      </c>
      <c r="Q4014" t="str">
        <f t="shared" si="312"/>
        <v>theater</v>
      </c>
      <c r="R4014" t="str">
        <f t="shared" si="313"/>
        <v>plays</v>
      </c>
      <c r="S4014" s="11">
        <v>46220</v>
      </c>
      <c r="T4014" s="11">
        <f t="shared" si="314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1.3</v>
      </c>
      <c r="P4015" s="6">
        <f t="shared" si="311"/>
        <v>13</v>
      </c>
      <c r="Q4015" t="str">
        <f t="shared" si="312"/>
        <v>theater</v>
      </c>
      <c r="R4015" t="str">
        <f t="shared" si="313"/>
        <v>plays</v>
      </c>
      <c r="S4015" s="11">
        <v>46221</v>
      </c>
      <c r="T4015" s="11">
        <f t="shared" si="314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>
        <f t="shared" si="311"/>
        <v>0</v>
      </c>
      <c r="Q4016" t="str">
        <f t="shared" si="312"/>
        <v>theater</v>
      </c>
      <c r="R4016" t="str">
        <f t="shared" si="313"/>
        <v>plays</v>
      </c>
      <c r="S4016" s="11">
        <v>46222</v>
      </c>
      <c r="T4016" s="11">
        <f t="shared" si="314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1.4285714285714287E-2</v>
      </c>
      <c r="P4017" s="6">
        <f t="shared" si="311"/>
        <v>1</v>
      </c>
      <c r="Q4017" t="str">
        <f t="shared" si="312"/>
        <v>theater</v>
      </c>
      <c r="R4017" t="str">
        <f t="shared" si="313"/>
        <v>plays</v>
      </c>
      <c r="S4017" s="11">
        <v>46223</v>
      </c>
      <c r="T4017" s="11">
        <f t="shared" si="314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 s="6">
        <f t="shared" si="311"/>
        <v>10</v>
      </c>
      <c r="Q4018" t="str">
        <f t="shared" si="312"/>
        <v>theater</v>
      </c>
      <c r="R4018" t="str">
        <f t="shared" si="313"/>
        <v>plays</v>
      </c>
      <c r="S4018" s="11">
        <v>46224</v>
      </c>
      <c r="T4018" s="11">
        <f t="shared" si="314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</v>
      </c>
      <c r="P4019" s="6">
        <f t="shared" si="311"/>
        <v>52.5</v>
      </c>
      <c r="Q4019" t="str">
        <f t="shared" si="312"/>
        <v>theater</v>
      </c>
      <c r="R4019" t="str">
        <f t="shared" si="313"/>
        <v>plays</v>
      </c>
      <c r="S4019" s="11">
        <v>46225</v>
      </c>
      <c r="T4019" s="11">
        <f t="shared" si="314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8.6666666666666679</v>
      </c>
      <c r="P4020" s="6">
        <f t="shared" si="311"/>
        <v>32.5</v>
      </c>
      <c r="Q4020" t="str">
        <f t="shared" si="312"/>
        <v>theater</v>
      </c>
      <c r="R4020" t="str">
        <f t="shared" si="313"/>
        <v>plays</v>
      </c>
      <c r="S4020" s="11">
        <v>46226</v>
      </c>
      <c r="T4020" s="11">
        <f t="shared" si="314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0.82857142857142851</v>
      </c>
      <c r="P4021" s="6">
        <f t="shared" si="311"/>
        <v>7.25</v>
      </c>
      <c r="Q4021" t="str">
        <f t="shared" si="312"/>
        <v>theater</v>
      </c>
      <c r="R4021" t="str">
        <f t="shared" si="313"/>
        <v>plays</v>
      </c>
      <c r="S4021" s="11">
        <v>46227</v>
      </c>
      <c r="T4021" s="11">
        <f t="shared" si="314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16.666666666666664</v>
      </c>
      <c r="P4022" s="6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1">
        <v>46228</v>
      </c>
      <c r="T4022" s="11">
        <f t="shared" si="314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0.83333333333333337</v>
      </c>
      <c r="P4023" s="6">
        <f t="shared" si="311"/>
        <v>62.5</v>
      </c>
      <c r="Q4023" t="str">
        <f t="shared" si="312"/>
        <v>theater</v>
      </c>
      <c r="R4023" t="str">
        <f t="shared" si="313"/>
        <v>plays</v>
      </c>
      <c r="S4023" s="11">
        <v>46229</v>
      </c>
      <c r="T4023" s="11">
        <f t="shared" si="314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69.561111111111103</v>
      </c>
      <c r="P4024" s="6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1">
        <v>46230</v>
      </c>
      <c r="T4024" s="11">
        <f t="shared" si="314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>
        <f t="shared" si="311"/>
        <v>0</v>
      </c>
      <c r="Q4025" t="str">
        <f t="shared" si="312"/>
        <v>theater</v>
      </c>
      <c r="R4025" t="str">
        <f t="shared" si="313"/>
        <v>plays</v>
      </c>
      <c r="S4025" s="11">
        <v>46231</v>
      </c>
      <c r="T4025" s="11">
        <f t="shared" si="314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</v>
      </c>
      <c r="P4026" s="6">
        <f t="shared" si="311"/>
        <v>10</v>
      </c>
      <c r="Q4026" t="str">
        <f t="shared" si="312"/>
        <v>theater</v>
      </c>
      <c r="R4026" t="str">
        <f t="shared" si="313"/>
        <v>plays</v>
      </c>
      <c r="S4026" s="11">
        <v>46232</v>
      </c>
      <c r="T4026" s="11">
        <f t="shared" si="314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6">
        <f t="shared" si="311"/>
        <v>62.5</v>
      </c>
      <c r="Q4027" t="str">
        <f t="shared" si="312"/>
        <v>theater</v>
      </c>
      <c r="R4027" t="str">
        <f t="shared" si="313"/>
        <v>plays</v>
      </c>
      <c r="S4027" s="11">
        <v>46233</v>
      </c>
      <c r="T4027" s="11">
        <f t="shared" si="314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>
        <f t="shared" si="311"/>
        <v>0</v>
      </c>
      <c r="Q4028" t="str">
        <f t="shared" si="312"/>
        <v>theater</v>
      </c>
      <c r="R4028" t="str">
        <f t="shared" si="313"/>
        <v>plays</v>
      </c>
      <c r="S4028" s="11">
        <v>46234</v>
      </c>
      <c r="T4028" s="11">
        <f t="shared" si="314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</v>
      </c>
      <c r="P4029" s="6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1">
        <v>46235</v>
      </c>
      <c r="T4029" s="11">
        <f t="shared" si="314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28.050000000000004</v>
      </c>
      <c r="P4030" s="6">
        <f t="shared" si="311"/>
        <v>51</v>
      </c>
      <c r="Q4030" t="str">
        <f t="shared" si="312"/>
        <v>theater</v>
      </c>
      <c r="R4030" t="str">
        <f t="shared" si="313"/>
        <v>plays</v>
      </c>
      <c r="S4030" s="11">
        <v>46236</v>
      </c>
      <c r="T4030" s="11">
        <f t="shared" si="314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>
        <f t="shared" si="311"/>
        <v>0</v>
      </c>
      <c r="Q4031" t="str">
        <f t="shared" si="312"/>
        <v>theater</v>
      </c>
      <c r="R4031" t="str">
        <f t="shared" si="313"/>
        <v>plays</v>
      </c>
      <c r="S4031" s="11">
        <v>46237</v>
      </c>
      <c r="T4031" s="11">
        <f t="shared" si="314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6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1">
        <v>46238</v>
      </c>
      <c r="T4032" s="11">
        <f t="shared" si="314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>
        <f t="shared" si="311"/>
        <v>0</v>
      </c>
      <c r="Q4033" t="str">
        <f t="shared" si="312"/>
        <v>theater</v>
      </c>
      <c r="R4033" t="str">
        <f t="shared" si="313"/>
        <v>plays</v>
      </c>
      <c r="S4033" s="11">
        <v>46239</v>
      </c>
      <c r="T4033" s="11">
        <f t="shared" si="314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6.8287037037037033</v>
      </c>
      <c r="P4034" s="6">
        <f t="shared" si="311"/>
        <v>59</v>
      </c>
      <c r="Q4034" t="str">
        <f t="shared" si="312"/>
        <v>theater</v>
      </c>
      <c r="R4034" t="str">
        <f t="shared" si="313"/>
        <v>plays</v>
      </c>
      <c r="S4034" s="11">
        <v>46240</v>
      </c>
      <c r="T4034" s="11">
        <f t="shared" si="314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E4035/D4035*100</f>
        <v>25.698702928870294</v>
      </c>
      <c r="P4035" s="6">
        <f t="shared" ref="P4035:P4098" si="316">IFERROR(E4035/L4035,0)</f>
        <v>65.340319148936175</v>
      </c>
      <c r="Q4035" t="str">
        <f t="shared" ref="Q4035:Q4098" si="317">LEFT(N4035,FIND("/",N4035)-1)</f>
        <v>theater</v>
      </c>
      <c r="R4035" t="str">
        <f t="shared" ref="R4035:R4098" si="318">RIGHT(N4035,LEN(N4035)-FIND("/",N4035))</f>
        <v>plays</v>
      </c>
      <c r="S4035" s="11">
        <v>46241</v>
      </c>
      <c r="T4035" s="11">
        <f t="shared" ref="T4035:T4098" si="319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1.4814814814814816</v>
      </c>
      <c r="P4036" s="6">
        <f t="shared" si="316"/>
        <v>100</v>
      </c>
      <c r="Q4036" t="str">
        <f t="shared" si="317"/>
        <v>theater</v>
      </c>
      <c r="R4036" t="str">
        <f t="shared" si="318"/>
        <v>plays</v>
      </c>
      <c r="S4036" s="11">
        <v>46242</v>
      </c>
      <c r="T4036" s="11">
        <f t="shared" si="319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36.85</v>
      </c>
      <c r="P4037" s="6">
        <f t="shared" si="316"/>
        <v>147.4</v>
      </c>
      <c r="Q4037" t="str">
        <f t="shared" si="317"/>
        <v>theater</v>
      </c>
      <c r="R4037" t="str">
        <f t="shared" si="318"/>
        <v>plays</v>
      </c>
      <c r="S4037" s="11">
        <v>46243</v>
      </c>
      <c r="T4037" s="11">
        <f t="shared" si="319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47.05</v>
      </c>
      <c r="P4038" s="6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1">
        <v>46244</v>
      </c>
      <c r="T4038" s="11">
        <f t="shared" si="319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11.428571428571429</v>
      </c>
      <c r="P4039" s="6">
        <f t="shared" si="316"/>
        <v>40</v>
      </c>
      <c r="Q4039" t="str">
        <f t="shared" si="317"/>
        <v>theater</v>
      </c>
      <c r="R4039" t="str">
        <f t="shared" si="318"/>
        <v>plays</v>
      </c>
      <c r="S4039" s="11">
        <v>46245</v>
      </c>
      <c r="T4039" s="11">
        <f t="shared" si="319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12.04</v>
      </c>
      <c r="P4040" s="6">
        <f t="shared" si="316"/>
        <v>75.25</v>
      </c>
      <c r="Q4040" t="str">
        <f t="shared" si="317"/>
        <v>theater</v>
      </c>
      <c r="R4040" t="str">
        <f t="shared" si="318"/>
        <v>plays</v>
      </c>
      <c r="S4040" s="11">
        <v>46246</v>
      </c>
      <c r="T4040" s="11">
        <f t="shared" si="319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6">
        <f t="shared" si="316"/>
        <v>60</v>
      </c>
      <c r="Q4041" t="str">
        <f t="shared" si="317"/>
        <v>theater</v>
      </c>
      <c r="R4041" t="str">
        <f t="shared" si="318"/>
        <v>plays</v>
      </c>
      <c r="S4041" s="11">
        <v>46247</v>
      </c>
      <c r="T4041" s="11">
        <f t="shared" si="319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31.25</v>
      </c>
      <c r="P4042" s="6">
        <f t="shared" si="316"/>
        <v>1250</v>
      </c>
      <c r="Q4042" t="str">
        <f t="shared" si="317"/>
        <v>theater</v>
      </c>
      <c r="R4042" t="str">
        <f t="shared" si="318"/>
        <v>plays</v>
      </c>
      <c r="S4042" s="11">
        <v>46248</v>
      </c>
      <c r="T4042" s="11">
        <f t="shared" si="319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0.42</v>
      </c>
      <c r="P4043" s="6">
        <f t="shared" si="316"/>
        <v>10.5</v>
      </c>
      <c r="Q4043" t="str">
        <f t="shared" si="317"/>
        <v>theater</v>
      </c>
      <c r="R4043" t="str">
        <f t="shared" si="318"/>
        <v>plays</v>
      </c>
      <c r="S4043" s="11">
        <v>46249</v>
      </c>
      <c r="T4043" s="11">
        <f t="shared" si="319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0.21</v>
      </c>
      <c r="P4044" s="6">
        <f t="shared" si="316"/>
        <v>7</v>
      </c>
      <c r="Q4044" t="str">
        <f t="shared" si="317"/>
        <v>theater</v>
      </c>
      <c r="R4044" t="str">
        <f t="shared" si="318"/>
        <v>plays</v>
      </c>
      <c r="S4044" s="11">
        <v>46250</v>
      </c>
      <c r="T4044" s="11">
        <f t="shared" si="319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>
        <f t="shared" si="316"/>
        <v>0</v>
      </c>
      <c r="Q4045" t="str">
        <f t="shared" si="317"/>
        <v>theater</v>
      </c>
      <c r="R4045" t="str">
        <f t="shared" si="318"/>
        <v>plays</v>
      </c>
      <c r="S4045" s="11">
        <v>46251</v>
      </c>
      <c r="T4045" s="11">
        <f t="shared" si="319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37.5</v>
      </c>
      <c r="P4046" s="6">
        <f t="shared" si="316"/>
        <v>56.25</v>
      </c>
      <c r="Q4046" t="str">
        <f t="shared" si="317"/>
        <v>theater</v>
      </c>
      <c r="R4046" t="str">
        <f t="shared" si="318"/>
        <v>plays</v>
      </c>
      <c r="S4046" s="11">
        <v>46252</v>
      </c>
      <c r="T4046" s="11">
        <f t="shared" si="319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0.02</v>
      </c>
      <c r="P4047" s="6">
        <f t="shared" si="316"/>
        <v>1</v>
      </c>
      <c r="Q4047" t="str">
        <f t="shared" si="317"/>
        <v>theater</v>
      </c>
      <c r="R4047" t="str">
        <f t="shared" si="318"/>
        <v>plays</v>
      </c>
      <c r="S4047" s="11">
        <v>46253</v>
      </c>
      <c r="T4047" s="11">
        <f t="shared" si="319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8.2142857142857135</v>
      </c>
      <c r="P4048" s="6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1">
        <v>46254</v>
      </c>
      <c r="T4048" s="11">
        <f t="shared" si="319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2.1999999999999997</v>
      </c>
      <c r="P4049" s="6">
        <f t="shared" si="316"/>
        <v>27.5</v>
      </c>
      <c r="Q4049" t="str">
        <f t="shared" si="317"/>
        <v>theater</v>
      </c>
      <c r="R4049" t="str">
        <f t="shared" si="318"/>
        <v>plays</v>
      </c>
      <c r="S4049" s="11">
        <v>46255</v>
      </c>
      <c r="T4049" s="11">
        <f t="shared" si="319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17.652941176470588</v>
      </c>
      <c r="P4050" s="6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1">
        <v>46256</v>
      </c>
      <c r="T4050" s="11">
        <f t="shared" si="319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0.08</v>
      </c>
      <c r="P4051" s="6">
        <f t="shared" si="316"/>
        <v>16</v>
      </c>
      <c r="Q4051" t="str">
        <f t="shared" si="317"/>
        <v>theater</v>
      </c>
      <c r="R4051" t="str">
        <f t="shared" si="318"/>
        <v>plays</v>
      </c>
      <c r="S4051" s="11">
        <v>46257</v>
      </c>
      <c r="T4051" s="11">
        <f t="shared" si="319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6.6666666666666666E-2</v>
      </c>
      <c r="P4052" s="6">
        <f t="shared" si="316"/>
        <v>1</v>
      </c>
      <c r="Q4052" t="str">
        <f t="shared" si="317"/>
        <v>theater</v>
      </c>
      <c r="R4052" t="str">
        <f t="shared" si="318"/>
        <v>plays</v>
      </c>
      <c r="S4052" s="11">
        <v>46258</v>
      </c>
      <c r="T4052" s="11">
        <f t="shared" si="319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>
        <f t="shared" si="316"/>
        <v>0</v>
      </c>
      <c r="Q4053" t="str">
        <f t="shared" si="317"/>
        <v>theater</v>
      </c>
      <c r="R4053" t="str">
        <f t="shared" si="318"/>
        <v>plays</v>
      </c>
      <c r="S4053" s="11">
        <v>46259</v>
      </c>
      <c r="T4053" s="11">
        <f t="shared" si="319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37.533333333333339</v>
      </c>
      <c r="P4054" s="6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1">
        <v>46260</v>
      </c>
      <c r="T4054" s="11">
        <f t="shared" si="319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6">
        <f t="shared" si="316"/>
        <v>55</v>
      </c>
      <c r="Q4055" t="str">
        <f t="shared" si="317"/>
        <v>theater</v>
      </c>
      <c r="R4055" t="str">
        <f t="shared" si="318"/>
        <v>plays</v>
      </c>
      <c r="S4055" s="11">
        <v>46261</v>
      </c>
      <c r="T4055" s="11">
        <f t="shared" si="319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>
        <f t="shared" si="316"/>
        <v>0</v>
      </c>
      <c r="Q4056" t="str">
        <f t="shared" si="317"/>
        <v>theater</v>
      </c>
      <c r="R4056" t="str">
        <f t="shared" si="318"/>
        <v>plays</v>
      </c>
      <c r="S4056" s="11">
        <v>46262</v>
      </c>
      <c r="T4056" s="11">
        <f t="shared" si="319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17.62</v>
      </c>
      <c r="P4057" s="6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1">
        <v>46263</v>
      </c>
      <c r="T4057" s="11">
        <f t="shared" si="319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6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1">
        <v>46264</v>
      </c>
      <c r="T4058" s="11">
        <f t="shared" si="319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22.142857142857142</v>
      </c>
      <c r="P4059" s="6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1">
        <v>46265</v>
      </c>
      <c r="T4059" s="11">
        <f t="shared" si="319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2.5333333333333332</v>
      </c>
      <c r="P4060" s="6">
        <f t="shared" si="316"/>
        <v>23.75</v>
      </c>
      <c r="Q4060" t="str">
        <f t="shared" si="317"/>
        <v>theater</v>
      </c>
      <c r="R4060" t="str">
        <f t="shared" si="318"/>
        <v>plays</v>
      </c>
      <c r="S4060" s="11">
        <v>46266</v>
      </c>
      <c r="T4060" s="11">
        <f t="shared" si="319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</v>
      </c>
      <c r="P4061" s="6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1">
        <v>46267</v>
      </c>
      <c r="T4061" s="11">
        <f t="shared" si="319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</v>
      </c>
      <c r="P4062" s="6">
        <f t="shared" si="316"/>
        <v>57</v>
      </c>
      <c r="Q4062" t="str">
        <f t="shared" si="317"/>
        <v>theater</v>
      </c>
      <c r="R4062" t="str">
        <f t="shared" si="318"/>
        <v>plays</v>
      </c>
      <c r="S4062" s="11">
        <v>46268</v>
      </c>
      <c r="T4062" s="11">
        <f t="shared" si="319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>
        <f t="shared" si="316"/>
        <v>0</v>
      </c>
      <c r="Q4063" t="str">
        <f t="shared" si="317"/>
        <v>theater</v>
      </c>
      <c r="R4063" t="str">
        <f t="shared" si="318"/>
        <v>plays</v>
      </c>
      <c r="S4063" s="11">
        <v>46269</v>
      </c>
      <c r="T4063" s="11">
        <f t="shared" si="319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2.4500000000000002</v>
      </c>
      <c r="P4064" s="6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1">
        <v>46270</v>
      </c>
      <c r="T4064" s="11">
        <f t="shared" si="319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1.4210526315789473</v>
      </c>
      <c r="P4065" s="6">
        <f t="shared" si="316"/>
        <v>15</v>
      </c>
      <c r="Q4065" t="str">
        <f t="shared" si="317"/>
        <v>theater</v>
      </c>
      <c r="R4065" t="str">
        <f t="shared" si="318"/>
        <v>plays</v>
      </c>
      <c r="S4065" s="11">
        <v>46271</v>
      </c>
      <c r="T4065" s="11">
        <f t="shared" si="319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19.25</v>
      </c>
      <c r="P4066" s="6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1">
        <v>46272</v>
      </c>
      <c r="T4066" s="11">
        <f t="shared" si="319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0.67500000000000004</v>
      </c>
      <c r="P4067" s="6">
        <f t="shared" si="316"/>
        <v>6.75</v>
      </c>
      <c r="Q4067" t="str">
        <f t="shared" si="317"/>
        <v>theater</v>
      </c>
      <c r="R4067" t="str">
        <f t="shared" si="318"/>
        <v>plays</v>
      </c>
      <c r="S4067" s="11">
        <v>46273</v>
      </c>
      <c r="T4067" s="11">
        <f t="shared" si="319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0.16666666666666669</v>
      </c>
      <c r="P4068" s="6">
        <f t="shared" si="316"/>
        <v>25</v>
      </c>
      <c r="Q4068" t="str">
        <f t="shared" si="317"/>
        <v>theater</v>
      </c>
      <c r="R4068" t="str">
        <f t="shared" si="318"/>
        <v>plays</v>
      </c>
      <c r="S4068" s="11">
        <v>46274</v>
      </c>
      <c r="T4068" s="11">
        <f t="shared" si="319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60.9</v>
      </c>
      <c r="P4069" s="6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1">
        <v>46275</v>
      </c>
      <c r="T4069" s="11">
        <f t="shared" si="319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6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1">
        <v>46276</v>
      </c>
      <c r="T4070" s="11">
        <f t="shared" si="319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34.4</v>
      </c>
      <c r="P4071" s="6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1">
        <v>46277</v>
      </c>
      <c r="T4071" s="11">
        <f t="shared" si="319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16.5</v>
      </c>
      <c r="P4072" s="6">
        <f t="shared" si="316"/>
        <v>27.5</v>
      </c>
      <c r="Q4072" t="str">
        <f t="shared" si="317"/>
        <v>theater</v>
      </c>
      <c r="R4072" t="str">
        <f t="shared" si="318"/>
        <v>plays</v>
      </c>
      <c r="S4072" s="11">
        <v>46278</v>
      </c>
      <c r="T4072" s="11">
        <f t="shared" si="319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>
        <f t="shared" si="316"/>
        <v>0</v>
      </c>
      <c r="Q4073" t="str">
        <f t="shared" si="317"/>
        <v>theater</v>
      </c>
      <c r="R4073" t="str">
        <f t="shared" si="318"/>
        <v>plays</v>
      </c>
      <c r="S4073" s="11">
        <v>46279</v>
      </c>
      <c r="T4073" s="11">
        <f t="shared" si="319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0.4</v>
      </c>
      <c r="P4074" s="6">
        <f t="shared" si="316"/>
        <v>2</v>
      </c>
      <c r="Q4074" t="str">
        <f t="shared" si="317"/>
        <v>theater</v>
      </c>
      <c r="R4074" t="str">
        <f t="shared" si="318"/>
        <v>plays</v>
      </c>
      <c r="S4074" s="11">
        <v>46280</v>
      </c>
      <c r="T4074" s="11">
        <f t="shared" si="319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</v>
      </c>
      <c r="P4075" s="6">
        <f t="shared" si="316"/>
        <v>18.5</v>
      </c>
      <c r="Q4075" t="str">
        <f t="shared" si="317"/>
        <v>theater</v>
      </c>
      <c r="R4075" t="str">
        <f t="shared" si="318"/>
        <v>plays</v>
      </c>
      <c r="S4075" s="11">
        <v>46281</v>
      </c>
      <c r="T4075" s="11">
        <f t="shared" si="319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26.727272727272727</v>
      </c>
      <c r="P4076" s="6">
        <f t="shared" si="316"/>
        <v>35</v>
      </c>
      <c r="Q4076" t="str">
        <f t="shared" si="317"/>
        <v>theater</v>
      </c>
      <c r="R4076" t="str">
        <f t="shared" si="318"/>
        <v>plays</v>
      </c>
      <c r="S4076" s="11">
        <v>46282</v>
      </c>
      <c r="T4076" s="11">
        <f t="shared" si="319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28.799999999999997</v>
      </c>
      <c r="P4077" s="6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1">
        <v>46283</v>
      </c>
      <c r="T4077" s="11">
        <f t="shared" si="319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>
        <f t="shared" si="316"/>
        <v>0</v>
      </c>
      <c r="Q4078" t="str">
        <f t="shared" si="317"/>
        <v>theater</v>
      </c>
      <c r="R4078" t="str">
        <f t="shared" si="318"/>
        <v>plays</v>
      </c>
      <c r="S4078" s="11">
        <v>46284</v>
      </c>
      <c r="T4078" s="11">
        <f t="shared" si="319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8.9</v>
      </c>
      <c r="P4079" s="6">
        <f t="shared" si="316"/>
        <v>222.5</v>
      </c>
      <c r="Q4079" t="str">
        <f t="shared" si="317"/>
        <v>theater</v>
      </c>
      <c r="R4079" t="str">
        <f t="shared" si="318"/>
        <v>plays</v>
      </c>
      <c r="S4079" s="11">
        <v>46285</v>
      </c>
      <c r="T4079" s="11">
        <f t="shared" si="319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>
        <f t="shared" si="316"/>
        <v>0</v>
      </c>
      <c r="Q4080" t="str">
        <f t="shared" si="317"/>
        <v>theater</v>
      </c>
      <c r="R4080" t="str">
        <f t="shared" si="318"/>
        <v>plays</v>
      </c>
      <c r="S4080" s="11">
        <v>46286</v>
      </c>
      <c r="T4080" s="11">
        <f t="shared" si="319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0.16666666666666669</v>
      </c>
      <c r="P4081" s="6">
        <f t="shared" si="316"/>
        <v>5</v>
      </c>
      <c r="Q4081" t="str">
        <f t="shared" si="317"/>
        <v>theater</v>
      </c>
      <c r="R4081" t="str">
        <f t="shared" si="318"/>
        <v>plays</v>
      </c>
      <c r="S4081" s="11">
        <v>46287</v>
      </c>
      <c r="T4081" s="11">
        <f t="shared" si="319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>
        <f t="shared" si="316"/>
        <v>0</v>
      </c>
      <c r="Q4082" t="str">
        <f t="shared" si="317"/>
        <v>theater</v>
      </c>
      <c r="R4082" t="str">
        <f t="shared" si="318"/>
        <v>plays</v>
      </c>
      <c r="S4082" s="11">
        <v>46288</v>
      </c>
      <c r="T4082" s="11">
        <f t="shared" si="319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15.737410071942445</v>
      </c>
      <c r="P4083" s="6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1">
        <v>46289</v>
      </c>
      <c r="T4083" s="11">
        <f t="shared" si="319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6">
        <f t="shared" si="316"/>
        <v>1.5</v>
      </c>
      <c r="Q4084" t="str">
        <f t="shared" si="317"/>
        <v>theater</v>
      </c>
      <c r="R4084" t="str">
        <f t="shared" si="318"/>
        <v>plays</v>
      </c>
      <c r="S4084" s="11">
        <v>46290</v>
      </c>
      <c r="T4084" s="11">
        <f t="shared" si="319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21.685714285714287</v>
      </c>
      <c r="P4085" s="6">
        <f t="shared" si="316"/>
        <v>126.5</v>
      </c>
      <c r="Q4085" t="str">
        <f t="shared" si="317"/>
        <v>theater</v>
      </c>
      <c r="R4085" t="str">
        <f t="shared" si="318"/>
        <v>plays</v>
      </c>
      <c r="S4085" s="11">
        <v>46291</v>
      </c>
      <c r="T4085" s="11">
        <f t="shared" si="319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0.33333333333333337</v>
      </c>
      <c r="P4086" s="6">
        <f t="shared" si="316"/>
        <v>10</v>
      </c>
      <c r="Q4086" t="str">
        <f t="shared" si="317"/>
        <v>theater</v>
      </c>
      <c r="R4086" t="str">
        <f t="shared" si="318"/>
        <v>plays</v>
      </c>
      <c r="S4086" s="11">
        <v>46292</v>
      </c>
      <c r="T4086" s="11">
        <f t="shared" si="319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0.2857142857142857</v>
      </c>
      <c r="P4087" s="6">
        <f t="shared" si="316"/>
        <v>10</v>
      </c>
      <c r="Q4087" t="str">
        <f t="shared" si="317"/>
        <v>theater</v>
      </c>
      <c r="R4087" t="str">
        <f t="shared" si="318"/>
        <v>plays</v>
      </c>
      <c r="S4087" s="11">
        <v>46293</v>
      </c>
      <c r="T4087" s="11">
        <f t="shared" si="319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</v>
      </c>
      <c r="P4088" s="6">
        <f t="shared" si="316"/>
        <v>9.4</v>
      </c>
      <c r="Q4088" t="str">
        <f t="shared" si="317"/>
        <v>theater</v>
      </c>
      <c r="R4088" t="str">
        <f t="shared" si="318"/>
        <v>plays</v>
      </c>
      <c r="S4088" s="11">
        <v>46294</v>
      </c>
      <c r="T4088" s="11">
        <f t="shared" si="319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>
        <f t="shared" si="316"/>
        <v>0</v>
      </c>
      <c r="Q4089" t="str">
        <f t="shared" si="317"/>
        <v>theater</v>
      </c>
      <c r="R4089" t="str">
        <f t="shared" si="318"/>
        <v>plays</v>
      </c>
      <c r="S4089" s="11">
        <v>46295</v>
      </c>
      <c r="T4089" s="11">
        <f t="shared" si="319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10.8</v>
      </c>
      <c r="P4090" s="6">
        <f t="shared" si="316"/>
        <v>72</v>
      </c>
      <c r="Q4090" t="str">
        <f t="shared" si="317"/>
        <v>theater</v>
      </c>
      <c r="R4090" t="str">
        <f t="shared" si="318"/>
        <v>plays</v>
      </c>
      <c r="S4090" s="11">
        <v>46296</v>
      </c>
      <c r="T4090" s="11">
        <f t="shared" si="319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</v>
      </c>
      <c r="P4091" s="6">
        <f t="shared" si="316"/>
        <v>30</v>
      </c>
      <c r="Q4091" t="str">
        <f t="shared" si="317"/>
        <v>theater</v>
      </c>
      <c r="R4091" t="str">
        <f t="shared" si="318"/>
        <v>plays</v>
      </c>
      <c r="S4091" s="11">
        <v>46297</v>
      </c>
      <c r="T4091" s="11">
        <f t="shared" si="319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</v>
      </c>
      <c r="P4092" s="6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1">
        <v>46298</v>
      </c>
      <c r="T4092" s="11">
        <f t="shared" si="319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12.75</v>
      </c>
      <c r="P4093" s="6">
        <f t="shared" si="316"/>
        <v>25.5</v>
      </c>
      <c r="Q4093" t="str">
        <f t="shared" si="317"/>
        <v>theater</v>
      </c>
      <c r="R4093" t="str">
        <f t="shared" si="318"/>
        <v>plays</v>
      </c>
      <c r="S4093" s="11">
        <v>46299</v>
      </c>
      <c r="T4093" s="11">
        <f t="shared" si="319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1.8181818181818181E-2</v>
      </c>
      <c r="P4094" s="6">
        <f t="shared" si="316"/>
        <v>20</v>
      </c>
      <c r="Q4094" t="str">
        <f t="shared" si="317"/>
        <v>theater</v>
      </c>
      <c r="R4094" t="str">
        <f t="shared" si="318"/>
        <v>plays</v>
      </c>
      <c r="S4094" s="11">
        <v>46300</v>
      </c>
      <c r="T4094" s="11">
        <f t="shared" si="319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</v>
      </c>
      <c r="P4095" s="6">
        <f t="shared" si="316"/>
        <v>15</v>
      </c>
      <c r="Q4095" t="str">
        <f t="shared" si="317"/>
        <v>theater</v>
      </c>
      <c r="R4095" t="str">
        <f t="shared" si="318"/>
        <v>plays</v>
      </c>
      <c r="S4095" s="11">
        <v>46301</v>
      </c>
      <c r="T4095" s="11">
        <f t="shared" si="319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36.5</v>
      </c>
      <c r="P4096" s="6">
        <f t="shared" si="316"/>
        <v>91.25</v>
      </c>
      <c r="Q4096" t="str">
        <f t="shared" si="317"/>
        <v>theater</v>
      </c>
      <c r="R4096" t="str">
        <f t="shared" si="318"/>
        <v>plays</v>
      </c>
      <c r="S4096" s="11">
        <v>46302</v>
      </c>
      <c r="T4096" s="11">
        <f t="shared" si="319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2.666666666666667</v>
      </c>
      <c r="P4097" s="6">
        <f t="shared" si="316"/>
        <v>800</v>
      </c>
      <c r="Q4097" t="str">
        <f t="shared" si="317"/>
        <v>theater</v>
      </c>
      <c r="R4097" t="str">
        <f t="shared" si="318"/>
        <v>plays</v>
      </c>
      <c r="S4097" s="11">
        <v>46303</v>
      </c>
      <c r="T4097" s="11">
        <f t="shared" si="319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11.428571428571429</v>
      </c>
      <c r="P4098" s="6">
        <f t="shared" si="316"/>
        <v>80</v>
      </c>
      <c r="Q4098" t="str">
        <f t="shared" si="317"/>
        <v>theater</v>
      </c>
      <c r="R4098" t="str">
        <f t="shared" si="318"/>
        <v>plays</v>
      </c>
      <c r="S4098" s="11">
        <v>46304</v>
      </c>
      <c r="T4098" s="11">
        <f t="shared" si="319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E4099/D4099*100</f>
        <v>0</v>
      </c>
      <c r="P4099" s="6">
        <f t="shared" ref="P4099:P4115" si="321">IFERROR(E4099/L4099,0)</f>
        <v>0</v>
      </c>
      <c r="Q4099" t="str">
        <f t="shared" ref="Q4099:Q4115" si="322">LEFT(N4099,FIND("/",N4099)-1)</f>
        <v>theater</v>
      </c>
      <c r="R4099" t="str">
        <f t="shared" ref="R4099:R4115" si="323">RIGHT(N4099,LEN(N4099)-FIND("/",N4099))</f>
        <v>plays</v>
      </c>
      <c r="S4099" s="11">
        <v>46305</v>
      </c>
      <c r="T4099" s="11">
        <f t="shared" ref="T4099:T4115" si="324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>
        <f t="shared" si="321"/>
        <v>0</v>
      </c>
      <c r="Q4100" t="str">
        <f t="shared" si="322"/>
        <v>theater</v>
      </c>
      <c r="R4100" t="str">
        <f t="shared" si="323"/>
        <v>plays</v>
      </c>
      <c r="S4100" s="11">
        <v>46306</v>
      </c>
      <c r="T4100" s="11">
        <f t="shared" si="324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</v>
      </c>
      <c r="P4101" s="6">
        <f t="shared" si="321"/>
        <v>50</v>
      </c>
      <c r="Q4101" t="str">
        <f t="shared" si="322"/>
        <v>theater</v>
      </c>
      <c r="R4101" t="str">
        <f t="shared" si="323"/>
        <v>plays</v>
      </c>
      <c r="S4101" s="11">
        <v>46307</v>
      </c>
      <c r="T4101" s="11">
        <f t="shared" si="324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>
        <f t="shared" si="321"/>
        <v>0</v>
      </c>
      <c r="Q4102" t="str">
        <f t="shared" si="322"/>
        <v>theater</v>
      </c>
      <c r="R4102" t="str">
        <f t="shared" si="323"/>
        <v>plays</v>
      </c>
      <c r="S4102" s="11">
        <v>46308</v>
      </c>
      <c r="T4102" s="11">
        <f t="shared" si="324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>
        <f t="shared" si="321"/>
        <v>0</v>
      </c>
      <c r="Q4103" t="str">
        <f t="shared" si="322"/>
        <v>theater</v>
      </c>
      <c r="R4103" t="str">
        <f t="shared" si="323"/>
        <v>plays</v>
      </c>
      <c r="S4103" s="11">
        <v>46309</v>
      </c>
      <c r="T4103" s="11">
        <f t="shared" si="324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27.400000000000002</v>
      </c>
      <c r="P4104" s="6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1">
        <v>46310</v>
      </c>
      <c r="T4104" s="11">
        <f t="shared" si="324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6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1">
        <v>46311</v>
      </c>
      <c r="T4105" s="11">
        <f t="shared" si="324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21.366666666666667</v>
      </c>
      <c r="P4106" s="6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1">
        <v>46312</v>
      </c>
      <c r="T4106" s="11">
        <f t="shared" si="324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6.9696969696969706</v>
      </c>
      <c r="P4107" s="6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1">
        <v>46313</v>
      </c>
      <c r="T4107" s="11">
        <f t="shared" si="324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70.599999999999994</v>
      </c>
      <c r="P4108" s="6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1">
        <v>46314</v>
      </c>
      <c r="T4108" s="11">
        <f t="shared" si="324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2.0500000000000003</v>
      </c>
      <c r="P4109" s="6">
        <f t="shared" si="321"/>
        <v>10.25</v>
      </c>
      <c r="Q4109" t="str">
        <f t="shared" si="322"/>
        <v>theater</v>
      </c>
      <c r="R4109" t="str">
        <f t="shared" si="323"/>
        <v>plays</v>
      </c>
      <c r="S4109" s="11">
        <v>46315</v>
      </c>
      <c r="T4109" s="11">
        <f t="shared" si="324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</v>
      </c>
      <c r="P4110" s="6">
        <f t="shared" si="321"/>
        <v>59</v>
      </c>
      <c r="Q4110" t="str">
        <f t="shared" si="322"/>
        <v>theater</v>
      </c>
      <c r="R4110" t="str">
        <f t="shared" si="323"/>
        <v>plays</v>
      </c>
      <c r="S4110" s="11">
        <v>46316</v>
      </c>
      <c r="T4110" s="11">
        <f t="shared" si="324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>
        <f t="shared" si="321"/>
        <v>0</v>
      </c>
      <c r="Q4111" t="str">
        <f t="shared" si="322"/>
        <v>theater</v>
      </c>
      <c r="R4111" t="str">
        <f t="shared" si="323"/>
        <v>plays</v>
      </c>
      <c r="S4111" s="11">
        <v>46317</v>
      </c>
      <c r="T4111" s="11">
        <f t="shared" si="324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28.666666666666668</v>
      </c>
      <c r="P4112" s="6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1">
        <v>46318</v>
      </c>
      <c r="T4112" s="11">
        <f t="shared" si="324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3.1333333333333333</v>
      </c>
      <c r="P4113" s="6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1">
        <v>46319</v>
      </c>
      <c r="T4113" s="11">
        <f t="shared" si="324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0.04</v>
      </c>
      <c r="P4114" s="6">
        <f t="shared" si="321"/>
        <v>1</v>
      </c>
      <c r="Q4114" t="str">
        <f t="shared" si="322"/>
        <v>theater</v>
      </c>
      <c r="R4114" t="str">
        <f t="shared" si="323"/>
        <v>plays</v>
      </c>
      <c r="S4114" s="11">
        <v>46320</v>
      </c>
      <c r="T4114" s="11">
        <f t="shared" si="324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0.2</v>
      </c>
      <c r="P4115" s="6">
        <f t="shared" si="321"/>
        <v>1</v>
      </c>
      <c r="Q4115" t="str">
        <f t="shared" si="322"/>
        <v>theater</v>
      </c>
      <c r="R4115" t="str">
        <f t="shared" si="323"/>
        <v>plays</v>
      </c>
      <c r="S4115" s="11">
        <v>46321</v>
      </c>
      <c r="T4115" s="11">
        <f t="shared" si="324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2:F4115">
    <cfRule type="cellIs" dxfId="15" priority="3" operator="equal">
      <formula>"live"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3732-70E8-4860-A622-F1E6CE703A94}">
  <sheetPr codeName="Sheet2"/>
  <dimension ref="A1:M14"/>
  <sheetViews>
    <sheetView workbookViewId="0">
      <selection activeCell="P27" sqref="P27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8.4414062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77734375" bestFit="1" customWidth="1"/>
  </cols>
  <sheetData>
    <row r="1" spans="1:13">
      <c r="A1" s="7" t="s">
        <v>8223</v>
      </c>
      <c r="B1" t="s">
        <v>8310</v>
      </c>
      <c r="H1" s="7" t="s">
        <v>8223</v>
      </c>
      <c r="I1" t="s">
        <v>8310</v>
      </c>
    </row>
    <row r="3" spans="1:13">
      <c r="A3" s="7" t="s">
        <v>8324</v>
      </c>
      <c r="B3" s="7" t="s">
        <v>8322</v>
      </c>
      <c r="H3" s="7" t="s">
        <v>8323</v>
      </c>
      <c r="I3" s="7" t="s">
        <v>8322</v>
      </c>
    </row>
    <row r="4" spans="1:13">
      <c r="A4" s="7" t="s">
        <v>8311</v>
      </c>
      <c r="B4" t="s">
        <v>8219</v>
      </c>
      <c r="C4" t="s">
        <v>8221</v>
      </c>
      <c r="D4" t="s">
        <v>8222</v>
      </c>
      <c r="E4" t="s">
        <v>8220</v>
      </c>
      <c r="F4" t="s">
        <v>8321</v>
      </c>
      <c r="H4" s="7" t="s">
        <v>8311</v>
      </c>
      <c r="I4" t="s">
        <v>8220</v>
      </c>
      <c r="J4" t="s">
        <v>8221</v>
      </c>
      <c r="K4" t="s">
        <v>8222</v>
      </c>
      <c r="L4" t="s">
        <v>8219</v>
      </c>
      <c r="M4" t="s">
        <v>8321</v>
      </c>
    </row>
    <row r="5" spans="1:13">
      <c r="A5" s="8" t="s">
        <v>8312</v>
      </c>
      <c r="B5" s="10">
        <v>300</v>
      </c>
      <c r="C5" s="10">
        <v>180</v>
      </c>
      <c r="D5" s="10"/>
      <c r="E5" s="10">
        <v>40</v>
      </c>
      <c r="F5" s="10">
        <v>520</v>
      </c>
      <c r="H5" s="8" t="s">
        <v>8312</v>
      </c>
      <c r="I5" s="9">
        <v>40</v>
      </c>
      <c r="J5" s="9">
        <v>180</v>
      </c>
      <c r="K5" s="9"/>
      <c r="L5" s="9">
        <v>300</v>
      </c>
      <c r="M5" s="9">
        <v>520</v>
      </c>
    </row>
    <row r="6" spans="1:13">
      <c r="A6" s="8" t="s">
        <v>8313</v>
      </c>
      <c r="B6" s="10">
        <v>34</v>
      </c>
      <c r="C6" s="10">
        <v>140</v>
      </c>
      <c r="D6" s="10">
        <v>6</v>
      </c>
      <c r="E6" s="10">
        <v>20</v>
      </c>
      <c r="F6" s="10">
        <v>200</v>
      </c>
      <c r="H6" s="8" t="s">
        <v>8313</v>
      </c>
      <c r="I6" s="9">
        <v>20</v>
      </c>
      <c r="J6" s="9">
        <v>140</v>
      </c>
      <c r="K6" s="9">
        <v>6</v>
      </c>
      <c r="L6" s="9">
        <v>34</v>
      </c>
      <c r="M6" s="9">
        <v>200</v>
      </c>
    </row>
    <row r="7" spans="1:13">
      <c r="A7" s="8" t="s">
        <v>8314</v>
      </c>
      <c r="B7" s="10">
        <v>80</v>
      </c>
      <c r="C7" s="10">
        <v>140</v>
      </c>
      <c r="D7" s="10"/>
      <c r="E7" s="10"/>
      <c r="F7" s="10">
        <v>220</v>
      </c>
      <c r="H7" s="8" t="s">
        <v>8314</v>
      </c>
      <c r="I7" s="9"/>
      <c r="J7" s="9">
        <v>140</v>
      </c>
      <c r="K7" s="9"/>
      <c r="L7" s="9">
        <v>80</v>
      </c>
      <c r="M7" s="9">
        <v>220</v>
      </c>
    </row>
    <row r="8" spans="1:13">
      <c r="A8" s="8" t="s">
        <v>8315</v>
      </c>
      <c r="B8" s="10"/>
      <c r="C8" s="10"/>
      <c r="D8" s="10"/>
      <c r="E8" s="10">
        <v>24</v>
      </c>
      <c r="F8" s="10">
        <v>24</v>
      </c>
      <c r="H8" s="8" t="s">
        <v>8315</v>
      </c>
      <c r="I8" s="9">
        <v>24</v>
      </c>
      <c r="J8" s="9"/>
      <c r="K8" s="9"/>
      <c r="L8" s="9"/>
      <c r="M8" s="9">
        <v>24</v>
      </c>
    </row>
    <row r="9" spans="1:13">
      <c r="A9" s="8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8" t="s">
        <v>8316</v>
      </c>
      <c r="I9" s="9">
        <v>20</v>
      </c>
      <c r="J9" s="9">
        <v>120</v>
      </c>
      <c r="K9" s="9">
        <v>20</v>
      </c>
      <c r="L9" s="9">
        <v>540</v>
      </c>
      <c r="M9" s="9">
        <v>700</v>
      </c>
    </row>
    <row r="10" spans="1:13">
      <c r="A10" s="8" t="s">
        <v>8317</v>
      </c>
      <c r="B10" s="10">
        <v>103</v>
      </c>
      <c r="C10" s="10">
        <v>117</v>
      </c>
      <c r="D10" s="10"/>
      <c r="E10" s="10"/>
      <c r="F10" s="10">
        <v>220</v>
      </c>
      <c r="H10" s="8" t="s">
        <v>8317</v>
      </c>
      <c r="I10" s="9"/>
      <c r="J10" s="9">
        <v>117</v>
      </c>
      <c r="K10" s="9"/>
      <c r="L10" s="9">
        <v>103</v>
      </c>
      <c r="M10" s="9">
        <v>220</v>
      </c>
    </row>
    <row r="11" spans="1:13">
      <c r="A11" s="8" t="s">
        <v>8318</v>
      </c>
      <c r="B11" s="10">
        <v>80</v>
      </c>
      <c r="C11" s="10">
        <v>127</v>
      </c>
      <c r="D11" s="10"/>
      <c r="E11" s="10">
        <v>30</v>
      </c>
      <c r="F11" s="10">
        <v>237</v>
      </c>
      <c r="H11" s="8" t="s">
        <v>8318</v>
      </c>
      <c r="I11" s="9">
        <v>30</v>
      </c>
      <c r="J11" s="9">
        <v>127</v>
      </c>
      <c r="K11" s="9"/>
      <c r="L11" s="9">
        <v>80</v>
      </c>
      <c r="M11" s="9">
        <v>237</v>
      </c>
    </row>
    <row r="12" spans="1:13">
      <c r="A12" s="8" t="s">
        <v>8319</v>
      </c>
      <c r="B12" s="10">
        <v>209</v>
      </c>
      <c r="C12" s="10">
        <v>213</v>
      </c>
      <c r="D12" s="10"/>
      <c r="E12" s="10">
        <v>178</v>
      </c>
      <c r="F12" s="10">
        <v>600</v>
      </c>
      <c r="H12" s="8" t="s">
        <v>8319</v>
      </c>
      <c r="I12" s="9">
        <v>178</v>
      </c>
      <c r="J12" s="9">
        <v>213</v>
      </c>
      <c r="K12" s="9"/>
      <c r="L12" s="9">
        <v>209</v>
      </c>
      <c r="M12" s="9">
        <v>600</v>
      </c>
    </row>
    <row r="13" spans="1:13">
      <c r="A13" s="8" t="s">
        <v>8320</v>
      </c>
      <c r="B13" s="10">
        <v>839</v>
      </c>
      <c r="C13" s="10">
        <v>493</v>
      </c>
      <c r="D13" s="10">
        <v>24</v>
      </c>
      <c r="E13" s="10">
        <v>37</v>
      </c>
      <c r="F13" s="10">
        <v>1393</v>
      </c>
      <c r="H13" s="8" t="s">
        <v>8320</v>
      </c>
      <c r="I13" s="9">
        <v>37</v>
      </c>
      <c r="J13" s="9">
        <v>493</v>
      </c>
      <c r="K13" s="9">
        <v>24</v>
      </c>
      <c r="L13" s="9">
        <v>839</v>
      </c>
      <c r="M13" s="9">
        <v>1393</v>
      </c>
    </row>
    <row r="14" spans="1:13">
      <c r="A14" s="8" t="s">
        <v>8321</v>
      </c>
      <c r="B14" s="10">
        <v>2185</v>
      </c>
      <c r="C14" s="10">
        <v>1530</v>
      </c>
      <c r="D14" s="10">
        <v>50</v>
      </c>
      <c r="E14" s="10">
        <v>349</v>
      </c>
      <c r="F14" s="10">
        <v>4114</v>
      </c>
      <c r="H14" s="8" t="s">
        <v>8321</v>
      </c>
      <c r="I14" s="9">
        <v>349</v>
      </c>
      <c r="J14" s="9">
        <v>1530</v>
      </c>
      <c r="K14" s="9">
        <v>50</v>
      </c>
      <c r="L14" s="9">
        <v>2185</v>
      </c>
      <c r="M14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1199-DFFD-47DB-B9F8-7B22FAD9C7D0}">
  <sheetPr codeName="Sheet3"/>
  <dimension ref="A1:M47"/>
  <sheetViews>
    <sheetView workbookViewId="0">
      <selection activeCell="H4" sqref="H4"/>
    </sheetView>
  </sheetViews>
  <sheetFormatPr defaultRowHeight="14.4"/>
  <cols>
    <col min="1" max="1" width="18.109375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3">
      <c r="H1" s="7" t="s">
        <v>8223</v>
      </c>
      <c r="I1" t="s">
        <v>8310</v>
      </c>
    </row>
    <row r="2" spans="1:13">
      <c r="A2" s="7" t="s">
        <v>8223</v>
      </c>
      <c r="B2" t="s">
        <v>8310</v>
      </c>
      <c r="H2" s="7" t="s">
        <v>8308</v>
      </c>
      <c r="I2" t="s">
        <v>8310</v>
      </c>
    </row>
    <row r="4" spans="1:13">
      <c r="A4" s="7" t="s">
        <v>8366</v>
      </c>
      <c r="B4" s="7" t="s">
        <v>8322</v>
      </c>
      <c r="H4" s="7" t="s">
        <v>8323</v>
      </c>
      <c r="I4" s="7" t="s">
        <v>8322</v>
      </c>
    </row>
    <row r="5" spans="1:1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H5" s="7" t="s">
        <v>8311</v>
      </c>
      <c r="I5" t="s">
        <v>8220</v>
      </c>
      <c r="J5" t="s">
        <v>8221</v>
      </c>
      <c r="K5" t="s">
        <v>8222</v>
      </c>
      <c r="L5" t="s">
        <v>8219</v>
      </c>
      <c r="M5" t="s">
        <v>8321</v>
      </c>
    </row>
    <row r="6" spans="1:13">
      <c r="A6" s="8" t="s">
        <v>8327</v>
      </c>
      <c r="B6" s="10"/>
      <c r="C6" s="10">
        <v>100</v>
      </c>
      <c r="D6" s="10"/>
      <c r="E6" s="10"/>
      <c r="F6" s="10">
        <v>100</v>
      </c>
      <c r="H6" s="8" t="s">
        <v>8327</v>
      </c>
      <c r="I6" s="9"/>
      <c r="J6" s="9">
        <v>100</v>
      </c>
      <c r="K6" s="9"/>
      <c r="L6" s="9"/>
      <c r="M6" s="9">
        <v>100</v>
      </c>
    </row>
    <row r="7" spans="1:13">
      <c r="A7" s="8" t="s">
        <v>8328</v>
      </c>
      <c r="B7" s="10">
        <v>20</v>
      </c>
      <c r="C7" s="10"/>
      <c r="D7" s="10"/>
      <c r="E7" s="10"/>
      <c r="F7" s="10">
        <v>20</v>
      </c>
      <c r="H7" s="8" t="s">
        <v>8328</v>
      </c>
      <c r="I7" s="9">
        <v>20</v>
      </c>
      <c r="J7" s="9"/>
      <c r="K7" s="9"/>
      <c r="L7" s="9"/>
      <c r="M7" s="9">
        <v>20</v>
      </c>
    </row>
    <row r="8" spans="1:13">
      <c r="A8" s="8" t="s">
        <v>8329</v>
      </c>
      <c r="B8" s="10">
        <v>24</v>
      </c>
      <c r="C8" s="10"/>
      <c r="D8" s="10"/>
      <c r="E8" s="10"/>
      <c r="F8" s="10">
        <v>24</v>
      </c>
      <c r="H8" s="8" t="s">
        <v>8329</v>
      </c>
      <c r="I8" s="9">
        <v>24</v>
      </c>
      <c r="J8" s="9"/>
      <c r="K8" s="9"/>
      <c r="L8" s="9"/>
      <c r="M8" s="9">
        <v>24</v>
      </c>
    </row>
    <row r="9" spans="1:13">
      <c r="A9" s="8" t="s">
        <v>8330</v>
      </c>
      <c r="B9" s="10"/>
      <c r="C9" s="10">
        <v>40</v>
      </c>
      <c r="D9" s="10"/>
      <c r="E9" s="10"/>
      <c r="F9" s="10">
        <v>40</v>
      </c>
      <c r="H9" s="8" t="s">
        <v>8330</v>
      </c>
      <c r="I9" s="9"/>
      <c r="J9" s="9">
        <v>40</v>
      </c>
      <c r="K9" s="9"/>
      <c r="L9" s="9"/>
      <c r="M9" s="9">
        <v>40</v>
      </c>
    </row>
    <row r="10" spans="1:13">
      <c r="A10" s="8" t="s">
        <v>8331</v>
      </c>
      <c r="B10" s="10"/>
      <c r="C10" s="10"/>
      <c r="D10" s="10"/>
      <c r="E10" s="10">
        <v>40</v>
      </c>
      <c r="F10" s="10">
        <v>40</v>
      </c>
      <c r="H10" s="8" t="s">
        <v>8331</v>
      </c>
      <c r="I10" s="9"/>
      <c r="J10" s="9"/>
      <c r="K10" s="9"/>
      <c r="L10" s="9">
        <v>40</v>
      </c>
      <c r="M10" s="9">
        <v>40</v>
      </c>
    </row>
    <row r="11" spans="1:13">
      <c r="A11" s="8" t="s">
        <v>8332</v>
      </c>
      <c r="B11" s="10"/>
      <c r="C11" s="10"/>
      <c r="D11" s="10"/>
      <c r="E11" s="10">
        <v>180</v>
      </c>
      <c r="F11" s="10">
        <v>180</v>
      </c>
      <c r="H11" s="8" t="s">
        <v>8332</v>
      </c>
      <c r="I11" s="9"/>
      <c r="J11" s="9"/>
      <c r="K11" s="9"/>
      <c r="L11" s="9">
        <v>180</v>
      </c>
      <c r="M11" s="9">
        <v>180</v>
      </c>
    </row>
    <row r="12" spans="1:13">
      <c r="A12" s="8" t="s">
        <v>8333</v>
      </c>
      <c r="B12" s="10"/>
      <c r="C12" s="10">
        <v>80</v>
      </c>
      <c r="D12" s="10"/>
      <c r="E12" s="10"/>
      <c r="F12" s="10">
        <v>80</v>
      </c>
      <c r="H12" s="8" t="s">
        <v>8333</v>
      </c>
      <c r="I12" s="9"/>
      <c r="J12" s="9">
        <v>80</v>
      </c>
      <c r="K12" s="9"/>
      <c r="L12" s="9"/>
      <c r="M12" s="9">
        <v>80</v>
      </c>
    </row>
    <row r="13" spans="1:13">
      <c r="A13" s="8" t="s">
        <v>8334</v>
      </c>
      <c r="B13" s="10"/>
      <c r="C13" s="10"/>
      <c r="D13" s="10"/>
      <c r="E13" s="10">
        <v>40</v>
      </c>
      <c r="F13" s="10">
        <v>40</v>
      </c>
      <c r="H13" s="8" t="s">
        <v>8334</v>
      </c>
      <c r="I13" s="9"/>
      <c r="J13" s="9"/>
      <c r="K13" s="9"/>
      <c r="L13" s="9">
        <v>40</v>
      </c>
      <c r="M13" s="9">
        <v>40</v>
      </c>
    </row>
    <row r="14" spans="1:13">
      <c r="A14" s="8" t="s">
        <v>8335</v>
      </c>
      <c r="B14" s="10"/>
      <c r="C14" s="10">
        <v>40</v>
      </c>
      <c r="D14" s="10">
        <v>20</v>
      </c>
      <c r="E14" s="10"/>
      <c r="F14" s="10">
        <v>60</v>
      </c>
      <c r="H14" s="8" t="s">
        <v>8335</v>
      </c>
      <c r="I14" s="9"/>
      <c r="J14" s="9">
        <v>40</v>
      </c>
      <c r="K14" s="9">
        <v>20</v>
      </c>
      <c r="L14" s="9"/>
      <c r="M14" s="9">
        <v>60</v>
      </c>
    </row>
    <row r="15" spans="1:13">
      <c r="A15" s="8" t="s">
        <v>8336</v>
      </c>
      <c r="B15" s="10"/>
      <c r="C15" s="10">
        <v>40</v>
      </c>
      <c r="D15" s="10"/>
      <c r="E15" s="10"/>
      <c r="F15" s="10">
        <v>40</v>
      </c>
      <c r="H15" s="8" t="s">
        <v>8336</v>
      </c>
      <c r="I15" s="9"/>
      <c r="J15" s="9">
        <v>40</v>
      </c>
      <c r="K15" s="9"/>
      <c r="L15" s="9"/>
      <c r="M15" s="9">
        <v>40</v>
      </c>
    </row>
    <row r="16" spans="1:13">
      <c r="A16" s="8" t="s">
        <v>8337</v>
      </c>
      <c r="B16" s="10">
        <v>20</v>
      </c>
      <c r="C16" s="10">
        <v>120</v>
      </c>
      <c r="D16" s="10"/>
      <c r="E16" s="10"/>
      <c r="F16" s="10">
        <v>140</v>
      </c>
      <c r="H16" s="8" t="s">
        <v>8337</v>
      </c>
      <c r="I16" s="9">
        <v>20</v>
      </c>
      <c r="J16" s="9">
        <v>120</v>
      </c>
      <c r="K16" s="9"/>
      <c r="L16" s="9"/>
      <c r="M16" s="9">
        <v>140</v>
      </c>
    </row>
    <row r="17" spans="1:13">
      <c r="A17" s="8" t="s">
        <v>8338</v>
      </c>
      <c r="B17" s="10"/>
      <c r="C17" s="10">
        <v>20</v>
      </c>
      <c r="D17" s="10"/>
      <c r="E17" s="10"/>
      <c r="F17" s="10">
        <v>20</v>
      </c>
      <c r="H17" s="8" t="s">
        <v>8338</v>
      </c>
      <c r="I17" s="9"/>
      <c r="J17" s="9">
        <v>20</v>
      </c>
      <c r="K17" s="9"/>
      <c r="L17" s="9"/>
      <c r="M17" s="9">
        <v>20</v>
      </c>
    </row>
    <row r="18" spans="1:13">
      <c r="A18" s="8" t="s">
        <v>8339</v>
      </c>
      <c r="B18" s="10"/>
      <c r="C18" s="10"/>
      <c r="D18" s="10"/>
      <c r="E18" s="10">
        <v>140</v>
      </c>
      <c r="F18" s="10">
        <v>140</v>
      </c>
      <c r="H18" s="8" t="s">
        <v>8339</v>
      </c>
      <c r="I18" s="9"/>
      <c r="J18" s="9"/>
      <c r="K18" s="9"/>
      <c r="L18" s="9">
        <v>140</v>
      </c>
      <c r="M18" s="9">
        <v>140</v>
      </c>
    </row>
    <row r="19" spans="1:13">
      <c r="A19" s="8" t="s">
        <v>8340</v>
      </c>
      <c r="B19" s="10"/>
      <c r="C19" s="10">
        <v>20</v>
      </c>
      <c r="D19" s="10"/>
      <c r="E19" s="10">
        <v>140</v>
      </c>
      <c r="F19" s="10">
        <v>160</v>
      </c>
      <c r="H19" s="8" t="s">
        <v>8340</v>
      </c>
      <c r="I19" s="9"/>
      <c r="J19" s="9">
        <v>20</v>
      </c>
      <c r="K19" s="9"/>
      <c r="L19" s="9">
        <v>140</v>
      </c>
      <c r="M19" s="9">
        <v>160</v>
      </c>
    </row>
    <row r="20" spans="1:13">
      <c r="A20" s="8" t="s">
        <v>8341</v>
      </c>
      <c r="B20" s="10"/>
      <c r="C20" s="10">
        <v>60</v>
      </c>
      <c r="D20" s="10"/>
      <c r="E20" s="10"/>
      <c r="F20" s="10">
        <v>60</v>
      </c>
      <c r="H20" s="8" t="s">
        <v>8341</v>
      </c>
      <c r="I20" s="9"/>
      <c r="J20" s="9">
        <v>60</v>
      </c>
      <c r="K20" s="9"/>
      <c r="L20" s="9"/>
      <c r="M20" s="9">
        <v>60</v>
      </c>
    </row>
    <row r="21" spans="1:13">
      <c r="A21" s="8" t="s">
        <v>8342</v>
      </c>
      <c r="B21" s="10"/>
      <c r="C21" s="10">
        <v>11</v>
      </c>
      <c r="D21" s="10"/>
      <c r="E21" s="10">
        <v>9</v>
      </c>
      <c r="F21" s="10">
        <v>20</v>
      </c>
      <c r="H21" s="8" t="s">
        <v>8342</v>
      </c>
      <c r="I21" s="9"/>
      <c r="J21" s="9">
        <v>11</v>
      </c>
      <c r="K21" s="9"/>
      <c r="L21" s="9">
        <v>9</v>
      </c>
      <c r="M21" s="9">
        <v>20</v>
      </c>
    </row>
    <row r="22" spans="1:13">
      <c r="A22" s="8" t="s">
        <v>8343</v>
      </c>
      <c r="B22" s="10"/>
      <c r="C22" s="10"/>
      <c r="D22" s="10"/>
      <c r="E22" s="10">
        <v>20</v>
      </c>
      <c r="F22" s="10">
        <v>20</v>
      </c>
      <c r="H22" s="8" t="s">
        <v>8343</v>
      </c>
      <c r="I22" s="9"/>
      <c r="J22" s="9"/>
      <c r="K22" s="9"/>
      <c r="L22" s="9">
        <v>20</v>
      </c>
      <c r="M22" s="9">
        <v>20</v>
      </c>
    </row>
    <row r="23" spans="1:13">
      <c r="A23" s="8" t="s">
        <v>8326</v>
      </c>
      <c r="B23" s="10"/>
      <c r="C23" s="10">
        <v>40</v>
      </c>
      <c r="D23" s="10"/>
      <c r="E23" s="10"/>
      <c r="F23" s="10">
        <v>40</v>
      </c>
      <c r="H23" s="8" t="s">
        <v>8326</v>
      </c>
      <c r="I23" s="9"/>
      <c r="J23" s="9">
        <v>40</v>
      </c>
      <c r="K23" s="9"/>
      <c r="L23" s="9"/>
      <c r="M23" s="9">
        <v>40</v>
      </c>
    </row>
    <row r="24" spans="1:13">
      <c r="A24" s="8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  <c r="H24" s="8" t="s">
        <v>8344</v>
      </c>
      <c r="I24" s="9">
        <v>20</v>
      </c>
      <c r="J24" s="9">
        <v>60</v>
      </c>
      <c r="K24" s="9"/>
      <c r="L24" s="9">
        <v>60</v>
      </c>
      <c r="M24" s="9">
        <v>140</v>
      </c>
    </row>
    <row r="25" spans="1:13">
      <c r="A25" s="8" t="s">
        <v>8345</v>
      </c>
      <c r="B25" s="10"/>
      <c r="C25" s="10">
        <v>20</v>
      </c>
      <c r="D25" s="10"/>
      <c r="E25" s="10"/>
      <c r="F25" s="10">
        <v>20</v>
      </c>
      <c r="H25" s="8" t="s">
        <v>8345</v>
      </c>
      <c r="I25" s="9"/>
      <c r="J25" s="9">
        <v>20</v>
      </c>
      <c r="K25" s="9"/>
      <c r="L25" s="9"/>
      <c r="M25" s="9">
        <v>20</v>
      </c>
    </row>
    <row r="26" spans="1:13">
      <c r="A26" s="8" t="s">
        <v>8346</v>
      </c>
      <c r="B26" s="10"/>
      <c r="C26" s="10"/>
      <c r="D26" s="10"/>
      <c r="E26" s="10">
        <v>60</v>
      </c>
      <c r="F26" s="10">
        <v>60</v>
      </c>
      <c r="H26" s="8" t="s">
        <v>8346</v>
      </c>
      <c r="I26" s="9"/>
      <c r="J26" s="9"/>
      <c r="K26" s="9"/>
      <c r="L26" s="9">
        <v>60</v>
      </c>
      <c r="M26" s="9">
        <v>60</v>
      </c>
    </row>
    <row r="27" spans="1:13">
      <c r="A27" s="8" t="s">
        <v>8347</v>
      </c>
      <c r="B27" s="10"/>
      <c r="C27" s="10">
        <v>20</v>
      </c>
      <c r="D27" s="10"/>
      <c r="E27" s="10"/>
      <c r="F27" s="10">
        <v>20</v>
      </c>
      <c r="H27" s="8" t="s">
        <v>8347</v>
      </c>
      <c r="I27" s="9"/>
      <c r="J27" s="9">
        <v>20</v>
      </c>
      <c r="K27" s="9"/>
      <c r="L27" s="9"/>
      <c r="M27" s="9">
        <v>20</v>
      </c>
    </row>
    <row r="28" spans="1:13">
      <c r="A28" s="8" t="s">
        <v>8348</v>
      </c>
      <c r="B28" s="10"/>
      <c r="C28" s="10">
        <v>57</v>
      </c>
      <c r="D28" s="10"/>
      <c r="E28" s="10">
        <v>103</v>
      </c>
      <c r="F28" s="10">
        <v>160</v>
      </c>
      <c r="H28" s="8" t="s">
        <v>8348</v>
      </c>
      <c r="I28" s="9"/>
      <c r="J28" s="9">
        <v>57</v>
      </c>
      <c r="K28" s="9"/>
      <c r="L28" s="9">
        <v>103</v>
      </c>
      <c r="M28" s="9">
        <v>160</v>
      </c>
    </row>
    <row r="29" spans="1:13">
      <c r="A29" s="8" t="s">
        <v>8349</v>
      </c>
      <c r="B29" s="10"/>
      <c r="C29" s="10">
        <v>20</v>
      </c>
      <c r="D29" s="10"/>
      <c r="E29" s="10"/>
      <c r="F29" s="10">
        <v>20</v>
      </c>
      <c r="H29" s="8" t="s">
        <v>8349</v>
      </c>
      <c r="I29" s="9"/>
      <c r="J29" s="9">
        <v>20</v>
      </c>
      <c r="K29" s="9"/>
      <c r="L29" s="9"/>
      <c r="M29" s="9">
        <v>20</v>
      </c>
    </row>
    <row r="30" spans="1:13">
      <c r="A30" s="8" t="s">
        <v>8350</v>
      </c>
      <c r="B30" s="10"/>
      <c r="C30" s="10">
        <v>353</v>
      </c>
      <c r="D30" s="10">
        <v>19</v>
      </c>
      <c r="E30" s="10">
        <v>694</v>
      </c>
      <c r="F30" s="10">
        <v>1066</v>
      </c>
      <c r="H30" s="8" t="s">
        <v>8350</v>
      </c>
      <c r="I30" s="9"/>
      <c r="J30" s="9">
        <v>353</v>
      </c>
      <c r="K30" s="9">
        <v>19</v>
      </c>
      <c r="L30" s="9">
        <v>694</v>
      </c>
      <c r="M30" s="9">
        <v>1066</v>
      </c>
    </row>
    <row r="31" spans="1:13">
      <c r="A31" s="8" t="s">
        <v>8351</v>
      </c>
      <c r="B31" s="10"/>
      <c r="C31" s="10"/>
      <c r="D31" s="10"/>
      <c r="E31" s="10">
        <v>40</v>
      </c>
      <c r="F31" s="10">
        <v>40</v>
      </c>
      <c r="H31" s="8" t="s">
        <v>8351</v>
      </c>
      <c r="I31" s="9"/>
      <c r="J31" s="9"/>
      <c r="K31" s="9"/>
      <c r="L31" s="9">
        <v>40</v>
      </c>
      <c r="M31" s="9">
        <v>40</v>
      </c>
    </row>
    <row r="32" spans="1:13">
      <c r="A32" s="8" t="s">
        <v>8352</v>
      </c>
      <c r="B32" s="10"/>
      <c r="C32" s="10"/>
      <c r="D32" s="10"/>
      <c r="E32" s="10">
        <v>20</v>
      </c>
      <c r="F32" s="10">
        <v>20</v>
      </c>
      <c r="H32" s="8" t="s">
        <v>8352</v>
      </c>
      <c r="I32" s="9"/>
      <c r="J32" s="9"/>
      <c r="K32" s="9"/>
      <c r="L32" s="9">
        <v>20</v>
      </c>
      <c r="M32" s="9">
        <v>20</v>
      </c>
    </row>
    <row r="33" spans="1:13">
      <c r="A33" s="8" t="s">
        <v>8353</v>
      </c>
      <c r="B33" s="10"/>
      <c r="C33" s="10">
        <v>20</v>
      </c>
      <c r="D33" s="10"/>
      <c r="E33" s="10"/>
      <c r="F33" s="10">
        <v>20</v>
      </c>
      <c r="H33" s="8" t="s">
        <v>8353</v>
      </c>
      <c r="I33" s="9"/>
      <c r="J33" s="9">
        <v>20</v>
      </c>
      <c r="K33" s="9"/>
      <c r="L33" s="9"/>
      <c r="M33" s="9">
        <v>20</v>
      </c>
    </row>
    <row r="34" spans="1:13">
      <c r="A34" s="8" t="s">
        <v>8354</v>
      </c>
      <c r="B34" s="10"/>
      <c r="C34" s="10"/>
      <c r="D34" s="10"/>
      <c r="E34" s="10">
        <v>260</v>
      </c>
      <c r="F34" s="10">
        <v>260</v>
      </c>
      <c r="H34" s="8" t="s">
        <v>8354</v>
      </c>
      <c r="I34" s="9"/>
      <c r="J34" s="9"/>
      <c r="K34" s="9"/>
      <c r="L34" s="9">
        <v>260</v>
      </c>
      <c r="M34" s="9">
        <v>260</v>
      </c>
    </row>
    <row r="35" spans="1:13">
      <c r="A35" s="8" t="s">
        <v>8355</v>
      </c>
      <c r="B35" s="10">
        <v>40</v>
      </c>
      <c r="C35" s="10"/>
      <c r="D35" s="10"/>
      <c r="E35" s="10"/>
      <c r="F35" s="10">
        <v>40</v>
      </c>
      <c r="H35" s="8" t="s">
        <v>8355</v>
      </c>
      <c r="I35" s="9">
        <v>40</v>
      </c>
      <c r="J35" s="9"/>
      <c r="K35" s="9"/>
      <c r="L35" s="9"/>
      <c r="M35" s="9">
        <v>40</v>
      </c>
    </row>
    <row r="36" spans="1:13">
      <c r="A36" s="8" t="s">
        <v>8356</v>
      </c>
      <c r="B36" s="10"/>
      <c r="C36" s="10"/>
      <c r="D36" s="10"/>
      <c r="E36" s="10">
        <v>60</v>
      </c>
      <c r="F36" s="10">
        <v>60</v>
      </c>
      <c r="H36" s="8" t="s">
        <v>8356</v>
      </c>
      <c r="I36" s="9"/>
      <c r="J36" s="9"/>
      <c r="K36" s="9"/>
      <c r="L36" s="9">
        <v>60</v>
      </c>
      <c r="M36" s="9">
        <v>60</v>
      </c>
    </row>
    <row r="37" spans="1:13">
      <c r="A37" s="8" t="s">
        <v>8357</v>
      </c>
      <c r="B37" s="10"/>
      <c r="C37" s="10"/>
      <c r="D37" s="10">
        <v>6</v>
      </c>
      <c r="E37" s="10">
        <v>34</v>
      </c>
      <c r="F37" s="10">
        <v>40</v>
      </c>
      <c r="H37" s="8" t="s">
        <v>8357</v>
      </c>
      <c r="I37" s="9"/>
      <c r="J37" s="9"/>
      <c r="K37" s="9">
        <v>6</v>
      </c>
      <c r="L37" s="9">
        <v>34</v>
      </c>
      <c r="M37" s="9">
        <v>40</v>
      </c>
    </row>
    <row r="38" spans="1:13">
      <c r="A38" s="8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  <c r="H38" s="8" t="s">
        <v>8358</v>
      </c>
      <c r="I38" s="9">
        <v>18</v>
      </c>
      <c r="J38" s="9">
        <v>2</v>
      </c>
      <c r="K38" s="9"/>
      <c r="L38" s="9">
        <v>40</v>
      </c>
      <c r="M38" s="9">
        <v>60</v>
      </c>
    </row>
    <row r="39" spans="1:13">
      <c r="A39" s="8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H39" s="8" t="s">
        <v>8359</v>
      </c>
      <c r="I39" s="9">
        <v>17</v>
      </c>
      <c r="J39" s="9">
        <v>80</v>
      </c>
      <c r="K39" s="9">
        <v>5</v>
      </c>
      <c r="L39" s="9">
        <v>85</v>
      </c>
      <c r="M39" s="9">
        <v>187</v>
      </c>
    </row>
    <row r="40" spans="1:13">
      <c r="A40" s="8" t="s">
        <v>8360</v>
      </c>
      <c r="B40" s="10"/>
      <c r="C40" s="10"/>
      <c r="D40" s="10"/>
      <c r="E40" s="10">
        <v>80</v>
      </c>
      <c r="F40" s="10">
        <v>80</v>
      </c>
      <c r="H40" s="8" t="s">
        <v>8360</v>
      </c>
      <c r="I40" s="9"/>
      <c r="J40" s="9"/>
      <c r="K40" s="9"/>
      <c r="L40" s="9">
        <v>80</v>
      </c>
      <c r="M40" s="9">
        <v>80</v>
      </c>
    </row>
    <row r="41" spans="1:13">
      <c r="A41" s="8" t="s">
        <v>8361</v>
      </c>
      <c r="B41" s="10"/>
      <c r="C41" s="10"/>
      <c r="D41" s="10"/>
      <c r="E41" s="10">
        <v>60</v>
      </c>
      <c r="F41" s="10">
        <v>60</v>
      </c>
      <c r="H41" s="8" t="s">
        <v>8361</v>
      </c>
      <c r="I41" s="9"/>
      <c r="J41" s="9"/>
      <c r="K41" s="9"/>
      <c r="L41" s="9">
        <v>60</v>
      </c>
      <c r="M41" s="9">
        <v>60</v>
      </c>
    </row>
    <row r="42" spans="1:13">
      <c r="A42" s="8" t="s">
        <v>8362</v>
      </c>
      <c r="B42" s="10">
        <v>10</v>
      </c>
      <c r="C42" s="10">
        <v>47</v>
      </c>
      <c r="D42" s="10"/>
      <c r="E42" s="10"/>
      <c r="F42" s="10">
        <v>57</v>
      </c>
      <c r="H42" s="8" t="s">
        <v>8362</v>
      </c>
      <c r="I42" s="9">
        <v>10</v>
      </c>
      <c r="J42" s="9">
        <v>47</v>
      </c>
      <c r="K42" s="9"/>
      <c r="L42" s="9"/>
      <c r="M42" s="9">
        <v>57</v>
      </c>
    </row>
    <row r="43" spans="1:13">
      <c r="A43" s="8" t="s">
        <v>8325</v>
      </c>
      <c r="B43" s="10"/>
      <c r="C43" s="10">
        <v>100</v>
      </c>
      <c r="D43" s="10"/>
      <c r="E43" s="10"/>
      <c r="F43" s="10">
        <v>100</v>
      </c>
      <c r="H43" s="8" t="s">
        <v>8325</v>
      </c>
      <c r="I43" s="9"/>
      <c r="J43" s="9">
        <v>100</v>
      </c>
      <c r="K43" s="9"/>
      <c r="L43" s="9"/>
      <c r="M43" s="9">
        <v>100</v>
      </c>
    </row>
    <row r="44" spans="1:13">
      <c r="A44" s="8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  <c r="H44" s="8" t="s">
        <v>8363</v>
      </c>
      <c r="I44" s="9">
        <v>60</v>
      </c>
      <c r="J44" s="9">
        <v>120</v>
      </c>
      <c r="K44" s="9"/>
      <c r="L44" s="9">
        <v>20</v>
      </c>
      <c r="M44" s="9">
        <v>200</v>
      </c>
    </row>
    <row r="45" spans="1:13">
      <c r="A45" s="8" t="s">
        <v>8364</v>
      </c>
      <c r="B45" s="10">
        <v>100</v>
      </c>
      <c r="C45" s="10">
        <v>60</v>
      </c>
      <c r="D45" s="10"/>
      <c r="E45" s="10"/>
      <c r="F45" s="10">
        <v>160</v>
      </c>
      <c r="H45" s="8" t="s">
        <v>8364</v>
      </c>
      <c r="I45" s="9">
        <v>100</v>
      </c>
      <c r="J45" s="9">
        <v>60</v>
      </c>
      <c r="K45" s="9"/>
      <c r="L45" s="9"/>
      <c r="M45" s="9">
        <v>160</v>
      </c>
    </row>
    <row r="46" spans="1:13">
      <c r="A46" s="8" t="s">
        <v>8365</v>
      </c>
      <c r="B46" s="10">
        <v>20</v>
      </c>
      <c r="C46" s="10"/>
      <c r="D46" s="10"/>
      <c r="E46" s="10"/>
      <c r="F46" s="10">
        <v>20</v>
      </c>
      <c r="H46" s="8" t="s">
        <v>8365</v>
      </c>
      <c r="I46" s="9">
        <v>20</v>
      </c>
      <c r="J46" s="9"/>
      <c r="K46" s="9"/>
      <c r="L46" s="9"/>
      <c r="M46" s="9">
        <v>20</v>
      </c>
    </row>
    <row r="47" spans="1:13">
      <c r="A47" s="8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  <c r="H47" s="8" t="s">
        <v>8321</v>
      </c>
      <c r="I47" s="9">
        <v>349</v>
      </c>
      <c r="J47" s="9">
        <v>1530</v>
      </c>
      <c r="K47" s="9">
        <v>50</v>
      </c>
      <c r="L47" s="9">
        <v>2185</v>
      </c>
      <c r="M47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C7CA-0364-4673-85FF-B7DECE4F75C0}">
  <sheetPr codeName="Sheet5"/>
  <dimension ref="A1:L18"/>
  <sheetViews>
    <sheetView workbookViewId="0">
      <selection activeCell="N24" sqref="N2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9.44140625" bestFit="1" customWidth="1"/>
    <col min="12" max="13" width="10.77734375" bestFit="1" customWidth="1"/>
  </cols>
  <sheetData>
    <row r="1" spans="1:12">
      <c r="A1" s="7" t="s">
        <v>8308</v>
      </c>
      <c r="B1" t="s">
        <v>8310</v>
      </c>
      <c r="H1" s="7" t="s">
        <v>8308</v>
      </c>
      <c r="I1" t="s">
        <v>8310</v>
      </c>
    </row>
    <row r="2" spans="1:12">
      <c r="A2" s="7" t="s">
        <v>8381</v>
      </c>
      <c r="B2" t="s">
        <v>8310</v>
      </c>
      <c r="H2" s="7" t="s">
        <v>8381</v>
      </c>
      <c r="I2" t="s">
        <v>8310</v>
      </c>
    </row>
    <row r="4" spans="1:12">
      <c r="A4" s="7" t="s">
        <v>8323</v>
      </c>
      <c r="B4" s="7" t="s">
        <v>8322</v>
      </c>
      <c r="H4" s="7" t="s">
        <v>8323</v>
      </c>
      <c r="I4" s="7" t="s">
        <v>8322</v>
      </c>
    </row>
    <row r="5" spans="1:12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  <c r="H5" s="7" t="s">
        <v>8311</v>
      </c>
      <c r="I5" t="s">
        <v>8220</v>
      </c>
      <c r="J5" t="s">
        <v>8221</v>
      </c>
      <c r="K5" t="s">
        <v>8219</v>
      </c>
      <c r="L5" t="s">
        <v>8321</v>
      </c>
    </row>
    <row r="6" spans="1:12">
      <c r="A6" s="12" t="s">
        <v>8376</v>
      </c>
      <c r="B6" s="10">
        <v>31</v>
      </c>
      <c r="C6" s="10">
        <v>138</v>
      </c>
      <c r="D6" s="10">
        <v>172</v>
      </c>
      <c r="E6" s="10">
        <v>341</v>
      </c>
      <c r="H6" s="12" t="s">
        <v>8376</v>
      </c>
      <c r="I6" s="9">
        <v>31</v>
      </c>
      <c r="J6" s="9">
        <v>138</v>
      </c>
      <c r="K6" s="9">
        <v>172</v>
      </c>
      <c r="L6" s="9">
        <v>341</v>
      </c>
    </row>
    <row r="7" spans="1:12">
      <c r="A7" s="12" t="s">
        <v>8377</v>
      </c>
      <c r="B7" s="10">
        <v>42</v>
      </c>
      <c r="C7" s="10">
        <v>153</v>
      </c>
      <c r="D7" s="10">
        <v>98</v>
      </c>
      <c r="E7" s="10">
        <v>293</v>
      </c>
      <c r="H7" s="12" t="s">
        <v>8377</v>
      </c>
      <c r="I7" s="9">
        <v>42</v>
      </c>
      <c r="J7" s="9">
        <v>153</v>
      </c>
      <c r="K7" s="9">
        <v>98</v>
      </c>
      <c r="L7" s="9">
        <v>293</v>
      </c>
    </row>
    <row r="8" spans="1:12">
      <c r="A8" s="12" t="s">
        <v>8378</v>
      </c>
      <c r="B8" s="10">
        <v>59</v>
      </c>
      <c r="C8" s="10">
        <v>123</v>
      </c>
      <c r="D8" s="10">
        <v>138</v>
      </c>
      <c r="E8" s="10">
        <v>320</v>
      </c>
      <c r="H8" s="12" t="s">
        <v>8378</v>
      </c>
      <c r="I8" s="9">
        <v>59</v>
      </c>
      <c r="J8" s="9">
        <v>123</v>
      </c>
      <c r="K8" s="9">
        <v>138</v>
      </c>
      <c r="L8" s="9">
        <v>320</v>
      </c>
    </row>
    <row r="9" spans="1:12">
      <c r="A9" s="12" t="s">
        <v>8379</v>
      </c>
      <c r="B9" s="10">
        <v>35</v>
      </c>
      <c r="C9" s="10">
        <v>91</v>
      </c>
      <c r="D9" s="10">
        <v>204</v>
      </c>
      <c r="E9" s="10">
        <v>330</v>
      </c>
      <c r="H9" s="12" t="s">
        <v>8379</v>
      </c>
      <c r="I9" s="9">
        <v>35</v>
      </c>
      <c r="J9" s="9">
        <v>91</v>
      </c>
      <c r="K9" s="9">
        <v>204</v>
      </c>
      <c r="L9" s="9">
        <v>330</v>
      </c>
    </row>
    <row r="10" spans="1:12">
      <c r="A10" s="12" t="s">
        <v>8380</v>
      </c>
      <c r="B10" s="10">
        <v>11</v>
      </c>
      <c r="C10" s="10">
        <v>121</v>
      </c>
      <c r="D10" s="10">
        <v>209</v>
      </c>
      <c r="E10" s="10">
        <v>341</v>
      </c>
      <c r="H10" s="12" t="s">
        <v>8380</v>
      </c>
      <c r="I10" s="9">
        <v>11</v>
      </c>
      <c r="J10" s="9">
        <v>121</v>
      </c>
      <c r="K10" s="9">
        <v>209</v>
      </c>
      <c r="L10" s="9">
        <v>341</v>
      </c>
    </row>
    <row r="11" spans="1:12">
      <c r="A11" s="12" t="s">
        <v>8369</v>
      </c>
      <c r="B11" s="10">
        <v>20</v>
      </c>
      <c r="C11" s="10">
        <v>200</v>
      </c>
      <c r="D11" s="10">
        <v>111</v>
      </c>
      <c r="E11" s="10">
        <v>331</v>
      </c>
      <c r="H11" s="12" t="s">
        <v>8369</v>
      </c>
      <c r="I11" s="9">
        <v>20</v>
      </c>
      <c r="J11" s="9">
        <v>200</v>
      </c>
      <c r="K11" s="9">
        <v>111</v>
      </c>
      <c r="L11" s="9">
        <v>331</v>
      </c>
    </row>
    <row r="12" spans="1:12">
      <c r="A12" s="12" t="s">
        <v>8370</v>
      </c>
      <c r="B12" s="10">
        <v>15</v>
      </c>
      <c r="C12" s="10">
        <v>139</v>
      </c>
      <c r="D12" s="10">
        <v>195</v>
      </c>
      <c r="E12" s="10">
        <v>349</v>
      </c>
      <c r="H12" s="12" t="s">
        <v>8370</v>
      </c>
      <c r="I12" s="9">
        <v>15</v>
      </c>
      <c r="J12" s="9">
        <v>139</v>
      </c>
      <c r="K12" s="9">
        <v>195</v>
      </c>
      <c r="L12" s="9">
        <v>349</v>
      </c>
    </row>
    <row r="13" spans="1:12">
      <c r="A13" s="12" t="s">
        <v>8371</v>
      </c>
      <c r="B13" s="10">
        <v>25</v>
      </c>
      <c r="C13" s="10">
        <v>125</v>
      </c>
      <c r="D13" s="10">
        <v>222</v>
      </c>
      <c r="E13" s="10">
        <v>372</v>
      </c>
      <c r="H13" s="12" t="s">
        <v>8371</v>
      </c>
      <c r="I13" s="9">
        <v>25</v>
      </c>
      <c r="J13" s="9">
        <v>125</v>
      </c>
      <c r="K13" s="9">
        <v>222</v>
      </c>
      <c r="L13" s="9">
        <v>372</v>
      </c>
    </row>
    <row r="14" spans="1:12">
      <c r="A14" s="12" t="s">
        <v>8372</v>
      </c>
      <c r="B14" s="10"/>
      <c r="C14" s="10">
        <v>103</v>
      </c>
      <c r="D14" s="10">
        <v>257</v>
      </c>
      <c r="E14" s="10">
        <v>360</v>
      </c>
      <c r="H14" s="12" t="s">
        <v>8372</v>
      </c>
      <c r="I14" s="9"/>
      <c r="J14" s="9">
        <v>103</v>
      </c>
      <c r="K14" s="9">
        <v>257</v>
      </c>
      <c r="L14" s="9">
        <v>360</v>
      </c>
    </row>
    <row r="15" spans="1:12">
      <c r="A15" s="12" t="s">
        <v>8373</v>
      </c>
      <c r="B15" s="10">
        <v>16</v>
      </c>
      <c r="C15" s="10">
        <v>137</v>
      </c>
      <c r="D15" s="10">
        <v>214</v>
      </c>
      <c r="E15" s="10">
        <v>367</v>
      </c>
      <c r="H15" s="12" t="s">
        <v>8373</v>
      </c>
      <c r="I15" s="9">
        <v>16</v>
      </c>
      <c r="J15" s="9">
        <v>137</v>
      </c>
      <c r="K15" s="9">
        <v>214</v>
      </c>
      <c r="L15" s="9">
        <v>367</v>
      </c>
    </row>
    <row r="16" spans="1:12">
      <c r="A16" s="12" t="s">
        <v>8374</v>
      </c>
      <c r="B16" s="10">
        <v>36</v>
      </c>
      <c r="C16" s="10">
        <v>63</v>
      </c>
      <c r="D16" s="10">
        <v>229</v>
      </c>
      <c r="E16" s="10">
        <v>328</v>
      </c>
      <c r="H16" s="12" t="s">
        <v>8374</v>
      </c>
      <c r="I16" s="9">
        <v>36</v>
      </c>
      <c r="J16" s="9">
        <v>63</v>
      </c>
      <c r="K16" s="9">
        <v>229</v>
      </c>
      <c r="L16" s="9">
        <v>328</v>
      </c>
    </row>
    <row r="17" spans="1:12">
      <c r="A17" s="12" t="s">
        <v>8375</v>
      </c>
      <c r="B17" s="10">
        <v>59</v>
      </c>
      <c r="C17" s="10">
        <v>137</v>
      </c>
      <c r="D17" s="10">
        <v>136</v>
      </c>
      <c r="E17" s="10">
        <v>332</v>
      </c>
      <c r="H17" s="12" t="s">
        <v>8375</v>
      </c>
      <c r="I17" s="9">
        <v>59</v>
      </c>
      <c r="J17" s="9">
        <v>137</v>
      </c>
      <c r="K17" s="9">
        <v>136</v>
      </c>
      <c r="L17" s="9">
        <v>332</v>
      </c>
    </row>
    <row r="18" spans="1:12">
      <c r="A18" s="12" t="s">
        <v>8321</v>
      </c>
      <c r="B18" s="10">
        <v>349</v>
      </c>
      <c r="C18" s="10">
        <v>1530</v>
      </c>
      <c r="D18" s="10">
        <v>2185</v>
      </c>
      <c r="E18" s="10">
        <v>4064</v>
      </c>
      <c r="H18" s="12" t="s">
        <v>8321</v>
      </c>
      <c r="I18" s="9">
        <v>349</v>
      </c>
      <c r="J18" s="9">
        <v>1530</v>
      </c>
      <c r="K18" s="9">
        <v>2185</v>
      </c>
      <c r="L18" s="9">
        <v>4064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C233-0A95-4621-A017-75ACBF871F38}">
  <dimension ref="A1:H13"/>
  <sheetViews>
    <sheetView workbookViewId="0">
      <selection activeCell="K20" sqref="K20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3" t="s">
        <v>8401</v>
      </c>
      <c r="B1" s="13" t="s">
        <v>8400</v>
      </c>
      <c r="C1" s="13" t="s">
        <v>8399</v>
      </c>
      <c r="D1" s="13" t="s">
        <v>8398</v>
      </c>
      <c r="E1" s="13" t="s">
        <v>8397</v>
      </c>
      <c r="F1" s="13" t="s">
        <v>8396</v>
      </c>
      <c r="G1" s="13" t="s">
        <v>8395</v>
      </c>
      <c r="H1" s="13" t="s">
        <v>8394</v>
      </c>
    </row>
    <row r="2" spans="1:8">
      <c r="A2" t="s">
        <v>8393</v>
      </c>
      <c r="B2" s="14">
        <f>COUNTIFS(Sheet1!$D$2:$D$4115,"&lt;1000",Sheet1!$F$2:$F$4115,"=Successful")</f>
        <v>322</v>
      </c>
      <c r="C2" s="14">
        <f>COUNTIFS(Sheet1!$D$2:$D$4115,"&lt;1000",Sheet1!$F$2:$F$4115,"=Failed")</f>
        <v>113</v>
      </c>
      <c r="D2" s="14">
        <f>COUNTIFS(Sheet1!$D$2:$D$4115,"&lt;1000",Sheet1!$F$2:$F$4115,"=Canceled")</f>
        <v>18</v>
      </c>
      <c r="E2" s="14">
        <f t="shared" ref="E2:E13" si="0">SUM(B2:D2)</f>
        <v>453</v>
      </c>
      <c r="F2" s="15">
        <f>B2/$E2</f>
        <v>0.71081677704194257</v>
      </c>
      <c r="G2" s="15">
        <f t="shared" ref="G2:H2" si="1">C2/$E2</f>
        <v>0.24944812362030905</v>
      </c>
      <c r="H2" s="15">
        <f t="shared" si="1"/>
        <v>3.9735099337748346E-2</v>
      </c>
    </row>
    <row r="3" spans="1:8">
      <c r="A3" t="s">
        <v>8392</v>
      </c>
      <c r="B3" s="14">
        <f>COUNTIFS(Sheet1!$D$2:$D$4115,"&gt;=1000",Sheet1!$D$2:$D$4115,"&lt;5000",Sheet1!$F$2:$F$4115,"=Successful")</f>
        <v>932</v>
      </c>
      <c r="C3" s="14">
        <f>COUNTIFS(Sheet1!$D$2:$D$4115,"&gt;=1000",Sheet1!$D$2:$D$4115,"&lt;5000",Sheet1!$F$2:$F$4115,"=Failed")</f>
        <v>420</v>
      </c>
      <c r="D3" s="14">
        <f>COUNTIFS(Sheet1!$D$2:$D$4115,"&gt;=1000",Sheet1!$D$2:$D$4115,"&lt;5000",Sheet1!$F$2:$F$4115,"=Canceled")</f>
        <v>60</v>
      </c>
      <c r="E3" s="14">
        <f t="shared" si="0"/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>
      <c r="A4" t="s">
        <v>8391</v>
      </c>
      <c r="B4" s="14">
        <f>COUNTIFS(Sheet1!$D$2:$D$4115,"&gt;=5000",Sheet1!$D$2:$D$4115,"&lt;10000",Sheet1!$F$2:$F$4115,"=Successful")</f>
        <v>381</v>
      </c>
      <c r="C4" s="14">
        <f>COUNTIFS(Sheet1!$D$2:$D$4115,"&gt;=5000",Sheet1!$D$2:$D$4115,"&lt;10000",Sheet1!$F$2:$F$4115,"=Failed")</f>
        <v>283</v>
      </c>
      <c r="D4" s="14">
        <f>COUNTIFS(Sheet1!$D$2:$D$4115,"&gt;=5000",Sheet1!$D$2:$D$4115,"&lt;10000",Sheet1!$F$2:$F$4115,"=Canceled")</f>
        <v>52</v>
      </c>
      <c r="E4" s="14">
        <f t="shared" si="0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>
      <c r="A5" t="s">
        <v>8390</v>
      </c>
      <c r="B5" s="14">
        <f>COUNTIFS(Sheet1!$D$2:$D$4115,"&gt;=10000",Sheet1!$D$2:$D$4115,"&lt;15000",Sheet1!$F$2:$F$4115,"=Successful")</f>
        <v>168</v>
      </c>
      <c r="C5" s="14">
        <f>COUNTIFS(Sheet1!$D$2:$D$4115,"&gt;=10000",Sheet1!$D$2:$D$4115,"&lt;15000",Sheet1!$F$2:$F$4115,"=Failed")</f>
        <v>144</v>
      </c>
      <c r="D5" s="14">
        <f>COUNTIFS(Sheet1!$D$2:$D$4115,"&gt;=10000",Sheet1!$D$2:$D$4115,"&lt;15000",Sheet1!$F$2:$F$4115,"=Canceled")</f>
        <v>40</v>
      </c>
      <c r="E5" s="14">
        <f t="shared" si="0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>
      <c r="A6" t="s">
        <v>8389</v>
      </c>
      <c r="B6" s="14">
        <f>COUNTIFS(Sheet1!$D$2:$D$4115,"&gt;=15000",Sheet1!$D$2:$D$4115,"&lt;20000",Sheet1!$F$2:$F$4115,"=Successful")</f>
        <v>94</v>
      </c>
      <c r="C6" s="14">
        <f>COUNTIFS(Sheet1!$D$2:$D$4115,"&gt;=15000",Sheet1!$D$2:$D$4115,"&lt;20000",Sheet1!$F$2:$F$4115,"=Failed")</f>
        <v>90</v>
      </c>
      <c r="D6" s="14">
        <f>COUNTIFS(Sheet1!$D$2:$D$4115,"&gt;=15000",Sheet1!$D$2:$D$4115,"&lt;20000",Sheet1!$F$2:$F$4115,"=Canceled")</f>
        <v>17</v>
      </c>
      <c r="E6" s="14">
        <f t="shared" si="0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>
      <c r="A7" t="s">
        <v>8388</v>
      </c>
      <c r="B7" s="14">
        <f>COUNTIFS(Sheet1!$D$2:$D$4115,"&gt;=20000",Sheet1!$D$2:$D$4115,"&lt;25000",Sheet1!$F$2:$F$4115,"=Successful")</f>
        <v>62</v>
      </c>
      <c r="C7" s="14">
        <f>COUNTIFS(Sheet1!$D$2:$D$4115,"&gt;=20000",Sheet1!$D$2:$D$4115,"&lt;25000",Sheet1!$F$2:$F$4115,"=Failed")</f>
        <v>72</v>
      </c>
      <c r="D7" s="14">
        <f>COUNTIFS(Sheet1!$D$2:$D$4115,"&gt;=20000",Sheet1!$D$2:$D$4115,"&lt;25000",Sheet1!$F$2:$F$4115,"=Canceled")</f>
        <v>14</v>
      </c>
      <c r="E7" s="14">
        <f t="shared" si="0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>
      <c r="A8" t="s">
        <v>8387</v>
      </c>
      <c r="B8" s="14">
        <f>COUNTIFS(Sheet1!$D$2:$D$4115,"&gt;=25000",Sheet1!$D$2:$D$4115,"&lt;30000",Sheet1!$F$2:$F$4115,"=Successful")</f>
        <v>55</v>
      </c>
      <c r="C8" s="14">
        <f>COUNTIFS(Sheet1!$D$2:$D$4115,"&gt;=25000",Sheet1!$D$2:$D$4115,"&lt;30000",Sheet1!$F$2:$F$4115,"=Failed")</f>
        <v>64</v>
      </c>
      <c r="D8" s="14">
        <f>COUNTIFS(Sheet1!$D$2:$D$4115,"&gt;=25000",Sheet1!$D$2:$D$4115,"&lt;30000",Sheet1!$F$2:$F$4115,"=Canceled")</f>
        <v>18</v>
      </c>
      <c r="E8" s="14">
        <f t="shared" si="0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>
      <c r="A9" t="s">
        <v>8386</v>
      </c>
      <c r="B9" s="14">
        <f>COUNTIFS(Sheet1!$D$2:$D$4115,"&gt;=30000",Sheet1!$D$2:$D$4115,"&lt;35000",Sheet1!$F$2:$F$4115,"=Successful")</f>
        <v>32</v>
      </c>
      <c r="C9" s="14">
        <f>COUNTIFS(Sheet1!$D$2:$D$4115,"&gt;=30000",Sheet1!$D$2:$D$4115,"&lt;35000",Sheet1!$F$2:$F$4115,"=Failed")</f>
        <v>37</v>
      </c>
      <c r="D9" s="14">
        <f>COUNTIFS(Sheet1!$D$2:$D$4115,"&gt;=30000",Sheet1!$D$2:$D$4115,"&lt;35000",Sheet1!$F$2:$F$4115,"=Canceled")</f>
        <v>13</v>
      </c>
      <c r="E9" s="14">
        <f t="shared" si="0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>
      <c r="A10" t="s">
        <v>8385</v>
      </c>
      <c r="B10" s="14">
        <f>COUNTIFS(Sheet1!$D$2:$D$4115,"&gt;=35000",Sheet1!$D$2:$D$4115,"&lt;40000",Sheet1!$F$2:$F$4115,"=Successful")</f>
        <v>26</v>
      </c>
      <c r="C10" s="14">
        <f>COUNTIFS(Sheet1!$D$2:$D$4115,"&gt;=35000",Sheet1!$D$2:$D$4115,"&lt;40000",Sheet1!$F$2:$F$4115,"=Failed")</f>
        <v>22</v>
      </c>
      <c r="D10" s="14">
        <f>COUNTIFS(Sheet1!$D$2:$D$4115,"&gt;=35000",Sheet1!$D$2:$D$4115,"&lt;40000",Sheet1!$F$2:$F$4115,"=Canceled")</f>
        <v>7</v>
      </c>
      <c r="E10" s="14">
        <f t="shared" si="0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>
      <c r="A11" t="s">
        <v>8384</v>
      </c>
      <c r="B11" s="14">
        <f>COUNTIFS(Sheet1!$D$2:$D$4115,"&gt;=40000",Sheet1!$D$2:$D$4115,"&lt;45000",Sheet1!$F$2:$F$4115,"=Successful")</f>
        <v>21</v>
      </c>
      <c r="C11" s="14">
        <f>COUNTIFS(Sheet1!$D$2:$D$4115,"&gt;=40000",Sheet1!$D$2:$D$4115,"&lt;45000",Sheet1!$F$2:$F$4115,"=Failed")</f>
        <v>16</v>
      </c>
      <c r="D11" s="14">
        <f>COUNTIFS(Sheet1!$D$2:$D$4115,"&gt;=40000",Sheet1!$D$2:$D$4115,"&lt;45000",Sheet1!$F$2:$F$4115,"=Canceled")</f>
        <v>6</v>
      </c>
      <c r="E11" s="14">
        <f t="shared" si="0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>
      <c r="A12" t="s">
        <v>8383</v>
      </c>
      <c r="B12" s="14">
        <f>COUNTIFS(Sheet1!$D$2:$D$4115,"&gt;=45000",Sheet1!$D$2:$D$4115,"&lt;50000",Sheet1!$F$2:$F$4115,"=Successful")</f>
        <v>6</v>
      </c>
      <c r="C12" s="14">
        <f>COUNTIFS(Sheet1!$D$2:$D$4115,"&gt;=45000",Sheet1!$D$2:$D$4115,"&lt;50000",Sheet1!$F$2:$F$4115,"=Failed")</f>
        <v>11</v>
      </c>
      <c r="D12" s="14">
        <f>COUNTIFS(Sheet1!$D$2:$D$4115,"&gt;=45000",Sheet1!$D$2:$D$4115,"&lt;50000",Sheet1!$F$2:$F$4115,"=Canceled")</f>
        <v>4</v>
      </c>
      <c r="E12" s="14">
        <f t="shared" si="0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>
      <c r="A13" t="s">
        <v>8382</v>
      </c>
      <c r="B13" s="14">
        <f>COUNTIFS(Sheet1!$D$2:$D$4115,"&gt;=50000",Sheet1!$F$2:$F$4115,"=Successful")</f>
        <v>86</v>
      </c>
      <c r="C13" s="14">
        <f>COUNTIFS(Sheet1!$D$2:$D$4115,"&gt;=50000",Sheet1!$F$2:$F$4115,"=Failed")</f>
        <v>258</v>
      </c>
      <c r="D13" s="14">
        <f>COUNTIFS(Sheet1!$D$2:$D$4115,"&gt;=50000",Sheet1!$F$2:$F$4115,"=Canceled")</f>
        <v>100</v>
      </c>
      <c r="E13" s="14">
        <f t="shared" si="0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B59D-5F84-4C0C-847E-83EB501315D6}">
  <dimension ref="A1:Q2187"/>
  <sheetViews>
    <sheetView tabSelected="1" workbookViewId="0">
      <pane ySplit="1" topLeftCell="A2" activePane="bottomLeft" state="frozen"/>
      <selection pane="bottomLeft"/>
    </sheetView>
  </sheetViews>
  <sheetFormatPr defaultRowHeight="14.4"/>
  <cols>
    <col min="1" max="1" width="9.21875" bestFit="1" customWidth="1"/>
    <col min="2" max="2" width="12.77734375" style="14" bestFit="1" customWidth="1"/>
    <col min="3" max="4" width="9" style="14" bestFit="1" customWidth="1"/>
    <col min="5" max="5" width="10.5546875" style="14" bestFit="1" customWidth="1"/>
    <col min="6" max="6" width="9" style="14" bestFit="1" customWidth="1"/>
    <col min="7" max="7" width="9.5546875" style="14" bestFit="1" customWidth="1"/>
    <col min="8" max="8" width="11.88671875" bestFit="1" customWidth="1"/>
    <col min="9" max="9" width="4.5546875" customWidth="1"/>
    <col min="10" max="10" width="9.6640625" bestFit="1" customWidth="1"/>
    <col min="16" max="16" width="9.5546875" bestFit="1" customWidth="1"/>
  </cols>
  <sheetData>
    <row r="1" spans="1:17">
      <c r="A1" s="16" t="s">
        <v>8402</v>
      </c>
      <c r="B1" s="17" t="s">
        <v>8403</v>
      </c>
      <c r="C1" s="17" t="s">
        <v>8404</v>
      </c>
      <c r="D1" s="17" t="s">
        <v>8405</v>
      </c>
      <c r="E1" s="17" t="s">
        <v>8406</v>
      </c>
      <c r="F1" s="17" t="s">
        <v>8407</v>
      </c>
      <c r="G1" s="17" t="s">
        <v>8408</v>
      </c>
      <c r="H1" s="16" t="s">
        <v>8409</v>
      </c>
      <c r="J1" s="16" t="s">
        <v>8402</v>
      </c>
      <c r="K1" s="16" t="s">
        <v>8403</v>
      </c>
      <c r="L1" s="16" t="s">
        <v>8404</v>
      </c>
      <c r="M1" s="16" t="s">
        <v>8405</v>
      </c>
      <c r="N1" s="16" t="s">
        <v>8406</v>
      </c>
      <c r="O1" s="16" t="s">
        <v>8407</v>
      </c>
      <c r="P1" s="16" t="s">
        <v>8408</v>
      </c>
      <c r="Q1" s="16" t="s">
        <v>8409</v>
      </c>
    </row>
    <row r="2" spans="1:17" ht="15.6">
      <c r="A2" s="18" t="s">
        <v>8410</v>
      </c>
      <c r="B2" s="19">
        <f>SUM(B3:B2187)</f>
        <v>424819</v>
      </c>
      <c r="C2" s="19">
        <f>AVERAGE($B$3:$B$2187)</f>
        <v>194.42517162471395</v>
      </c>
      <c r="D2" s="19">
        <f>MEDIAN($B$3:$B$2187)</f>
        <v>62</v>
      </c>
      <c r="E2" s="19">
        <f>MIN($B$3:$B$2187)</f>
        <v>1</v>
      </c>
      <c r="F2" s="19">
        <f>MAX($B$3:$B$2187)</f>
        <v>26457</v>
      </c>
      <c r="G2" s="19">
        <f>_xlfn.VAR.P($B$3:$B$2187)</f>
        <v>712840.9867348104</v>
      </c>
      <c r="H2" s="19">
        <f>_xlfn.STDEV.P($B$3:$B$2187)</f>
        <v>844.29910975602149</v>
      </c>
      <c r="J2" s="18" t="s">
        <v>8410</v>
      </c>
      <c r="K2" s="19">
        <f>SUM($K$3:$K$1532)</f>
        <v>27096</v>
      </c>
      <c r="L2" s="19">
        <f>AVERAGE($K$3:$K$1532)</f>
        <v>17.709803921568628</v>
      </c>
      <c r="M2" s="19">
        <f>MEDIAN($K$3:$K$1532)</f>
        <v>4</v>
      </c>
      <c r="N2" s="19">
        <f>MIN($K$3:$K$1532)</f>
        <v>0</v>
      </c>
      <c r="O2" s="19">
        <f>MAX($K$3:$K$1532)</f>
        <v>1293</v>
      </c>
      <c r="P2" s="19">
        <f>_xlfn.VAR.P($K$3:$K$1532)</f>
        <v>3773.2216685890044</v>
      </c>
      <c r="Q2" s="19">
        <f>_xlfn.STDEV.P($K$3:$K$1532)</f>
        <v>61.426555076684906</v>
      </c>
    </row>
    <row r="3" spans="1:17">
      <c r="A3" t="s">
        <v>8219</v>
      </c>
      <c r="B3" s="14">
        <v>182</v>
      </c>
      <c r="J3" t="s">
        <v>8221</v>
      </c>
      <c r="K3">
        <v>0</v>
      </c>
    </row>
    <row r="4" spans="1:17">
      <c r="A4" t="s">
        <v>8219</v>
      </c>
      <c r="B4" s="14">
        <v>79</v>
      </c>
      <c r="J4" t="s">
        <v>8221</v>
      </c>
      <c r="K4">
        <v>1</v>
      </c>
    </row>
    <row r="5" spans="1:17">
      <c r="A5" t="s">
        <v>8219</v>
      </c>
      <c r="B5" s="14">
        <v>35</v>
      </c>
      <c r="J5" t="s">
        <v>8221</v>
      </c>
      <c r="K5">
        <v>10</v>
      </c>
    </row>
    <row r="6" spans="1:17">
      <c r="A6" t="s">
        <v>8219</v>
      </c>
      <c r="B6" s="14">
        <v>150</v>
      </c>
      <c r="J6" t="s">
        <v>8221</v>
      </c>
      <c r="K6">
        <v>0</v>
      </c>
    </row>
    <row r="7" spans="1:17">
      <c r="A7" t="s">
        <v>8219</v>
      </c>
      <c r="B7" s="14">
        <v>284</v>
      </c>
      <c r="J7" t="s">
        <v>8221</v>
      </c>
      <c r="K7">
        <v>7</v>
      </c>
    </row>
    <row r="8" spans="1:17">
      <c r="A8" t="s">
        <v>8219</v>
      </c>
      <c r="B8" s="14">
        <v>47</v>
      </c>
      <c r="J8" t="s">
        <v>8221</v>
      </c>
      <c r="K8">
        <v>0</v>
      </c>
    </row>
    <row r="9" spans="1:17">
      <c r="A9" t="s">
        <v>8219</v>
      </c>
      <c r="B9" s="14">
        <v>58</v>
      </c>
      <c r="J9" t="s">
        <v>8221</v>
      </c>
      <c r="K9">
        <v>1</v>
      </c>
    </row>
    <row r="10" spans="1:17">
      <c r="A10" t="s">
        <v>8219</v>
      </c>
      <c r="B10" s="14">
        <v>57</v>
      </c>
      <c r="J10" t="s">
        <v>8221</v>
      </c>
      <c r="K10">
        <v>2</v>
      </c>
    </row>
    <row r="11" spans="1:17">
      <c r="A11" t="s">
        <v>8219</v>
      </c>
      <c r="B11" s="14">
        <v>12</v>
      </c>
      <c r="J11" t="s">
        <v>8221</v>
      </c>
      <c r="K11">
        <v>3</v>
      </c>
    </row>
    <row r="12" spans="1:17">
      <c r="A12" t="s">
        <v>8219</v>
      </c>
      <c r="B12" s="14">
        <v>20</v>
      </c>
      <c r="J12" t="s">
        <v>8221</v>
      </c>
      <c r="K12">
        <v>10</v>
      </c>
    </row>
    <row r="13" spans="1:17">
      <c r="A13" t="s">
        <v>8219</v>
      </c>
      <c r="B13" s="14">
        <v>19</v>
      </c>
      <c r="J13" t="s">
        <v>8221</v>
      </c>
      <c r="K13">
        <v>10</v>
      </c>
    </row>
    <row r="14" spans="1:17">
      <c r="A14" t="s">
        <v>8219</v>
      </c>
      <c r="B14" s="14">
        <v>75</v>
      </c>
      <c r="J14" t="s">
        <v>8221</v>
      </c>
      <c r="K14">
        <v>1</v>
      </c>
    </row>
    <row r="15" spans="1:17">
      <c r="A15" t="s">
        <v>8219</v>
      </c>
      <c r="B15" s="14">
        <v>827</v>
      </c>
      <c r="J15" t="s">
        <v>8221</v>
      </c>
      <c r="K15">
        <v>0</v>
      </c>
    </row>
    <row r="16" spans="1:17">
      <c r="A16" t="s">
        <v>8219</v>
      </c>
      <c r="B16" s="14">
        <v>51</v>
      </c>
      <c r="J16" t="s">
        <v>8221</v>
      </c>
      <c r="K16">
        <v>0</v>
      </c>
    </row>
    <row r="17" spans="1:11">
      <c r="A17" t="s">
        <v>8219</v>
      </c>
      <c r="B17" s="14">
        <v>41</v>
      </c>
      <c r="J17" t="s">
        <v>8221</v>
      </c>
      <c r="K17">
        <v>0</v>
      </c>
    </row>
    <row r="18" spans="1:11">
      <c r="A18" t="s">
        <v>8219</v>
      </c>
      <c r="B18" s="14">
        <v>98</v>
      </c>
      <c r="J18" t="s">
        <v>8221</v>
      </c>
      <c r="K18">
        <v>26</v>
      </c>
    </row>
    <row r="19" spans="1:11">
      <c r="A19" t="s">
        <v>8219</v>
      </c>
      <c r="B19" s="14">
        <v>70</v>
      </c>
      <c r="J19" t="s">
        <v>8221</v>
      </c>
      <c r="K19">
        <v>0</v>
      </c>
    </row>
    <row r="20" spans="1:11">
      <c r="A20" t="s">
        <v>8219</v>
      </c>
      <c r="B20" s="14">
        <v>36</v>
      </c>
      <c r="J20" t="s">
        <v>8221</v>
      </c>
      <c r="K20">
        <v>7</v>
      </c>
    </row>
    <row r="21" spans="1:11">
      <c r="A21" t="s">
        <v>8219</v>
      </c>
      <c r="B21" s="14">
        <v>342</v>
      </c>
      <c r="J21" t="s">
        <v>8221</v>
      </c>
      <c r="K21">
        <v>0</v>
      </c>
    </row>
    <row r="22" spans="1:11">
      <c r="A22" t="s">
        <v>8219</v>
      </c>
      <c r="B22" s="14">
        <v>22</v>
      </c>
      <c r="J22" t="s">
        <v>8221</v>
      </c>
      <c r="K22">
        <v>2</v>
      </c>
    </row>
    <row r="23" spans="1:11">
      <c r="A23" t="s">
        <v>8219</v>
      </c>
      <c r="B23" s="14">
        <v>25</v>
      </c>
      <c r="J23" t="s">
        <v>8221</v>
      </c>
      <c r="K23">
        <v>13</v>
      </c>
    </row>
    <row r="24" spans="1:11">
      <c r="A24" t="s">
        <v>8219</v>
      </c>
      <c r="B24" s="14">
        <v>101</v>
      </c>
      <c r="J24" t="s">
        <v>8221</v>
      </c>
      <c r="K24">
        <v>4</v>
      </c>
    </row>
    <row r="25" spans="1:11">
      <c r="A25" t="s">
        <v>8219</v>
      </c>
      <c r="B25" s="14">
        <v>8</v>
      </c>
      <c r="J25" t="s">
        <v>8221</v>
      </c>
      <c r="K25">
        <v>0</v>
      </c>
    </row>
    <row r="26" spans="1:11">
      <c r="A26" t="s">
        <v>8219</v>
      </c>
      <c r="B26" s="14">
        <v>23</v>
      </c>
      <c r="J26" t="s">
        <v>8221</v>
      </c>
      <c r="K26">
        <v>12</v>
      </c>
    </row>
    <row r="27" spans="1:11">
      <c r="A27" t="s">
        <v>8219</v>
      </c>
      <c r="B27" s="14">
        <v>574</v>
      </c>
      <c r="J27" t="s">
        <v>8221</v>
      </c>
      <c r="K27">
        <v>2</v>
      </c>
    </row>
    <row r="28" spans="1:11">
      <c r="A28" t="s">
        <v>8219</v>
      </c>
      <c r="B28" s="14">
        <v>14</v>
      </c>
      <c r="J28" t="s">
        <v>8221</v>
      </c>
      <c r="K28">
        <v>10</v>
      </c>
    </row>
    <row r="29" spans="1:11">
      <c r="A29" t="s">
        <v>8219</v>
      </c>
      <c r="B29" s="14">
        <v>19</v>
      </c>
      <c r="J29" t="s">
        <v>8221</v>
      </c>
      <c r="K29">
        <v>0</v>
      </c>
    </row>
    <row r="30" spans="1:11">
      <c r="A30" t="s">
        <v>8219</v>
      </c>
      <c r="B30" s="14">
        <v>150</v>
      </c>
      <c r="J30" t="s">
        <v>8221</v>
      </c>
      <c r="K30">
        <v>5</v>
      </c>
    </row>
    <row r="31" spans="1:11">
      <c r="A31" t="s">
        <v>8219</v>
      </c>
      <c r="B31" s="14">
        <v>71</v>
      </c>
      <c r="J31" t="s">
        <v>8221</v>
      </c>
      <c r="K31">
        <v>0</v>
      </c>
    </row>
    <row r="32" spans="1:11">
      <c r="A32" t="s">
        <v>8219</v>
      </c>
      <c r="B32" s="14">
        <v>117</v>
      </c>
      <c r="J32" t="s">
        <v>8221</v>
      </c>
      <c r="K32">
        <v>5</v>
      </c>
    </row>
    <row r="33" spans="1:11">
      <c r="A33" t="s">
        <v>8219</v>
      </c>
      <c r="B33" s="14">
        <v>53</v>
      </c>
      <c r="J33" t="s">
        <v>8221</v>
      </c>
      <c r="K33">
        <v>1</v>
      </c>
    </row>
    <row r="34" spans="1:11">
      <c r="A34" t="s">
        <v>8219</v>
      </c>
      <c r="B34" s="14">
        <v>1</v>
      </c>
      <c r="J34" t="s">
        <v>8221</v>
      </c>
      <c r="K34">
        <v>3</v>
      </c>
    </row>
    <row r="35" spans="1:11">
      <c r="A35" t="s">
        <v>8219</v>
      </c>
      <c r="B35" s="14">
        <v>89</v>
      </c>
      <c r="J35" t="s">
        <v>8221</v>
      </c>
      <c r="K35">
        <v>3</v>
      </c>
    </row>
    <row r="36" spans="1:11">
      <c r="A36" t="s">
        <v>8219</v>
      </c>
      <c r="B36" s="14">
        <v>64</v>
      </c>
      <c r="J36" t="s">
        <v>8221</v>
      </c>
      <c r="K36">
        <v>0</v>
      </c>
    </row>
    <row r="37" spans="1:11">
      <c r="A37" t="s">
        <v>8219</v>
      </c>
      <c r="B37" s="14">
        <v>68</v>
      </c>
      <c r="J37" t="s">
        <v>8221</v>
      </c>
      <c r="K37">
        <v>3</v>
      </c>
    </row>
    <row r="38" spans="1:11">
      <c r="A38" t="s">
        <v>8219</v>
      </c>
      <c r="B38" s="14">
        <v>28</v>
      </c>
      <c r="J38" t="s">
        <v>8221</v>
      </c>
      <c r="K38">
        <v>0</v>
      </c>
    </row>
    <row r="39" spans="1:11">
      <c r="A39" t="s">
        <v>8219</v>
      </c>
      <c r="B39" s="14">
        <v>44</v>
      </c>
      <c r="J39" t="s">
        <v>8221</v>
      </c>
      <c r="K39">
        <v>19</v>
      </c>
    </row>
    <row r="40" spans="1:11">
      <c r="A40" t="s">
        <v>8219</v>
      </c>
      <c r="B40" s="14">
        <v>253</v>
      </c>
      <c r="J40" t="s">
        <v>8221</v>
      </c>
      <c r="K40">
        <v>8</v>
      </c>
    </row>
    <row r="41" spans="1:11">
      <c r="A41" t="s">
        <v>8219</v>
      </c>
      <c r="B41" s="14">
        <v>66</v>
      </c>
      <c r="J41" t="s">
        <v>8221</v>
      </c>
      <c r="K41">
        <v>6</v>
      </c>
    </row>
    <row r="42" spans="1:11">
      <c r="A42" t="s">
        <v>8219</v>
      </c>
      <c r="B42" s="14">
        <v>217</v>
      </c>
      <c r="J42" t="s">
        <v>8221</v>
      </c>
      <c r="K42">
        <v>0</v>
      </c>
    </row>
    <row r="43" spans="1:11">
      <c r="A43" t="s">
        <v>8219</v>
      </c>
      <c r="B43" s="14">
        <v>16</v>
      </c>
      <c r="J43" t="s">
        <v>8221</v>
      </c>
      <c r="K43">
        <v>18</v>
      </c>
    </row>
    <row r="44" spans="1:11">
      <c r="A44" t="s">
        <v>8219</v>
      </c>
      <c r="B44" s="14">
        <v>19</v>
      </c>
      <c r="J44" t="s">
        <v>8221</v>
      </c>
      <c r="K44">
        <v>7</v>
      </c>
    </row>
    <row r="45" spans="1:11">
      <c r="A45" t="s">
        <v>8219</v>
      </c>
      <c r="B45" s="14">
        <v>169</v>
      </c>
      <c r="J45" t="s">
        <v>8221</v>
      </c>
      <c r="K45">
        <v>0</v>
      </c>
    </row>
    <row r="46" spans="1:11">
      <c r="A46" t="s">
        <v>8219</v>
      </c>
      <c r="B46" s="14">
        <v>263</v>
      </c>
      <c r="J46" t="s">
        <v>8221</v>
      </c>
      <c r="K46">
        <v>8</v>
      </c>
    </row>
    <row r="47" spans="1:11">
      <c r="A47" t="s">
        <v>8219</v>
      </c>
      <c r="B47" s="14">
        <v>15</v>
      </c>
      <c r="J47" t="s">
        <v>8221</v>
      </c>
      <c r="K47">
        <v>1293</v>
      </c>
    </row>
    <row r="48" spans="1:11">
      <c r="A48" t="s">
        <v>8219</v>
      </c>
      <c r="B48" s="14">
        <v>61</v>
      </c>
      <c r="J48" t="s">
        <v>8221</v>
      </c>
      <c r="K48">
        <v>17</v>
      </c>
    </row>
    <row r="49" spans="1:11">
      <c r="A49" t="s">
        <v>8219</v>
      </c>
      <c r="B49" s="14">
        <v>45</v>
      </c>
      <c r="J49" t="s">
        <v>8221</v>
      </c>
      <c r="K49">
        <v>0</v>
      </c>
    </row>
    <row r="50" spans="1:11">
      <c r="A50" t="s">
        <v>8219</v>
      </c>
      <c r="B50" s="14">
        <v>70</v>
      </c>
      <c r="J50" t="s">
        <v>8221</v>
      </c>
      <c r="K50">
        <v>13</v>
      </c>
    </row>
    <row r="51" spans="1:11">
      <c r="A51" t="s">
        <v>8219</v>
      </c>
      <c r="B51" s="14">
        <v>38</v>
      </c>
      <c r="J51" t="s">
        <v>8221</v>
      </c>
      <c r="K51">
        <v>0</v>
      </c>
    </row>
    <row r="52" spans="1:11">
      <c r="A52" t="s">
        <v>8219</v>
      </c>
      <c r="B52" s="14">
        <v>87</v>
      </c>
      <c r="J52" t="s">
        <v>8221</v>
      </c>
      <c r="K52">
        <v>0</v>
      </c>
    </row>
    <row r="53" spans="1:11">
      <c r="A53" t="s">
        <v>8219</v>
      </c>
      <c r="B53" s="14">
        <v>22</v>
      </c>
      <c r="J53" t="s">
        <v>8221</v>
      </c>
      <c r="K53">
        <v>33</v>
      </c>
    </row>
    <row r="54" spans="1:11">
      <c r="A54" t="s">
        <v>8219</v>
      </c>
      <c r="B54" s="14">
        <v>119</v>
      </c>
      <c r="J54" t="s">
        <v>8221</v>
      </c>
      <c r="K54">
        <v>12</v>
      </c>
    </row>
    <row r="55" spans="1:11">
      <c r="A55" t="s">
        <v>8219</v>
      </c>
      <c r="B55" s="14">
        <v>52</v>
      </c>
      <c r="J55" t="s">
        <v>8221</v>
      </c>
      <c r="K55">
        <v>1</v>
      </c>
    </row>
    <row r="56" spans="1:11">
      <c r="A56" t="s">
        <v>8219</v>
      </c>
      <c r="B56" s="14">
        <v>117</v>
      </c>
      <c r="J56" t="s">
        <v>8221</v>
      </c>
      <c r="K56">
        <v>1</v>
      </c>
    </row>
    <row r="57" spans="1:11">
      <c r="A57" t="s">
        <v>8219</v>
      </c>
      <c r="B57" s="14">
        <v>52</v>
      </c>
      <c r="J57" t="s">
        <v>8221</v>
      </c>
      <c r="K57">
        <v>1</v>
      </c>
    </row>
    <row r="58" spans="1:11">
      <c r="A58" t="s">
        <v>8219</v>
      </c>
      <c r="B58" s="14">
        <v>86</v>
      </c>
      <c r="J58" t="s">
        <v>8221</v>
      </c>
      <c r="K58">
        <v>1</v>
      </c>
    </row>
    <row r="59" spans="1:11">
      <c r="A59" t="s">
        <v>8219</v>
      </c>
      <c r="B59" s="14">
        <v>174</v>
      </c>
      <c r="J59" t="s">
        <v>8221</v>
      </c>
      <c r="K59">
        <v>84</v>
      </c>
    </row>
    <row r="60" spans="1:11">
      <c r="A60" t="s">
        <v>8219</v>
      </c>
      <c r="B60" s="14">
        <v>69</v>
      </c>
      <c r="J60" t="s">
        <v>8221</v>
      </c>
      <c r="K60">
        <v>38</v>
      </c>
    </row>
    <row r="61" spans="1:11">
      <c r="A61" t="s">
        <v>8219</v>
      </c>
      <c r="B61" s="14">
        <v>75</v>
      </c>
      <c r="J61" t="s">
        <v>8221</v>
      </c>
      <c r="K61">
        <v>1</v>
      </c>
    </row>
    <row r="62" spans="1:11">
      <c r="A62" t="s">
        <v>8219</v>
      </c>
      <c r="B62" s="14">
        <v>33</v>
      </c>
      <c r="J62" t="s">
        <v>8221</v>
      </c>
      <c r="K62">
        <v>76</v>
      </c>
    </row>
    <row r="63" spans="1:11">
      <c r="A63" t="s">
        <v>8219</v>
      </c>
      <c r="B63" s="14">
        <v>108</v>
      </c>
      <c r="J63" t="s">
        <v>8221</v>
      </c>
      <c r="K63">
        <v>3</v>
      </c>
    </row>
    <row r="64" spans="1:11">
      <c r="A64" t="s">
        <v>8219</v>
      </c>
      <c r="B64" s="14">
        <v>23</v>
      </c>
      <c r="J64" t="s">
        <v>8221</v>
      </c>
      <c r="K64">
        <v>0</v>
      </c>
    </row>
    <row r="65" spans="1:11">
      <c r="A65" t="s">
        <v>8219</v>
      </c>
      <c r="B65" s="14">
        <v>48</v>
      </c>
      <c r="J65" t="s">
        <v>8221</v>
      </c>
      <c r="K65">
        <v>2</v>
      </c>
    </row>
    <row r="66" spans="1:11">
      <c r="A66" t="s">
        <v>8219</v>
      </c>
      <c r="B66" s="14">
        <v>64</v>
      </c>
      <c r="J66" t="s">
        <v>8221</v>
      </c>
      <c r="K66">
        <v>0</v>
      </c>
    </row>
    <row r="67" spans="1:11">
      <c r="A67" t="s">
        <v>8219</v>
      </c>
      <c r="B67" s="14">
        <v>24</v>
      </c>
      <c r="J67" t="s">
        <v>8221</v>
      </c>
      <c r="K67">
        <v>0</v>
      </c>
    </row>
    <row r="68" spans="1:11">
      <c r="A68" t="s">
        <v>8219</v>
      </c>
      <c r="B68" s="14">
        <v>57</v>
      </c>
      <c r="J68" t="s">
        <v>8221</v>
      </c>
      <c r="K68">
        <v>0</v>
      </c>
    </row>
    <row r="69" spans="1:11">
      <c r="A69" t="s">
        <v>8219</v>
      </c>
      <c r="B69" s="14">
        <v>26</v>
      </c>
      <c r="J69" t="s">
        <v>8221</v>
      </c>
      <c r="K69">
        <v>2</v>
      </c>
    </row>
    <row r="70" spans="1:11">
      <c r="A70" t="s">
        <v>8219</v>
      </c>
      <c r="B70" s="14">
        <v>20</v>
      </c>
      <c r="J70" t="s">
        <v>8221</v>
      </c>
      <c r="K70">
        <v>0</v>
      </c>
    </row>
    <row r="71" spans="1:11">
      <c r="A71" t="s">
        <v>8219</v>
      </c>
      <c r="B71" s="14">
        <v>36</v>
      </c>
      <c r="J71" t="s">
        <v>8221</v>
      </c>
      <c r="K71">
        <v>0</v>
      </c>
    </row>
    <row r="72" spans="1:11">
      <c r="A72" t="s">
        <v>8219</v>
      </c>
      <c r="B72" s="14">
        <v>178</v>
      </c>
      <c r="J72" t="s">
        <v>8221</v>
      </c>
      <c r="K72">
        <v>0</v>
      </c>
    </row>
    <row r="73" spans="1:11">
      <c r="A73" t="s">
        <v>8219</v>
      </c>
      <c r="B73" s="14">
        <v>17</v>
      </c>
      <c r="J73" t="s">
        <v>8221</v>
      </c>
      <c r="K73">
        <v>2</v>
      </c>
    </row>
    <row r="74" spans="1:11">
      <c r="A74" t="s">
        <v>8219</v>
      </c>
      <c r="B74" s="14">
        <v>32</v>
      </c>
      <c r="J74" t="s">
        <v>8221</v>
      </c>
      <c r="K74">
        <v>0</v>
      </c>
    </row>
    <row r="75" spans="1:11">
      <c r="A75" t="s">
        <v>8219</v>
      </c>
      <c r="B75" s="14">
        <v>41</v>
      </c>
      <c r="J75" t="s">
        <v>8221</v>
      </c>
      <c r="K75">
        <v>7</v>
      </c>
    </row>
    <row r="76" spans="1:11">
      <c r="A76" t="s">
        <v>8219</v>
      </c>
      <c r="B76" s="14">
        <v>18</v>
      </c>
      <c r="J76" t="s">
        <v>8221</v>
      </c>
      <c r="K76">
        <v>0</v>
      </c>
    </row>
    <row r="77" spans="1:11">
      <c r="A77" t="s">
        <v>8219</v>
      </c>
      <c r="B77" s="14">
        <v>29</v>
      </c>
      <c r="J77" t="s">
        <v>8221</v>
      </c>
      <c r="K77">
        <v>5</v>
      </c>
    </row>
    <row r="78" spans="1:11">
      <c r="A78" t="s">
        <v>8219</v>
      </c>
      <c r="B78" s="14">
        <v>47</v>
      </c>
      <c r="J78" t="s">
        <v>8221</v>
      </c>
      <c r="K78">
        <v>0</v>
      </c>
    </row>
    <row r="79" spans="1:11">
      <c r="A79" t="s">
        <v>8219</v>
      </c>
      <c r="B79" s="14">
        <v>15</v>
      </c>
      <c r="J79" t="s">
        <v>8221</v>
      </c>
      <c r="K79">
        <v>0</v>
      </c>
    </row>
    <row r="80" spans="1:11">
      <c r="A80" t="s">
        <v>8219</v>
      </c>
      <c r="B80" s="14">
        <v>26</v>
      </c>
      <c r="J80" t="s">
        <v>8221</v>
      </c>
      <c r="K80">
        <v>1</v>
      </c>
    </row>
    <row r="81" spans="1:11">
      <c r="A81" t="s">
        <v>8219</v>
      </c>
      <c r="B81" s="14">
        <v>35</v>
      </c>
      <c r="J81" t="s">
        <v>8221</v>
      </c>
      <c r="K81">
        <v>0</v>
      </c>
    </row>
    <row r="82" spans="1:11">
      <c r="A82" t="s">
        <v>8219</v>
      </c>
      <c r="B82" s="14">
        <v>41</v>
      </c>
      <c r="J82" t="s">
        <v>8221</v>
      </c>
      <c r="K82">
        <v>5</v>
      </c>
    </row>
    <row r="83" spans="1:11">
      <c r="A83" t="s">
        <v>8219</v>
      </c>
      <c r="B83" s="14">
        <v>47</v>
      </c>
      <c r="J83" t="s">
        <v>8221</v>
      </c>
      <c r="K83">
        <v>3</v>
      </c>
    </row>
    <row r="84" spans="1:11">
      <c r="A84" t="s">
        <v>8219</v>
      </c>
      <c r="B84" s="14">
        <v>28</v>
      </c>
      <c r="J84" t="s">
        <v>8221</v>
      </c>
      <c r="K84">
        <v>6</v>
      </c>
    </row>
    <row r="85" spans="1:11">
      <c r="A85" t="s">
        <v>8219</v>
      </c>
      <c r="B85" s="14">
        <v>100</v>
      </c>
      <c r="J85" t="s">
        <v>8221</v>
      </c>
      <c r="K85">
        <v>12</v>
      </c>
    </row>
    <row r="86" spans="1:11">
      <c r="A86" t="s">
        <v>8219</v>
      </c>
      <c r="B86" s="14">
        <v>13</v>
      </c>
      <c r="J86" t="s">
        <v>8221</v>
      </c>
      <c r="K86">
        <v>13</v>
      </c>
    </row>
    <row r="87" spans="1:11">
      <c r="A87" t="s">
        <v>8219</v>
      </c>
      <c r="B87" s="14">
        <v>7</v>
      </c>
      <c r="J87" t="s">
        <v>8221</v>
      </c>
      <c r="K87">
        <v>5</v>
      </c>
    </row>
    <row r="88" spans="1:11">
      <c r="A88" t="s">
        <v>8219</v>
      </c>
      <c r="B88" s="14">
        <v>21</v>
      </c>
      <c r="J88" t="s">
        <v>8221</v>
      </c>
      <c r="K88">
        <v>2</v>
      </c>
    </row>
    <row r="89" spans="1:11">
      <c r="A89" t="s">
        <v>8219</v>
      </c>
      <c r="B89" s="14">
        <v>17</v>
      </c>
      <c r="J89" t="s">
        <v>8221</v>
      </c>
      <c r="K89">
        <v>8</v>
      </c>
    </row>
    <row r="90" spans="1:11">
      <c r="A90" t="s">
        <v>8219</v>
      </c>
      <c r="B90" s="14">
        <v>25</v>
      </c>
      <c r="J90" t="s">
        <v>8221</v>
      </c>
      <c r="K90">
        <v>0</v>
      </c>
    </row>
    <row r="91" spans="1:11">
      <c r="A91" t="s">
        <v>8219</v>
      </c>
      <c r="B91" s="14">
        <v>60</v>
      </c>
      <c r="J91" t="s">
        <v>8221</v>
      </c>
      <c r="K91">
        <v>13</v>
      </c>
    </row>
    <row r="92" spans="1:11">
      <c r="A92" t="s">
        <v>8219</v>
      </c>
      <c r="B92" s="14">
        <v>56</v>
      </c>
      <c r="J92" t="s">
        <v>8221</v>
      </c>
      <c r="K92">
        <v>0</v>
      </c>
    </row>
    <row r="93" spans="1:11">
      <c r="A93" t="s">
        <v>8219</v>
      </c>
      <c r="B93" s="14">
        <v>16</v>
      </c>
      <c r="J93" t="s">
        <v>8221</v>
      </c>
      <c r="K93">
        <v>5</v>
      </c>
    </row>
    <row r="94" spans="1:11">
      <c r="A94" t="s">
        <v>8219</v>
      </c>
      <c r="B94" s="14">
        <v>46</v>
      </c>
      <c r="J94" t="s">
        <v>8221</v>
      </c>
      <c r="K94">
        <v>8</v>
      </c>
    </row>
    <row r="95" spans="1:11">
      <c r="A95" t="s">
        <v>8219</v>
      </c>
      <c r="B95" s="14">
        <v>43</v>
      </c>
      <c r="J95" t="s">
        <v>8221</v>
      </c>
      <c r="K95">
        <v>8</v>
      </c>
    </row>
    <row r="96" spans="1:11">
      <c r="A96" t="s">
        <v>8219</v>
      </c>
      <c r="B96" s="14">
        <v>15</v>
      </c>
      <c r="J96" t="s">
        <v>8221</v>
      </c>
      <c r="K96">
        <v>0</v>
      </c>
    </row>
    <row r="97" spans="1:11">
      <c r="A97" t="s">
        <v>8219</v>
      </c>
      <c r="B97" s="14">
        <v>12</v>
      </c>
      <c r="J97" t="s">
        <v>8221</v>
      </c>
      <c r="K97">
        <v>2</v>
      </c>
    </row>
    <row r="98" spans="1:11">
      <c r="A98" t="s">
        <v>8219</v>
      </c>
      <c r="B98" s="14">
        <v>21</v>
      </c>
      <c r="J98" t="s">
        <v>8221</v>
      </c>
      <c r="K98">
        <v>3</v>
      </c>
    </row>
    <row r="99" spans="1:11">
      <c r="A99" t="s">
        <v>8219</v>
      </c>
      <c r="B99" s="14">
        <v>34</v>
      </c>
      <c r="J99" t="s">
        <v>8221</v>
      </c>
      <c r="K99">
        <v>0</v>
      </c>
    </row>
    <row r="100" spans="1:11">
      <c r="A100" t="s">
        <v>8219</v>
      </c>
      <c r="B100" s="14">
        <v>8</v>
      </c>
      <c r="J100" t="s">
        <v>8221</v>
      </c>
      <c r="K100">
        <v>0</v>
      </c>
    </row>
    <row r="101" spans="1:11">
      <c r="A101" t="s">
        <v>8219</v>
      </c>
      <c r="B101" s="14">
        <v>60</v>
      </c>
      <c r="J101" t="s">
        <v>8221</v>
      </c>
      <c r="K101">
        <v>11</v>
      </c>
    </row>
    <row r="102" spans="1:11">
      <c r="A102" t="s">
        <v>8219</v>
      </c>
      <c r="B102" s="14">
        <v>39</v>
      </c>
      <c r="J102" t="s">
        <v>8221</v>
      </c>
      <c r="K102">
        <v>0</v>
      </c>
    </row>
    <row r="103" spans="1:11">
      <c r="A103" t="s">
        <v>8219</v>
      </c>
      <c r="B103" s="14">
        <v>26</v>
      </c>
      <c r="J103" t="s">
        <v>8221</v>
      </c>
      <c r="K103">
        <v>1</v>
      </c>
    </row>
    <row r="104" spans="1:11">
      <c r="A104" t="s">
        <v>8219</v>
      </c>
      <c r="B104" s="14">
        <v>35</v>
      </c>
      <c r="J104" t="s">
        <v>8221</v>
      </c>
      <c r="K104">
        <v>0</v>
      </c>
    </row>
    <row r="105" spans="1:11">
      <c r="A105" t="s">
        <v>8219</v>
      </c>
      <c r="B105" s="14">
        <v>65</v>
      </c>
      <c r="J105" t="s">
        <v>8221</v>
      </c>
      <c r="K105">
        <v>17</v>
      </c>
    </row>
    <row r="106" spans="1:11">
      <c r="A106" t="s">
        <v>8219</v>
      </c>
      <c r="B106" s="14">
        <v>49</v>
      </c>
      <c r="J106" t="s">
        <v>8221</v>
      </c>
      <c r="K106">
        <v>2</v>
      </c>
    </row>
    <row r="107" spans="1:11">
      <c r="A107" t="s">
        <v>8219</v>
      </c>
      <c r="B107" s="14">
        <v>10</v>
      </c>
      <c r="J107" t="s">
        <v>8221</v>
      </c>
      <c r="K107">
        <v>1</v>
      </c>
    </row>
    <row r="108" spans="1:11">
      <c r="A108" t="s">
        <v>8219</v>
      </c>
      <c r="B108" s="14">
        <v>60</v>
      </c>
      <c r="J108" t="s">
        <v>8221</v>
      </c>
      <c r="K108">
        <v>2</v>
      </c>
    </row>
    <row r="109" spans="1:11">
      <c r="A109" t="s">
        <v>8219</v>
      </c>
      <c r="B109" s="14">
        <v>27</v>
      </c>
      <c r="J109" t="s">
        <v>8221</v>
      </c>
      <c r="K109">
        <v>16</v>
      </c>
    </row>
    <row r="110" spans="1:11">
      <c r="A110" t="s">
        <v>8219</v>
      </c>
      <c r="B110" s="14">
        <v>69</v>
      </c>
      <c r="J110" t="s">
        <v>8221</v>
      </c>
      <c r="K110">
        <v>1</v>
      </c>
    </row>
    <row r="111" spans="1:11">
      <c r="A111" t="s">
        <v>8219</v>
      </c>
      <c r="B111" s="14">
        <v>47</v>
      </c>
      <c r="J111" t="s">
        <v>8221</v>
      </c>
      <c r="K111">
        <v>4</v>
      </c>
    </row>
    <row r="112" spans="1:11">
      <c r="A112" t="s">
        <v>8219</v>
      </c>
      <c r="B112" s="14">
        <v>47</v>
      </c>
      <c r="J112" t="s">
        <v>8221</v>
      </c>
      <c r="K112">
        <v>5</v>
      </c>
    </row>
    <row r="113" spans="1:11">
      <c r="A113" t="s">
        <v>8219</v>
      </c>
      <c r="B113" s="14">
        <v>26</v>
      </c>
      <c r="J113" t="s">
        <v>8221</v>
      </c>
      <c r="K113">
        <v>7</v>
      </c>
    </row>
    <row r="114" spans="1:11">
      <c r="A114" t="s">
        <v>8219</v>
      </c>
      <c r="B114" s="14">
        <v>53</v>
      </c>
      <c r="J114" t="s">
        <v>8221</v>
      </c>
      <c r="K114">
        <v>0</v>
      </c>
    </row>
    <row r="115" spans="1:11">
      <c r="A115" t="s">
        <v>8219</v>
      </c>
      <c r="B115" s="14">
        <v>81</v>
      </c>
      <c r="J115" t="s">
        <v>8221</v>
      </c>
      <c r="K115">
        <v>12</v>
      </c>
    </row>
    <row r="116" spans="1:11">
      <c r="A116" t="s">
        <v>8219</v>
      </c>
      <c r="B116" s="14">
        <v>78</v>
      </c>
      <c r="J116" t="s">
        <v>8221</v>
      </c>
      <c r="K116">
        <v>2</v>
      </c>
    </row>
    <row r="117" spans="1:11">
      <c r="A117" t="s">
        <v>8219</v>
      </c>
      <c r="B117" s="14">
        <v>35</v>
      </c>
      <c r="J117" t="s">
        <v>8221</v>
      </c>
      <c r="K117">
        <v>5</v>
      </c>
    </row>
    <row r="118" spans="1:11">
      <c r="A118" t="s">
        <v>8219</v>
      </c>
      <c r="B118" s="14">
        <v>22</v>
      </c>
      <c r="J118" t="s">
        <v>8221</v>
      </c>
      <c r="K118">
        <v>2</v>
      </c>
    </row>
    <row r="119" spans="1:11">
      <c r="A119" t="s">
        <v>8219</v>
      </c>
      <c r="B119" s="14">
        <v>57</v>
      </c>
      <c r="J119" t="s">
        <v>8221</v>
      </c>
      <c r="K119">
        <v>3</v>
      </c>
    </row>
    <row r="120" spans="1:11">
      <c r="A120" t="s">
        <v>8219</v>
      </c>
      <c r="B120" s="14">
        <v>27</v>
      </c>
      <c r="J120" t="s">
        <v>8221</v>
      </c>
      <c r="K120">
        <v>0</v>
      </c>
    </row>
    <row r="121" spans="1:11">
      <c r="A121" t="s">
        <v>8219</v>
      </c>
      <c r="B121" s="14">
        <v>39</v>
      </c>
      <c r="J121" t="s">
        <v>8221</v>
      </c>
      <c r="K121">
        <v>49</v>
      </c>
    </row>
    <row r="122" spans="1:11">
      <c r="A122" t="s">
        <v>8219</v>
      </c>
      <c r="B122" s="14">
        <v>37</v>
      </c>
      <c r="J122" t="s">
        <v>8221</v>
      </c>
      <c r="K122">
        <v>1</v>
      </c>
    </row>
    <row r="123" spans="1:11">
      <c r="A123" t="s">
        <v>8219</v>
      </c>
      <c r="B123" s="14">
        <v>137</v>
      </c>
      <c r="J123" t="s">
        <v>8221</v>
      </c>
      <c r="K123">
        <v>2</v>
      </c>
    </row>
    <row r="124" spans="1:11">
      <c r="A124" t="s">
        <v>8219</v>
      </c>
      <c r="B124" s="14">
        <v>376</v>
      </c>
      <c r="J124" t="s">
        <v>8221</v>
      </c>
      <c r="K124">
        <v>0</v>
      </c>
    </row>
    <row r="125" spans="1:11">
      <c r="A125" t="s">
        <v>8219</v>
      </c>
      <c r="B125" s="14">
        <v>202</v>
      </c>
      <c r="J125" t="s">
        <v>8221</v>
      </c>
      <c r="K125">
        <v>0</v>
      </c>
    </row>
    <row r="126" spans="1:11">
      <c r="A126" t="s">
        <v>8219</v>
      </c>
      <c r="B126" s="14">
        <v>328</v>
      </c>
      <c r="J126" t="s">
        <v>8221</v>
      </c>
      <c r="K126">
        <v>11</v>
      </c>
    </row>
    <row r="127" spans="1:11">
      <c r="A127" t="s">
        <v>8219</v>
      </c>
      <c r="B127" s="14">
        <v>84</v>
      </c>
      <c r="J127" t="s">
        <v>8221</v>
      </c>
      <c r="K127">
        <v>1</v>
      </c>
    </row>
    <row r="128" spans="1:11">
      <c r="A128" t="s">
        <v>8219</v>
      </c>
      <c r="B128" s="14">
        <v>96</v>
      </c>
      <c r="J128" t="s">
        <v>8221</v>
      </c>
      <c r="K128">
        <v>8</v>
      </c>
    </row>
    <row r="129" spans="1:11">
      <c r="A129" t="s">
        <v>8219</v>
      </c>
      <c r="B129" s="14">
        <v>223</v>
      </c>
      <c r="J129" t="s">
        <v>8221</v>
      </c>
      <c r="K129">
        <v>5</v>
      </c>
    </row>
    <row r="130" spans="1:11">
      <c r="A130" t="s">
        <v>8219</v>
      </c>
      <c r="B130" s="14">
        <v>62</v>
      </c>
      <c r="J130" t="s">
        <v>8221</v>
      </c>
      <c r="K130">
        <v>39</v>
      </c>
    </row>
    <row r="131" spans="1:11">
      <c r="A131" t="s">
        <v>8219</v>
      </c>
      <c r="B131" s="14">
        <v>146</v>
      </c>
      <c r="J131" t="s">
        <v>8221</v>
      </c>
      <c r="K131">
        <v>0</v>
      </c>
    </row>
    <row r="132" spans="1:11">
      <c r="A132" t="s">
        <v>8219</v>
      </c>
      <c r="B132" s="14">
        <v>235</v>
      </c>
      <c r="J132" t="s">
        <v>8221</v>
      </c>
      <c r="K132">
        <v>0</v>
      </c>
    </row>
    <row r="133" spans="1:11">
      <c r="A133" t="s">
        <v>8219</v>
      </c>
      <c r="B133" s="14">
        <v>437</v>
      </c>
      <c r="J133" t="s">
        <v>8221</v>
      </c>
      <c r="K133">
        <v>2</v>
      </c>
    </row>
    <row r="134" spans="1:11">
      <c r="A134" t="s">
        <v>8219</v>
      </c>
      <c r="B134" s="14">
        <v>77</v>
      </c>
      <c r="J134" t="s">
        <v>8221</v>
      </c>
      <c r="K134">
        <v>170</v>
      </c>
    </row>
    <row r="135" spans="1:11">
      <c r="A135" t="s">
        <v>8219</v>
      </c>
      <c r="B135" s="14">
        <v>108</v>
      </c>
      <c r="J135" t="s">
        <v>8221</v>
      </c>
      <c r="K135">
        <v>5</v>
      </c>
    </row>
    <row r="136" spans="1:11">
      <c r="A136" t="s">
        <v>8219</v>
      </c>
      <c r="B136" s="14">
        <v>7</v>
      </c>
      <c r="J136" t="s">
        <v>8221</v>
      </c>
      <c r="K136">
        <v>14</v>
      </c>
    </row>
    <row r="137" spans="1:11">
      <c r="A137" t="s">
        <v>8219</v>
      </c>
      <c r="B137" s="14">
        <v>314</v>
      </c>
      <c r="J137" t="s">
        <v>8221</v>
      </c>
      <c r="K137">
        <v>1</v>
      </c>
    </row>
    <row r="138" spans="1:11">
      <c r="A138" t="s">
        <v>8219</v>
      </c>
      <c r="B138" s="14">
        <v>188</v>
      </c>
      <c r="J138" t="s">
        <v>8221</v>
      </c>
      <c r="K138">
        <v>0</v>
      </c>
    </row>
    <row r="139" spans="1:11">
      <c r="A139" t="s">
        <v>8219</v>
      </c>
      <c r="B139" s="14">
        <v>275</v>
      </c>
      <c r="J139" t="s">
        <v>8221</v>
      </c>
      <c r="K139">
        <v>124</v>
      </c>
    </row>
    <row r="140" spans="1:11">
      <c r="A140" t="s">
        <v>8219</v>
      </c>
      <c r="B140" s="14">
        <v>560</v>
      </c>
      <c r="J140" t="s">
        <v>8221</v>
      </c>
      <c r="K140">
        <v>0</v>
      </c>
    </row>
    <row r="141" spans="1:11">
      <c r="A141" t="s">
        <v>8219</v>
      </c>
      <c r="B141" s="14">
        <v>688</v>
      </c>
      <c r="J141" t="s">
        <v>8221</v>
      </c>
      <c r="K141">
        <v>0</v>
      </c>
    </row>
    <row r="142" spans="1:11">
      <c r="A142" t="s">
        <v>8219</v>
      </c>
      <c r="B142" s="14">
        <v>942</v>
      </c>
      <c r="J142" t="s">
        <v>8221</v>
      </c>
      <c r="K142">
        <v>55</v>
      </c>
    </row>
    <row r="143" spans="1:11">
      <c r="A143" t="s">
        <v>8219</v>
      </c>
      <c r="B143" s="14">
        <v>88</v>
      </c>
      <c r="J143" t="s">
        <v>8221</v>
      </c>
      <c r="K143">
        <v>140</v>
      </c>
    </row>
    <row r="144" spans="1:11">
      <c r="A144" t="s">
        <v>8219</v>
      </c>
      <c r="B144" s="14">
        <v>220</v>
      </c>
      <c r="J144" t="s">
        <v>8221</v>
      </c>
      <c r="K144">
        <v>21</v>
      </c>
    </row>
    <row r="145" spans="1:11">
      <c r="A145" t="s">
        <v>8219</v>
      </c>
      <c r="B145" s="14">
        <v>145</v>
      </c>
      <c r="J145" t="s">
        <v>8221</v>
      </c>
      <c r="K145">
        <v>1</v>
      </c>
    </row>
    <row r="146" spans="1:11">
      <c r="A146" t="s">
        <v>8219</v>
      </c>
      <c r="B146" s="14">
        <v>963</v>
      </c>
      <c r="J146" t="s">
        <v>8221</v>
      </c>
      <c r="K146">
        <v>147</v>
      </c>
    </row>
    <row r="147" spans="1:11">
      <c r="A147" t="s">
        <v>8219</v>
      </c>
      <c r="B147" s="14">
        <v>91</v>
      </c>
      <c r="J147" t="s">
        <v>8221</v>
      </c>
      <c r="K147">
        <v>11</v>
      </c>
    </row>
    <row r="148" spans="1:11">
      <c r="A148" t="s">
        <v>8219</v>
      </c>
      <c r="B148" s="14">
        <v>58</v>
      </c>
      <c r="J148" t="s">
        <v>8221</v>
      </c>
      <c r="K148">
        <v>125</v>
      </c>
    </row>
    <row r="149" spans="1:11">
      <c r="A149" t="s">
        <v>8219</v>
      </c>
      <c r="B149" s="14">
        <v>36</v>
      </c>
      <c r="J149" t="s">
        <v>8221</v>
      </c>
      <c r="K149">
        <v>1</v>
      </c>
    </row>
    <row r="150" spans="1:11">
      <c r="A150" t="s">
        <v>8219</v>
      </c>
      <c r="B150" s="14">
        <v>165</v>
      </c>
      <c r="J150" t="s">
        <v>8221</v>
      </c>
      <c r="K150">
        <v>0</v>
      </c>
    </row>
    <row r="151" spans="1:11">
      <c r="A151" t="s">
        <v>8219</v>
      </c>
      <c r="B151" s="14">
        <v>111</v>
      </c>
      <c r="J151" t="s">
        <v>8221</v>
      </c>
      <c r="K151">
        <v>0</v>
      </c>
    </row>
    <row r="152" spans="1:11">
      <c r="A152" t="s">
        <v>8219</v>
      </c>
      <c r="B152" s="14">
        <v>1596</v>
      </c>
      <c r="J152" t="s">
        <v>8221</v>
      </c>
      <c r="K152">
        <v>3</v>
      </c>
    </row>
    <row r="153" spans="1:11">
      <c r="A153" t="s">
        <v>8219</v>
      </c>
      <c r="B153" s="14">
        <v>61</v>
      </c>
      <c r="J153" t="s">
        <v>8221</v>
      </c>
      <c r="K153">
        <v>0</v>
      </c>
    </row>
    <row r="154" spans="1:11">
      <c r="A154" t="s">
        <v>8219</v>
      </c>
      <c r="B154" s="14">
        <v>287</v>
      </c>
      <c r="J154" t="s">
        <v>8221</v>
      </c>
      <c r="K154">
        <v>0</v>
      </c>
    </row>
    <row r="155" spans="1:11">
      <c r="A155" t="s">
        <v>8219</v>
      </c>
      <c r="B155" s="14">
        <v>65</v>
      </c>
      <c r="J155" t="s">
        <v>8221</v>
      </c>
      <c r="K155">
        <v>0</v>
      </c>
    </row>
    <row r="156" spans="1:11">
      <c r="A156" t="s">
        <v>8219</v>
      </c>
      <c r="B156" s="14">
        <v>118</v>
      </c>
      <c r="J156" t="s">
        <v>8221</v>
      </c>
      <c r="K156">
        <v>0</v>
      </c>
    </row>
    <row r="157" spans="1:11">
      <c r="A157" t="s">
        <v>8219</v>
      </c>
      <c r="B157" s="14">
        <v>113</v>
      </c>
      <c r="J157" t="s">
        <v>8221</v>
      </c>
      <c r="K157">
        <v>3</v>
      </c>
    </row>
    <row r="158" spans="1:11">
      <c r="A158" t="s">
        <v>8219</v>
      </c>
      <c r="B158" s="14">
        <v>332</v>
      </c>
      <c r="J158" t="s">
        <v>8221</v>
      </c>
      <c r="K158">
        <v>0</v>
      </c>
    </row>
    <row r="159" spans="1:11">
      <c r="A159" t="s">
        <v>8219</v>
      </c>
      <c r="B159" s="14">
        <v>62</v>
      </c>
      <c r="J159" t="s">
        <v>8221</v>
      </c>
      <c r="K159">
        <v>1</v>
      </c>
    </row>
    <row r="160" spans="1:11">
      <c r="A160" t="s">
        <v>8219</v>
      </c>
      <c r="B160" s="14">
        <v>951</v>
      </c>
      <c r="J160" t="s">
        <v>8221</v>
      </c>
      <c r="K160">
        <v>3</v>
      </c>
    </row>
    <row r="161" spans="1:11">
      <c r="A161" t="s">
        <v>8219</v>
      </c>
      <c r="B161" s="14">
        <v>415</v>
      </c>
      <c r="J161" t="s">
        <v>8221</v>
      </c>
      <c r="K161">
        <v>22</v>
      </c>
    </row>
    <row r="162" spans="1:11">
      <c r="A162" t="s">
        <v>8219</v>
      </c>
      <c r="B162" s="14">
        <v>305</v>
      </c>
      <c r="J162" t="s">
        <v>8221</v>
      </c>
      <c r="K162">
        <v>26</v>
      </c>
    </row>
    <row r="163" spans="1:11">
      <c r="A163" t="s">
        <v>8219</v>
      </c>
      <c r="B163" s="14">
        <v>2139</v>
      </c>
      <c r="J163" t="s">
        <v>8221</v>
      </c>
      <c r="K163">
        <v>4</v>
      </c>
    </row>
    <row r="164" spans="1:11">
      <c r="A164" t="s">
        <v>8219</v>
      </c>
      <c r="B164" s="14">
        <v>79</v>
      </c>
      <c r="J164" t="s">
        <v>8221</v>
      </c>
      <c r="K164">
        <v>0</v>
      </c>
    </row>
    <row r="165" spans="1:11">
      <c r="A165" t="s">
        <v>8219</v>
      </c>
      <c r="B165" s="14">
        <v>179</v>
      </c>
      <c r="J165" t="s">
        <v>8221</v>
      </c>
      <c r="K165">
        <v>4</v>
      </c>
    </row>
    <row r="166" spans="1:11">
      <c r="A166" t="s">
        <v>8219</v>
      </c>
      <c r="B166" s="14">
        <v>202</v>
      </c>
      <c r="J166" t="s">
        <v>8221</v>
      </c>
      <c r="K166">
        <v>9</v>
      </c>
    </row>
    <row r="167" spans="1:11">
      <c r="A167" t="s">
        <v>8219</v>
      </c>
      <c r="B167" s="14">
        <v>760</v>
      </c>
      <c r="J167" t="s">
        <v>8221</v>
      </c>
      <c r="K167">
        <v>5</v>
      </c>
    </row>
    <row r="168" spans="1:11">
      <c r="A168" t="s">
        <v>8219</v>
      </c>
      <c r="B168" s="14">
        <v>563</v>
      </c>
      <c r="J168" t="s">
        <v>8221</v>
      </c>
      <c r="K168">
        <v>14</v>
      </c>
    </row>
    <row r="169" spans="1:11">
      <c r="A169" t="s">
        <v>8219</v>
      </c>
      <c r="B169" s="14">
        <v>135</v>
      </c>
      <c r="J169" t="s">
        <v>8221</v>
      </c>
      <c r="K169">
        <v>1</v>
      </c>
    </row>
    <row r="170" spans="1:11">
      <c r="A170" t="s">
        <v>8219</v>
      </c>
      <c r="B170" s="14">
        <v>290</v>
      </c>
      <c r="J170" t="s">
        <v>8221</v>
      </c>
      <c r="K170">
        <v>10</v>
      </c>
    </row>
    <row r="171" spans="1:11">
      <c r="A171" t="s">
        <v>8219</v>
      </c>
      <c r="B171" s="14">
        <v>447</v>
      </c>
      <c r="J171" t="s">
        <v>8221</v>
      </c>
      <c r="K171">
        <v>3</v>
      </c>
    </row>
    <row r="172" spans="1:11">
      <c r="A172" t="s">
        <v>8219</v>
      </c>
      <c r="B172" s="14">
        <v>232</v>
      </c>
      <c r="J172" t="s">
        <v>8221</v>
      </c>
      <c r="K172">
        <v>1</v>
      </c>
    </row>
    <row r="173" spans="1:11">
      <c r="A173" t="s">
        <v>8219</v>
      </c>
      <c r="B173" s="14">
        <v>168</v>
      </c>
      <c r="J173" t="s">
        <v>8221</v>
      </c>
      <c r="K173">
        <v>0</v>
      </c>
    </row>
    <row r="174" spans="1:11">
      <c r="A174" t="s">
        <v>8219</v>
      </c>
      <c r="B174" s="14">
        <v>128</v>
      </c>
      <c r="J174" t="s">
        <v>8221</v>
      </c>
      <c r="K174">
        <v>5</v>
      </c>
    </row>
    <row r="175" spans="1:11">
      <c r="A175" t="s">
        <v>8219</v>
      </c>
      <c r="B175" s="14">
        <v>493</v>
      </c>
      <c r="J175" t="s">
        <v>8221</v>
      </c>
      <c r="K175">
        <v>2</v>
      </c>
    </row>
    <row r="176" spans="1:11">
      <c r="A176" t="s">
        <v>8219</v>
      </c>
      <c r="B176" s="14">
        <v>131</v>
      </c>
      <c r="J176" t="s">
        <v>8221</v>
      </c>
      <c r="K176">
        <v>68</v>
      </c>
    </row>
    <row r="177" spans="1:11">
      <c r="A177" t="s">
        <v>8219</v>
      </c>
      <c r="B177" s="14">
        <v>50</v>
      </c>
      <c r="J177" t="s">
        <v>8221</v>
      </c>
      <c r="K177">
        <v>3</v>
      </c>
    </row>
    <row r="178" spans="1:11">
      <c r="A178" t="s">
        <v>8219</v>
      </c>
      <c r="B178" s="14">
        <v>665</v>
      </c>
      <c r="J178" t="s">
        <v>8221</v>
      </c>
      <c r="K178">
        <v>34</v>
      </c>
    </row>
    <row r="179" spans="1:11">
      <c r="A179" t="s">
        <v>8219</v>
      </c>
      <c r="B179" s="14">
        <v>129</v>
      </c>
      <c r="J179" t="s">
        <v>8221</v>
      </c>
      <c r="K179">
        <v>0</v>
      </c>
    </row>
    <row r="180" spans="1:11">
      <c r="A180" t="s">
        <v>8219</v>
      </c>
      <c r="B180" s="14">
        <v>142</v>
      </c>
      <c r="J180" t="s">
        <v>8221</v>
      </c>
      <c r="K180">
        <v>3</v>
      </c>
    </row>
    <row r="181" spans="1:11">
      <c r="A181" t="s">
        <v>8219</v>
      </c>
      <c r="B181" s="14">
        <v>2436</v>
      </c>
      <c r="J181" t="s">
        <v>8221</v>
      </c>
      <c r="K181">
        <v>0</v>
      </c>
    </row>
    <row r="182" spans="1:11">
      <c r="A182" t="s">
        <v>8219</v>
      </c>
      <c r="B182" s="14">
        <v>244</v>
      </c>
      <c r="J182" t="s">
        <v>8221</v>
      </c>
      <c r="K182">
        <v>70</v>
      </c>
    </row>
    <row r="183" spans="1:11">
      <c r="A183" t="s">
        <v>8219</v>
      </c>
      <c r="B183" s="14">
        <v>298</v>
      </c>
      <c r="J183" t="s">
        <v>8221</v>
      </c>
      <c r="K183">
        <v>1</v>
      </c>
    </row>
    <row r="184" spans="1:11">
      <c r="A184" t="s">
        <v>8219</v>
      </c>
      <c r="B184" s="14">
        <v>251</v>
      </c>
      <c r="J184" t="s">
        <v>8221</v>
      </c>
      <c r="K184">
        <v>1</v>
      </c>
    </row>
    <row r="185" spans="1:11">
      <c r="A185" t="s">
        <v>8219</v>
      </c>
      <c r="B185" s="14">
        <v>108</v>
      </c>
      <c r="J185" t="s">
        <v>8221</v>
      </c>
      <c r="K185">
        <v>1</v>
      </c>
    </row>
    <row r="186" spans="1:11">
      <c r="A186" t="s">
        <v>8219</v>
      </c>
      <c r="B186" s="14">
        <v>82</v>
      </c>
      <c r="J186" t="s">
        <v>8221</v>
      </c>
      <c r="K186">
        <v>2</v>
      </c>
    </row>
    <row r="187" spans="1:11">
      <c r="A187" t="s">
        <v>8219</v>
      </c>
      <c r="B187" s="14">
        <v>74</v>
      </c>
      <c r="J187" t="s">
        <v>8221</v>
      </c>
      <c r="K187">
        <v>2</v>
      </c>
    </row>
    <row r="188" spans="1:11">
      <c r="A188" t="s">
        <v>8219</v>
      </c>
      <c r="B188" s="14">
        <v>189</v>
      </c>
      <c r="J188" t="s">
        <v>8221</v>
      </c>
      <c r="K188">
        <v>34</v>
      </c>
    </row>
    <row r="189" spans="1:11">
      <c r="A189" t="s">
        <v>8219</v>
      </c>
      <c r="B189" s="14">
        <v>80</v>
      </c>
      <c r="J189" t="s">
        <v>8221</v>
      </c>
      <c r="K189">
        <v>2</v>
      </c>
    </row>
    <row r="190" spans="1:11">
      <c r="A190" t="s">
        <v>8219</v>
      </c>
      <c r="B190" s="14">
        <v>576</v>
      </c>
      <c r="J190" t="s">
        <v>8221</v>
      </c>
      <c r="K190">
        <v>0</v>
      </c>
    </row>
    <row r="191" spans="1:11">
      <c r="A191" t="s">
        <v>8219</v>
      </c>
      <c r="B191" s="14">
        <v>202</v>
      </c>
      <c r="J191" t="s">
        <v>8221</v>
      </c>
      <c r="K191">
        <v>1</v>
      </c>
    </row>
    <row r="192" spans="1:11">
      <c r="A192" t="s">
        <v>8219</v>
      </c>
      <c r="B192" s="14">
        <v>238</v>
      </c>
      <c r="J192" t="s">
        <v>8221</v>
      </c>
      <c r="K192">
        <v>8</v>
      </c>
    </row>
    <row r="193" spans="1:11">
      <c r="A193" t="s">
        <v>8219</v>
      </c>
      <c r="B193" s="14">
        <v>36</v>
      </c>
      <c r="J193" t="s">
        <v>8221</v>
      </c>
      <c r="K193">
        <v>4</v>
      </c>
    </row>
    <row r="194" spans="1:11">
      <c r="A194" t="s">
        <v>8219</v>
      </c>
      <c r="B194" s="14">
        <v>150</v>
      </c>
      <c r="J194" t="s">
        <v>8221</v>
      </c>
      <c r="K194">
        <v>28</v>
      </c>
    </row>
    <row r="195" spans="1:11">
      <c r="A195" t="s">
        <v>8219</v>
      </c>
      <c r="B195" s="14">
        <v>146</v>
      </c>
      <c r="J195" t="s">
        <v>8221</v>
      </c>
      <c r="K195">
        <v>0</v>
      </c>
    </row>
    <row r="196" spans="1:11">
      <c r="A196" t="s">
        <v>8219</v>
      </c>
      <c r="B196" s="14">
        <v>222</v>
      </c>
      <c r="J196" t="s">
        <v>8221</v>
      </c>
      <c r="K196">
        <v>6</v>
      </c>
    </row>
    <row r="197" spans="1:11">
      <c r="A197" t="s">
        <v>8219</v>
      </c>
      <c r="B197" s="14">
        <v>120</v>
      </c>
      <c r="J197" t="s">
        <v>8221</v>
      </c>
      <c r="K197">
        <v>22</v>
      </c>
    </row>
    <row r="198" spans="1:11">
      <c r="A198" t="s">
        <v>8219</v>
      </c>
      <c r="B198" s="14">
        <v>126</v>
      </c>
      <c r="J198" t="s">
        <v>8221</v>
      </c>
      <c r="K198">
        <v>0</v>
      </c>
    </row>
    <row r="199" spans="1:11">
      <c r="A199" t="s">
        <v>8219</v>
      </c>
      <c r="B199" s="14">
        <v>158</v>
      </c>
      <c r="J199" t="s">
        <v>8221</v>
      </c>
      <c r="K199">
        <v>1</v>
      </c>
    </row>
    <row r="200" spans="1:11">
      <c r="A200" t="s">
        <v>8219</v>
      </c>
      <c r="B200" s="14">
        <v>316</v>
      </c>
      <c r="J200" t="s">
        <v>8221</v>
      </c>
      <c r="K200">
        <v>20</v>
      </c>
    </row>
    <row r="201" spans="1:11">
      <c r="A201" t="s">
        <v>8219</v>
      </c>
      <c r="B201" s="14">
        <v>284</v>
      </c>
      <c r="J201" t="s">
        <v>8221</v>
      </c>
      <c r="K201">
        <v>0</v>
      </c>
    </row>
    <row r="202" spans="1:11">
      <c r="A202" t="s">
        <v>8219</v>
      </c>
      <c r="B202" s="14">
        <v>51</v>
      </c>
      <c r="J202" t="s">
        <v>8221</v>
      </c>
      <c r="K202">
        <v>1</v>
      </c>
    </row>
    <row r="203" spans="1:11">
      <c r="A203" t="s">
        <v>8219</v>
      </c>
      <c r="B203" s="14">
        <v>158</v>
      </c>
      <c r="J203" t="s">
        <v>8221</v>
      </c>
      <c r="K203">
        <v>3</v>
      </c>
    </row>
    <row r="204" spans="1:11">
      <c r="A204" t="s">
        <v>8219</v>
      </c>
      <c r="B204" s="14">
        <v>337</v>
      </c>
      <c r="J204" t="s">
        <v>8221</v>
      </c>
      <c r="K204">
        <v>2</v>
      </c>
    </row>
    <row r="205" spans="1:11">
      <c r="A205" t="s">
        <v>8219</v>
      </c>
      <c r="B205" s="14">
        <v>186</v>
      </c>
      <c r="J205" t="s">
        <v>8221</v>
      </c>
      <c r="K205">
        <v>0</v>
      </c>
    </row>
    <row r="206" spans="1:11">
      <c r="A206" t="s">
        <v>8219</v>
      </c>
      <c r="B206" s="14">
        <v>58</v>
      </c>
      <c r="J206" t="s">
        <v>8221</v>
      </c>
      <c r="K206">
        <v>2</v>
      </c>
    </row>
    <row r="207" spans="1:11">
      <c r="A207" t="s">
        <v>8219</v>
      </c>
      <c r="B207" s="14">
        <v>82</v>
      </c>
      <c r="J207" t="s">
        <v>8221</v>
      </c>
      <c r="K207">
        <v>1</v>
      </c>
    </row>
    <row r="208" spans="1:11">
      <c r="A208" t="s">
        <v>8219</v>
      </c>
      <c r="B208" s="14">
        <v>736</v>
      </c>
      <c r="J208" t="s">
        <v>8221</v>
      </c>
      <c r="K208">
        <v>0</v>
      </c>
    </row>
    <row r="209" spans="1:11">
      <c r="A209" t="s">
        <v>8219</v>
      </c>
      <c r="B209" s="14">
        <v>1151</v>
      </c>
      <c r="J209" t="s">
        <v>8221</v>
      </c>
      <c r="K209">
        <v>1</v>
      </c>
    </row>
    <row r="210" spans="1:11">
      <c r="A210" t="s">
        <v>8219</v>
      </c>
      <c r="B210" s="14">
        <v>34</v>
      </c>
      <c r="J210" t="s">
        <v>8221</v>
      </c>
      <c r="K210">
        <v>0</v>
      </c>
    </row>
    <row r="211" spans="1:11">
      <c r="A211" t="s">
        <v>8219</v>
      </c>
      <c r="B211" s="14">
        <v>498</v>
      </c>
      <c r="J211" t="s">
        <v>8221</v>
      </c>
      <c r="K211">
        <v>5</v>
      </c>
    </row>
    <row r="212" spans="1:11">
      <c r="A212" t="s">
        <v>8219</v>
      </c>
      <c r="B212" s="14">
        <v>167</v>
      </c>
      <c r="J212" t="s">
        <v>8221</v>
      </c>
      <c r="K212">
        <v>1</v>
      </c>
    </row>
    <row r="213" spans="1:11">
      <c r="A213" t="s">
        <v>8219</v>
      </c>
      <c r="B213" s="14">
        <v>340</v>
      </c>
      <c r="J213" t="s">
        <v>8221</v>
      </c>
      <c r="K213">
        <v>1</v>
      </c>
    </row>
    <row r="214" spans="1:11">
      <c r="A214" t="s">
        <v>8219</v>
      </c>
      <c r="B214" s="14">
        <v>438</v>
      </c>
      <c r="J214" t="s">
        <v>8221</v>
      </c>
      <c r="K214">
        <v>2</v>
      </c>
    </row>
    <row r="215" spans="1:11">
      <c r="A215" t="s">
        <v>8219</v>
      </c>
      <c r="B215" s="14">
        <v>555</v>
      </c>
      <c r="J215" t="s">
        <v>8221</v>
      </c>
      <c r="K215">
        <v>0</v>
      </c>
    </row>
    <row r="216" spans="1:11">
      <c r="A216" t="s">
        <v>8219</v>
      </c>
      <c r="B216" s="14">
        <v>266</v>
      </c>
      <c r="J216" t="s">
        <v>8221</v>
      </c>
      <c r="K216">
        <v>9</v>
      </c>
    </row>
    <row r="217" spans="1:11">
      <c r="A217" t="s">
        <v>8219</v>
      </c>
      <c r="B217" s="14">
        <v>69</v>
      </c>
      <c r="J217" t="s">
        <v>8221</v>
      </c>
      <c r="K217">
        <v>4</v>
      </c>
    </row>
    <row r="218" spans="1:11">
      <c r="A218" t="s">
        <v>8219</v>
      </c>
      <c r="B218" s="14">
        <v>80</v>
      </c>
      <c r="J218" t="s">
        <v>8221</v>
      </c>
      <c r="K218">
        <v>4</v>
      </c>
    </row>
    <row r="219" spans="1:11">
      <c r="A219" t="s">
        <v>8219</v>
      </c>
      <c r="B219" s="14">
        <v>493</v>
      </c>
      <c r="J219" t="s">
        <v>8221</v>
      </c>
      <c r="K219">
        <v>1</v>
      </c>
    </row>
    <row r="220" spans="1:11">
      <c r="A220" t="s">
        <v>8219</v>
      </c>
      <c r="B220" s="14">
        <v>31</v>
      </c>
      <c r="J220" t="s">
        <v>8221</v>
      </c>
      <c r="K220">
        <v>1</v>
      </c>
    </row>
    <row r="221" spans="1:11">
      <c r="A221" t="s">
        <v>8219</v>
      </c>
      <c r="B221" s="14">
        <v>236</v>
      </c>
      <c r="J221" t="s">
        <v>8221</v>
      </c>
      <c r="K221">
        <v>7</v>
      </c>
    </row>
    <row r="222" spans="1:11">
      <c r="A222" t="s">
        <v>8219</v>
      </c>
      <c r="B222" s="14">
        <v>89</v>
      </c>
      <c r="J222" t="s">
        <v>8221</v>
      </c>
      <c r="K222">
        <v>5</v>
      </c>
    </row>
    <row r="223" spans="1:11">
      <c r="A223" t="s">
        <v>8219</v>
      </c>
      <c r="B223" s="14">
        <v>299</v>
      </c>
      <c r="J223" t="s">
        <v>8221</v>
      </c>
      <c r="K223">
        <v>1</v>
      </c>
    </row>
    <row r="224" spans="1:11">
      <c r="A224" t="s">
        <v>8219</v>
      </c>
      <c r="B224" s="14">
        <v>55</v>
      </c>
      <c r="J224" t="s">
        <v>8221</v>
      </c>
      <c r="K224">
        <v>0</v>
      </c>
    </row>
    <row r="225" spans="1:11">
      <c r="A225" t="s">
        <v>8219</v>
      </c>
      <c r="B225" s="14">
        <v>325</v>
      </c>
      <c r="J225" t="s">
        <v>8221</v>
      </c>
      <c r="K225">
        <v>0</v>
      </c>
    </row>
    <row r="226" spans="1:11">
      <c r="A226" t="s">
        <v>8219</v>
      </c>
      <c r="B226" s="14">
        <v>524</v>
      </c>
      <c r="J226" t="s">
        <v>8221</v>
      </c>
      <c r="K226">
        <v>1</v>
      </c>
    </row>
    <row r="227" spans="1:11">
      <c r="A227" t="s">
        <v>8219</v>
      </c>
      <c r="B227" s="14">
        <v>285</v>
      </c>
      <c r="J227" t="s">
        <v>8221</v>
      </c>
      <c r="K227">
        <v>2</v>
      </c>
    </row>
    <row r="228" spans="1:11">
      <c r="A228" t="s">
        <v>8219</v>
      </c>
      <c r="B228" s="14">
        <v>179</v>
      </c>
      <c r="J228" t="s">
        <v>8221</v>
      </c>
      <c r="K228">
        <v>0</v>
      </c>
    </row>
    <row r="229" spans="1:11">
      <c r="A229" t="s">
        <v>8219</v>
      </c>
      <c r="B229" s="14">
        <v>188</v>
      </c>
      <c r="J229" t="s">
        <v>8221</v>
      </c>
      <c r="K229">
        <v>4</v>
      </c>
    </row>
    <row r="230" spans="1:11">
      <c r="A230" t="s">
        <v>8219</v>
      </c>
      <c r="B230" s="14">
        <v>379</v>
      </c>
      <c r="J230" t="s">
        <v>8221</v>
      </c>
      <c r="K230">
        <v>7</v>
      </c>
    </row>
    <row r="231" spans="1:11">
      <c r="A231" t="s">
        <v>8219</v>
      </c>
      <c r="B231" s="14">
        <v>119</v>
      </c>
      <c r="J231" t="s">
        <v>8221</v>
      </c>
      <c r="K231">
        <v>2</v>
      </c>
    </row>
    <row r="232" spans="1:11">
      <c r="A232" t="s">
        <v>8219</v>
      </c>
      <c r="B232" s="14">
        <v>167</v>
      </c>
      <c r="J232" t="s">
        <v>8221</v>
      </c>
      <c r="K232">
        <v>1</v>
      </c>
    </row>
    <row r="233" spans="1:11">
      <c r="A233" t="s">
        <v>8219</v>
      </c>
      <c r="B233" s="14">
        <v>221</v>
      </c>
      <c r="J233" t="s">
        <v>8221</v>
      </c>
      <c r="K233">
        <v>9</v>
      </c>
    </row>
    <row r="234" spans="1:11">
      <c r="A234" t="s">
        <v>8219</v>
      </c>
      <c r="B234" s="14">
        <v>964</v>
      </c>
      <c r="J234" t="s">
        <v>8221</v>
      </c>
      <c r="K234">
        <v>2</v>
      </c>
    </row>
    <row r="235" spans="1:11">
      <c r="A235" t="s">
        <v>8219</v>
      </c>
      <c r="B235" s="14">
        <v>286</v>
      </c>
      <c r="J235" t="s">
        <v>8221</v>
      </c>
      <c r="K235">
        <v>1</v>
      </c>
    </row>
    <row r="236" spans="1:11">
      <c r="A236" t="s">
        <v>8219</v>
      </c>
      <c r="B236" s="14">
        <v>613</v>
      </c>
      <c r="J236" t="s">
        <v>8221</v>
      </c>
      <c r="K236">
        <v>7</v>
      </c>
    </row>
    <row r="237" spans="1:11">
      <c r="A237" t="s">
        <v>8219</v>
      </c>
      <c r="B237" s="14">
        <v>29</v>
      </c>
      <c r="J237" t="s">
        <v>8221</v>
      </c>
      <c r="K237">
        <v>2</v>
      </c>
    </row>
    <row r="238" spans="1:11">
      <c r="A238" t="s">
        <v>8219</v>
      </c>
      <c r="B238" s="14">
        <v>165</v>
      </c>
      <c r="J238" t="s">
        <v>8221</v>
      </c>
      <c r="K238">
        <v>8</v>
      </c>
    </row>
    <row r="239" spans="1:11">
      <c r="A239" t="s">
        <v>8219</v>
      </c>
      <c r="B239" s="14">
        <v>97</v>
      </c>
      <c r="J239" t="s">
        <v>8221</v>
      </c>
      <c r="K239">
        <v>2</v>
      </c>
    </row>
    <row r="240" spans="1:11">
      <c r="A240" t="s">
        <v>8219</v>
      </c>
      <c r="B240" s="14">
        <v>303</v>
      </c>
      <c r="J240" t="s">
        <v>8221</v>
      </c>
      <c r="K240">
        <v>2</v>
      </c>
    </row>
    <row r="241" spans="1:11">
      <c r="A241" t="s">
        <v>8219</v>
      </c>
      <c r="B241" s="14">
        <v>267</v>
      </c>
      <c r="J241" t="s">
        <v>8221</v>
      </c>
      <c r="K241">
        <v>7</v>
      </c>
    </row>
    <row r="242" spans="1:11">
      <c r="A242" t="s">
        <v>8219</v>
      </c>
      <c r="B242" s="14">
        <v>302</v>
      </c>
      <c r="J242" t="s">
        <v>8221</v>
      </c>
      <c r="K242">
        <v>2</v>
      </c>
    </row>
    <row r="243" spans="1:11">
      <c r="A243" t="s">
        <v>8219</v>
      </c>
      <c r="B243" s="14">
        <v>87</v>
      </c>
      <c r="J243" t="s">
        <v>8221</v>
      </c>
      <c r="K243">
        <v>18</v>
      </c>
    </row>
    <row r="244" spans="1:11">
      <c r="A244" t="s">
        <v>8219</v>
      </c>
      <c r="B244" s="14">
        <v>354</v>
      </c>
      <c r="J244" t="s">
        <v>8221</v>
      </c>
      <c r="K244">
        <v>9</v>
      </c>
    </row>
    <row r="245" spans="1:11">
      <c r="A245" t="s">
        <v>8219</v>
      </c>
      <c r="B245" s="14">
        <v>86</v>
      </c>
      <c r="J245" t="s">
        <v>8221</v>
      </c>
      <c r="K245">
        <v>4</v>
      </c>
    </row>
    <row r="246" spans="1:11">
      <c r="A246" t="s">
        <v>8219</v>
      </c>
      <c r="B246" s="14">
        <v>26</v>
      </c>
      <c r="J246" t="s">
        <v>8221</v>
      </c>
      <c r="K246">
        <v>7</v>
      </c>
    </row>
    <row r="247" spans="1:11">
      <c r="A247" t="s">
        <v>8219</v>
      </c>
      <c r="B247" s="14">
        <v>113</v>
      </c>
      <c r="J247" t="s">
        <v>8221</v>
      </c>
      <c r="K247">
        <v>29</v>
      </c>
    </row>
    <row r="248" spans="1:11">
      <c r="A248" t="s">
        <v>8219</v>
      </c>
      <c r="B248" s="14">
        <v>65</v>
      </c>
      <c r="J248" t="s">
        <v>8221</v>
      </c>
      <c r="K248">
        <v>12</v>
      </c>
    </row>
    <row r="249" spans="1:11">
      <c r="A249" t="s">
        <v>8219</v>
      </c>
      <c r="B249" s="14">
        <v>134</v>
      </c>
      <c r="J249" t="s">
        <v>8221</v>
      </c>
      <c r="K249">
        <v>4</v>
      </c>
    </row>
    <row r="250" spans="1:11">
      <c r="A250" t="s">
        <v>8219</v>
      </c>
      <c r="B250" s="14">
        <v>119</v>
      </c>
      <c r="J250" t="s">
        <v>8221</v>
      </c>
      <c r="K250">
        <v>28</v>
      </c>
    </row>
    <row r="251" spans="1:11">
      <c r="A251" t="s">
        <v>8219</v>
      </c>
      <c r="B251" s="14">
        <v>159</v>
      </c>
      <c r="J251" t="s">
        <v>8221</v>
      </c>
      <c r="K251">
        <v>25</v>
      </c>
    </row>
    <row r="252" spans="1:11">
      <c r="A252" t="s">
        <v>8219</v>
      </c>
      <c r="B252" s="14">
        <v>167</v>
      </c>
      <c r="J252" t="s">
        <v>8221</v>
      </c>
      <c r="K252">
        <v>28</v>
      </c>
    </row>
    <row r="253" spans="1:11">
      <c r="A253" t="s">
        <v>8219</v>
      </c>
      <c r="B253" s="14">
        <v>43</v>
      </c>
      <c r="J253" t="s">
        <v>8221</v>
      </c>
      <c r="K253">
        <v>310</v>
      </c>
    </row>
    <row r="254" spans="1:11">
      <c r="A254" t="s">
        <v>8219</v>
      </c>
      <c r="B254" s="14">
        <v>1062</v>
      </c>
      <c r="J254" t="s">
        <v>8221</v>
      </c>
      <c r="K254">
        <v>15</v>
      </c>
    </row>
    <row r="255" spans="1:11">
      <c r="A255" t="s">
        <v>8219</v>
      </c>
      <c r="B255" s="14">
        <v>9</v>
      </c>
      <c r="J255" t="s">
        <v>8221</v>
      </c>
      <c r="K255">
        <v>215</v>
      </c>
    </row>
    <row r="256" spans="1:11">
      <c r="A256" t="s">
        <v>8219</v>
      </c>
      <c r="B256" s="14">
        <v>89</v>
      </c>
      <c r="J256" t="s">
        <v>8221</v>
      </c>
      <c r="K256">
        <v>3</v>
      </c>
    </row>
    <row r="257" spans="1:11">
      <c r="A257" t="s">
        <v>8219</v>
      </c>
      <c r="B257" s="14">
        <v>174</v>
      </c>
      <c r="J257" t="s">
        <v>8221</v>
      </c>
      <c r="K257">
        <v>2</v>
      </c>
    </row>
    <row r="258" spans="1:11">
      <c r="A258" t="s">
        <v>8219</v>
      </c>
      <c r="B258" s="14">
        <v>14</v>
      </c>
      <c r="J258" t="s">
        <v>8221</v>
      </c>
      <c r="K258">
        <v>26</v>
      </c>
    </row>
    <row r="259" spans="1:11">
      <c r="A259" t="s">
        <v>8219</v>
      </c>
      <c r="B259" s="14">
        <v>48</v>
      </c>
      <c r="J259" t="s">
        <v>8221</v>
      </c>
      <c r="K259">
        <v>24</v>
      </c>
    </row>
    <row r="260" spans="1:11">
      <c r="A260" t="s">
        <v>8219</v>
      </c>
      <c r="B260" s="14">
        <v>133</v>
      </c>
      <c r="J260" t="s">
        <v>8221</v>
      </c>
      <c r="K260">
        <v>96</v>
      </c>
    </row>
    <row r="261" spans="1:11">
      <c r="A261" t="s">
        <v>8219</v>
      </c>
      <c r="B261" s="14">
        <v>83</v>
      </c>
      <c r="J261" t="s">
        <v>8221</v>
      </c>
      <c r="K261">
        <v>17</v>
      </c>
    </row>
    <row r="262" spans="1:11">
      <c r="A262" t="s">
        <v>8219</v>
      </c>
      <c r="B262" s="14">
        <v>149</v>
      </c>
      <c r="J262" t="s">
        <v>8221</v>
      </c>
      <c r="K262">
        <v>94</v>
      </c>
    </row>
    <row r="263" spans="1:11">
      <c r="A263" t="s">
        <v>8219</v>
      </c>
      <c r="B263" s="14">
        <v>49</v>
      </c>
      <c r="J263" t="s">
        <v>8221</v>
      </c>
      <c r="K263">
        <v>129</v>
      </c>
    </row>
    <row r="264" spans="1:11">
      <c r="A264" t="s">
        <v>8219</v>
      </c>
      <c r="B264" s="14">
        <v>251</v>
      </c>
      <c r="J264" t="s">
        <v>8221</v>
      </c>
      <c r="K264">
        <v>1</v>
      </c>
    </row>
    <row r="265" spans="1:11">
      <c r="A265" t="s">
        <v>8219</v>
      </c>
      <c r="B265" s="14">
        <v>22</v>
      </c>
      <c r="J265" t="s">
        <v>8221</v>
      </c>
      <c r="K265">
        <v>4</v>
      </c>
    </row>
    <row r="266" spans="1:11">
      <c r="A266" t="s">
        <v>8219</v>
      </c>
      <c r="B266" s="14">
        <v>48</v>
      </c>
      <c r="J266" t="s">
        <v>8221</v>
      </c>
      <c r="K266">
        <v>3</v>
      </c>
    </row>
    <row r="267" spans="1:11">
      <c r="A267" t="s">
        <v>8219</v>
      </c>
      <c r="B267" s="14">
        <v>383</v>
      </c>
      <c r="J267" t="s">
        <v>8221</v>
      </c>
      <c r="K267">
        <v>135</v>
      </c>
    </row>
    <row r="268" spans="1:11">
      <c r="A268" t="s">
        <v>8219</v>
      </c>
      <c r="B268" s="14">
        <v>237</v>
      </c>
      <c r="J268" t="s">
        <v>8221</v>
      </c>
      <c r="K268">
        <v>10</v>
      </c>
    </row>
    <row r="269" spans="1:11">
      <c r="A269" t="s">
        <v>8219</v>
      </c>
      <c r="B269" s="14">
        <v>13</v>
      </c>
      <c r="J269" t="s">
        <v>8221</v>
      </c>
      <c r="K269">
        <v>0</v>
      </c>
    </row>
    <row r="270" spans="1:11">
      <c r="A270" t="s">
        <v>8219</v>
      </c>
      <c r="B270" s="14">
        <v>562</v>
      </c>
      <c r="J270" t="s">
        <v>8221</v>
      </c>
      <c r="K270">
        <v>6</v>
      </c>
    </row>
    <row r="271" spans="1:11">
      <c r="A271" t="s">
        <v>8219</v>
      </c>
      <c r="B271" s="14">
        <v>71</v>
      </c>
      <c r="J271" t="s">
        <v>8221</v>
      </c>
      <c r="K271">
        <v>36</v>
      </c>
    </row>
    <row r="272" spans="1:11">
      <c r="A272" t="s">
        <v>8219</v>
      </c>
      <c r="B272" s="14">
        <v>1510</v>
      </c>
      <c r="J272" t="s">
        <v>8221</v>
      </c>
      <c r="K272">
        <v>336</v>
      </c>
    </row>
    <row r="273" spans="1:11">
      <c r="A273" t="s">
        <v>8219</v>
      </c>
      <c r="B273" s="14">
        <v>14</v>
      </c>
      <c r="J273" t="s">
        <v>8221</v>
      </c>
      <c r="K273">
        <v>34</v>
      </c>
    </row>
    <row r="274" spans="1:11">
      <c r="A274" t="s">
        <v>8219</v>
      </c>
      <c r="B274" s="14">
        <v>193</v>
      </c>
      <c r="J274" t="s">
        <v>8221</v>
      </c>
      <c r="K274">
        <v>10</v>
      </c>
    </row>
    <row r="275" spans="1:11">
      <c r="A275" t="s">
        <v>8219</v>
      </c>
      <c r="B275" s="14">
        <v>206</v>
      </c>
      <c r="J275" t="s">
        <v>8221</v>
      </c>
      <c r="K275">
        <v>201</v>
      </c>
    </row>
    <row r="276" spans="1:11">
      <c r="A276" t="s">
        <v>8219</v>
      </c>
      <c r="B276" s="14">
        <v>351</v>
      </c>
      <c r="J276" t="s">
        <v>8221</v>
      </c>
      <c r="K276">
        <v>296</v>
      </c>
    </row>
    <row r="277" spans="1:11">
      <c r="A277" t="s">
        <v>8219</v>
      </c>
      <c r="B277" s="14">
        <v>50</v>
      </c>
      <c r="J277" t="s">
        <v>8221</v>
      </c>
      <c r="K277">
        <v>7</v>
      </c>
    </row>
    <row r="278" spans="1:11">
      <c r="A278" t="s">
        <v>8219</v>
      </c>
      <c r="B278" s="14">
        <v>184</v>
      </c>
      <c r="J278" t="s">
        <v>8221</v>
      </c>
      <c r="K278">
        <v>7</v>
      </c>
    </row>
    <row r="279" spans="1:11">
      <c r="A279" t="s">
        <v>8219</v>
      </c>
      <c r="B279" s="14">
        <v>196</v>
      </c>
      <c r="J279" t="s">
        <v>8221</v>
      </c>
      <c r="K279">
        <v>1</v>
      </c>
    </row>
    <row r="280" spans="1:11">
      <c r="A280" t="s">
        <v>8219</v>
      </c>
      <c r="B280" s="14">
        <v>229</v>
      </c>
      <c r="J280" t="s">
        <v>8221</v>
      </c>
      <c r="K280">
        <v>114</v>
      </c>
    </row>
    <row r="281" spans="1:11">
      <c r="A281" t="s">
        <v>8219</v>
      </c>
      <c r="B281" s="14">
        <v>67</v>
      </c>
      <c r="J281" t="s">
        <v>8221</v>
      </c>
      <c r="K281">
        <v>29</v>
      </c>
    </row>
    <row r="282" spans="1:11">
      <c r="A282" t="s">
        <v>8219</v>
      </c>
      <c r="B282" s="14">
        <v>95</v>
      </c>
      <c r="J282" t="s">
        <v>8221</v>
      </c>
      <c r="K282">
        <v>890</v>
      </c>
    </row>
    <row r="283" spans="1:11">
      <c r="A283" t="s">
        <v>8219</v>
      </c>
      <c r="B283" s="14">
        <v>62</v>
      </c>
      <c r="J283" t="s">
        <v>8221</v>
      </c>
      <c r="K283">
        <v>31</v>
      </c>
    </row>
    <row r="284" spans="1:11">
      <c r="A284" t="s">
        <v>8219</v>
      </c>
      <c r="B284" s="14">
        <v>73</v>
      </c>
      <c r="J284" t="s">
        <v>8221</v>
      </c>
      <c r="K284">
        <v>21</v>
      </c>
    </row>
    <row r="285" spans="1:11">
      <c r="A285" t="s">
        <v>8219</v>
      </c>
      <c r="B285" s="14">
        <v>43</v>
      </c>
      <c r="J285" t="s">
        <v>8221</v>
      </c>
      <c r="K285">
        <v>37</v>
      </c>
    </row>
    <row r="286" spans="1:11">
      <c r="A286" t="s">
        <v>8219</v>
      </c>
      <c r="B286" s="14">
        <v>70</v>
      </c>
      <c r="J286" t="s">
        <v>8221</v>
      </c>
      <c r="K286">
        <v>7</v>
      </c>
    </row>
    <row r="287" spans="1:11">
      <c r="A287" t="s">
        <v>8219</v>
      </c>
      <c r="B287" s="14">
        <v>271</v>
      </c>
      <c r="J287" t="s">
        <v>8221</v>
      </c>
      <c r="K287">
        <v>4</v>
      </c>
    </row>
    <row r="288" spans="1:11">
      <c r="A288" t="s">
        <v>8219</v>
      </c>
      <c r="B288" s="14">
        <v>55</v>
      </c>
      <c r="J288" t="s">
        <v>8221</v>
      </c>
      <c r="K288">
        <v>5</v>
      </c>
    </row>
    <row r="289" spans="1:11">
      <c r="A289" t="s">
        <v>8219</v>
      </c>
      <c r="B289" s="14">
        <v>35</v>
      </c>
      <c r="J289" t="s">
        <v>8221</v>
      </c>
      <c r="K289">
        <v>0</v>
      </c>
    </row>
    <row r="290" spans="1:11">
      <c r="A290" t="s">
        <v>8219</v>
      </c>
      <c r="B290" s="14">
        <v>22</v>
      </c>
      <c r="J290" t="s">
        <v>8221</v>
      </c>
      <c r="K290">
        <v>456</v>
      </c>
    </row>
    <row r="291" spans="1:11">
      <c r="A291" t="s">
        <v>8219</v>
      </c>
      <c r="B291" s="14">
        <v>38</v>
      </c>
      <c r="J291" t="s">
        <v>8221</v>
      </c>
      <c r="K291">
        <v>369</v>
      </c>
    </row>
    <row r="292" spans="1:11">
      <c r="A292" t="s">
        <v>8219</v>
      </c>
      <c r="B292" s="14">
        <v>15</v>
      </c>
      <c r="J292" t="s">
        <v>8221</v>
      </c>
      <c r="K292">
        <v>2</v>
      </c>
    </row>
    <row r="293" spans="1:11">
      <c r="A293" t="s">
        <v>8219</v>
      </c>
      <c r="B293" s="14">
        <v>7</v>
      </c>
      <c r="J293" t="s">
        <v>8221</v>
      </c>
      <c r="K293">
        <v>0</v>
      </c>
    </row>
    <row r="294" spans="1:11">
      <c r="A294" t="s">
        <v>8219</v>
      </c>
      <c r="B294" s="14">
        <v>241</v>
      </c>
      <c r="J294" t="s">
        <v>8221</v>
      </c>
      <c r="K294">
        <v>338</v>
      </c>
    </row>
    <row r="295" spans="1:11">
      <c r="A295" t="s">
        <v>8219</v>
      </c>
      <c r="B295" s="14">
        <v>55</v>
      </c>
      <c r="J295" t="s">
        <v>8221</v>
      </c>
      <c r="K295">
        <v>4</v>
      </c>
    </row>
    <row r="296" spans="1:11">
      <c r="A296" t="s">
        <v>8219</v>
      </c>
      <c r="B296" s="14">
        <v>171</v>
      </c>
      <c r="J296" t="s">
        <v>8221</v>
      </c>
      <c r="K296">
        <v>1</v>
      </c>
    </row>
    <row r="297" spans="1:11">
      <c r="A297" t="s">
        <v>8219</v>
      </c>
      <c r="B297" s="14">
        <v>208</v>
      </c>
      <c r="J297" t="s">
        <v>8221</v>
      </c>
      <c r="K297">
        <v>28</v>
      </c>
    </row>
    <row r="298" spans="1:11">
      <c r="A298" t="s">
        <v>8219</v>
      </c>
      <c r="B298" s="14">
        <v>21</v>
      </c>
      <c r="J298" t="s">
        <v>8221</v>
      </c>
      <c r="K298">
        <v>12</v>
      </c>
    </row>
    <row r="299" spans="1:11">
      <c r="A299" t="s">
        <v>8219</v>
      </c>
      <c r="B299" s="14">
        <v>25</v>
      </c>
      <c r="J299" t="s">
        <v>8221</v>
      </c>
      <c r="K299">
        <v>16</v>
      </c>
    </row>
    <row r="300" spans="1:11">
      <c r="A300" t="s">
        <v>8219</v>
      </c>
      <c r="B300" s="14">
        <v>52</v>
      </c>
      <c r="J300" t="s">
        <v>8221</v>
      </c>
      <c r="K300">
        <v>4</v>
      </c>
    </row>
    <row r="301" spans="1:11">
      <c r="A301" t="s">
        <v>8219</v>
      </c>
      <c r="B301" s="14">
        <v>104</v>
      </c>
      <c r="J301" t="s">
        <v>8221</v>
      </c>
      <c r="K301">
        <v>4</v>
      </c>
    </row>
    <row r="302" spans="1:11">
      <c r="A302" t="s">
        <v>8219</v>
      </c>
      <c r="B302" s="14">
        <v>73</v>
      </c>
      <c r="J302" t="s">
        <v>8221</v>
      </c>
      <c r="K302">
        <v>10</v>
      </c>
    </row>
    <row r="303" spans="1:11">
      <c r="A303" t="s">
        <v>8219</v>
      </c>
      <c r="B303" s="14">
        <v>34</v>
      </c>
      <c r="J303" t="s">
        <v>8221</v>
      </c>
      <c r="K303">
        <v>0</v>
      </c>
    </row>
    <row r="304" spans="1:11">
      <c r="A304" t="s">
        <v>8219</v>
      </c>
      <c r="B304" s="14">
        <v>56</v>
      </c>
      <c r="J304" t="s">
        <v>8221</v>
      </c>
      <c r="K304">
        <v>6</v>
      </c>
    </row>
    <row r="305" spans="1:11">
      <c r="A305" t="s">
        <v>8219</v>
      </c>
      <c r="B305" s="14">
        <v>31</v>
      </c>
      <c r="J305" t="s">
        <v>8221</v>
      </c>
      <c r="K305">
        <v>0</v>
      </c>
    </row>
    <row r="306" spans="1:11">
      <c r="A306" t="s">
        <v>8219</v>
      </c>
      <c r="B306" s="14">
        <v>84</v>
      </c>
      <c r="J306" t="s">
        <v>8221</v>
      </c>
      <c r="K306">
        <v>1</v>
      </c>
    </row>
    <row r="307" spans="1:11">
      <c r="A307" t="s">
        <v>8219</v>
      </c>
      <c r="B307" s="14">
        <v>130</v>
      </c>
      <c r="J307" t="s">
        <v>8221</v>
      </c>
      <c r="K307">
        <v>0</v>
      </c>
    </row>
    <row r="308" spans="1:11">
      <c r="A308" t="s">
        <v>8219</v>
      </c>
      <c r="B308" s="14">
        <v>12</v>
      </c>
      <c r="J308" t="s">
        <v>8221</v>
      </c>
      <c r="K308">
        <v>44</v>
      </c>
    </row>
    <row r="309" spans="1:11">
      <c r="A309" t="s">
        <v>8219</v>
      </c>
      <c r="B309" s="14">
        <v>23</v>
      </c>
      <c r="J309" t="s">
        <v>8221</v>
      </c>
      <c r="K309">
        <v>0</v>
      </c>
    </row>
    <row r="310" spans="1:11">
      <c r="A310" t="s">
        <v>8219</v>
      </c>
      <c r="B310" s="14">
        <v>158</v>
      </c>
      <c r="J310" t="s">
        <v>8221</v>
      </c>
      <c r="K310">
        <v>3</v>
      </c>
    </row>
    <row r="311" spans="1:11">
      <c r="A311" t="s">
        <v>8219</v>
      </c>
      <c r="B311" s="14">
        <v>30</v>
      </c>
      <c r="J311" t="s">
        <v>8221</v>
      </c>
      <c r="K311">
        <v>0</v>
      </c>
    </row>
    <row r="312" spans="1:11">
      <c r="A312" t="s">
        <v>8219</v>
      </c>
      <c r="B312" s="14">
        <v>18</v>
      </c>
      <c r="J312" t="s">
        <v>8221</v>
      </c>
      <c r="K312">
        <v>52</v>
      </c>
    </row>
    <row r="313" spans="1:11">
      <c r="A313" t="s">
        <v>8219</v>
      </c>
      <c r="B313" s="14">
        <v>29</v>
      </c>
      <c r="J313" t="s">
        <v>8221</v>
      </c>
      <c r="K313">
        <v>0</v>
      </c>
    </row>
    <row r="314" spans="1:11">
      <c r="A314" t="s">
        <v>8219</v>
      </c>
      <c r="B314" s="14">
        <v>31</v>
      </c>
      <c r="J314" t="s">
        <v>8221</v>
      </c>
      <c r="K314">
        <v>1</v>
      </c>
    </row>
    <row r="315" spans="1:11">
      <c r="A315" t="s">
        <v>8219</v>
      </c>
      <c r="B315" s="14">
        <v>173</v>
      </c>
      <c r="J315" t="s">
        <v>8221</v>
      </c>
      <c r="K315">
        <v>1</v>
      </c>
    </row>
    <row r="316" spans="1:11">
      <c r="A316" t="s">
        <v>8219</v>
      </c>
      <c r="B316" s="14">
        <v>17</v>
      </c>
      <c r="J316" t="s">
        <v>8221</v>
      </c>
      <c r="K316">
        <v>2</v>
      </c>
    </row>
    <row r="317" spans="1:11">
      <c r="A317" t="s">
        <v>8219</v>
      </c>
      <c r="B317" s="14">
        <v>48</v>
      </c>
      <c r="J317" t="s">
        <v>8221</v>
      </c>
      <c r="K317">
        <v>9</v>
      </c>
    </row>
    <row r="318" spans="1:11">
      <c r="A318" t="s">
        <v>8219</v>
      </c>
      <c r="B318" s="14">
        <v>59</v>
      </c>
      <c r="J318" t="s">
        <v>8221</v>
      </c>
      <c r="K318">
        <v>5</v>
      </c>
    </row>
    <row r="319" spans="1:11">
      <c r="A319" t="s">
        <v>8219</v>
      </c>
      <c r="B319" s="14">
        <v>39</v>
      </c>
      <c r="J319" t="s">
        <v>8221</v>
      </c>
      <c r="K319">
        <v>57</v>
      </c>
    </row>
    <row r="320" spans="1:11">
      <c r="A320" t="s">
        <v>8219</v>
      </c>
      <c r="B320" s="14">
        <v>59</v>
      </c>
      <c r="J320" t="s">
        <v>8221</v>
      </c>
      <c r="K320">
        <v>3</v>
      </c>
    </row>
    <row r="321" spans="1:11">
      <c r="A321" t="s">
        <v>8219</v>
      </c>
      <c r="B321" s="14">
        <v>60</v>
      </c>
      <c r="J321" t="s">
        <v>8221</v>
      </c>
      <c r="K321">
        <v>1</v>
      </c>
    </row>
    <row r="322" spans="1:11">
      <c r="A322" t="s">
        <v>8219</v>
      </c>
      <c r="B322" s="14">
        <v>20</v>
      </c>
      <c r="J322" t="s">
        <v>8221</v>
      </c>
      <c r="K322">
        <v>6</v>
      </c>
    </row>
    <row r="323" spans="1:11">
      <c r="A323" t="s">
        <v>8219</v>
      </c>
      <c r="B323" s="14">
        <v>2</v>
      </c>
      <c r="J323" t="s">
        <v>8221</v>
      </c>
      <c r="K323">
        <v>48</v>
      </c>
    </row>
    <row r="324" spans="1:11">
      <c r="A324" t="s">
        <v>8219</v>
      </c>
      <c r="B324" s="14">
        <v>315</v>
      </c>
      <c r="J324" t="s">
        <v>8221</v>
      </c>
      <c r="K324">
        <v>2</v>
      </c>
    </row>
    <row r="325" spans="1:11">
      <c r="A325" t="s">
        <v>8219</v>
      </c>
      <c r="B325" s="14">
        <v>2174</v>
      </c>
      <c r="J325" t="s">
        <v>8221</v>
      </c>
      <c r="K325">
        <v>4</v>
      </c>
    </row>
    <row r="326" spans="1:11">
      <c r="A326" t="s">
        <v>8219</v>
      </c>
      <c r="B326" s="14">
        <v>152</v>
      </c>
      <c r="J326" t="s">
        <v>8221</v>
      </c>
      <c r="K326">
        <v>5</v>
      </c>
    </row>
    <row r="327" spans="1:11">
      <c r="A327" t="s">
        <v>8219</v>
      </c>
      <c r="B327" s="14">
        <v>1021</v>
      </c>
      <c r="J327" t="s">
        <v>8221</v>
      </c>
      <c r="K327">
        <v>79</v>
      </c>
    </row>
    <row r="328" spans="1:11">
      <c r="A328" t="s">
        <v>8219</v>
      </c>
      <c r="B328" s="14">
        <v>237</v>
      </c>
      <c r="J328" t="s">
        <v>8221</v>
      </c>
      <c r="K328">
        <v>2</v>
      </c>
    </row>
    <row r="329" spans="1:11">
      <c r="A329" t="s">
        <v>8219</v>
      </c>
      <c r="B329" s="14">
        <v>27</v>
      </c>
      <c r="J329" t="s">
        <v>8221</v>
      </c>
      <c r="K329">
        <v>11</v>
      </c>
    </row>
    <row r="330" spans="1:11">
      <c r="A330" t="s">
        <v>8219</v>
      </c>
      <c r="B330" s="14">
        <v>17</v>
      </c>
      <c r="J330" t="s">
        <v>8221</v>
      </c>
      <c r="K330">
        <v>11</v>
      </c>
    </row>
    <row r="331" spans="1:11">
      <c r="A331" t="s">
        <v>8219</v>
      </c>
      <c r="B331" s="14">
        <v>27</v>
      </c>
      <c r="J331" t="s">
        <v>8221</v>
      </c>
      <c r="K331">
        <v>1</v>
      </c>
    </row>
    <row r="332" spans="1:11">
      <c r="A332" t="s">
        <v>8219</v>
      </c>
      <c r="B332" s="14">
        <v>82</v>
      </c>
      <c r="J332" t="s">
        <v>8221</v>
      </c>
      <c r="K332">
        <v>3</v>
      </c>
    </row>
    <row r="333" spans="1:11">
      <c r="A333" t="s">
        <v>8219</v>
      </c>
      <c r="B333" s="14">
        <v>48</v>
      </c>
      <c r="J333" t="s">
        <v>8221</v>
      </c>
      <c r="K333">
        <v>5</v>
      </c>
    </row>
    <row r="334" spans="1:11">
      <c r="A334" t="s">
        <v>8219</v>
      </c>
      <c r="B334" s="14">
        <v>105</v>
      </c>
      <c r="J334" t="s">
        <v>8221</v>
      </c>
      <c r="K334">
        <v>12</v>
      </c>
    </row>
    <row r="335" spans="1:11">
      <c r="A335" t="s">
        <v>8219</v>
      </c>
      <c r="B335" s="14">
        <v>28</v>
      </c>
      <c r="J335" t="s">
        <v>8221</v>
      </c>
      <c r="K335">
        <v>2</v>
      </c>
    </row>
    <row r="336" spans="1:11">
      <c r="A336" t="s">
        <v>8219</v>
      </c>
      <c r="B336" s="14">
        <v>1107</v>
      </c>
      <c r="J336" t="s">
        <v>8221</v>
      </c>
      <c r="K336">
        <v>5</v>
      </c>
    </row>
    <row r="337" spans="1:11">
      <c r="A337" t="s">
        <v>8219</v>
      </c>
      <c r="B337" s="14">
        <v>1013</v>
      </c>
      <c r="J337" t="s">
        <v>8221</v>
      </c>
      <c r="K337">
        <v>21</v>
      </c>
    </row>
    <row r="338" spans="1:11">
      <c r="A338" t="s">
        <v>8219</v>
      </c>
      <c r="B338" s="14">
        <v>274</v>
      </c>
      <c r="J338" t="s">
        <v>8221</v>
      </c>
      <c r="K338">
        <v>0</v>
      </c>
    </row>
    <row r="339" spans="1:11">
      <c r="A339" t="s">
        <v>8219</v>
      </c>
      <c r="B339" s="14">
        <v>87</v>
      </c>
      <c r="J339" t="s">
        <v>8221</v>
      </c>
      <c r="K339">
        <v>45</v>
      </c>
    </row>
    <row r="340" spans="1:11">
      <c r="A340" t="s">
        <v>8219</v>
      </c>
      <c r="B340" s="14">
        <v>99</v>
      </c>
      <c r="J340" t="s">
        <v>8221</v>
      </c>
      <c r="K340">
        <v>29</v>
      </c>
    </row>
    <row r="341" spans="1:11">
      <c r="A341" t="s">
        <v>8219</v>
      </c>
      <c r="B341" s="14">
        <v>276</v>
      </c>
      <c r="J341" t="s">
        <v>8221</v>
      </c>
      <c r="K341">
        <v>2</v>
      </c>
    </row>
    <row r="342" spans="1:11">
      <c r="A342" t="s">
        <v>8219</v>
      </c>
      <c r="B342" s="14">
        <v>21</v>
      </c>
      <c r="J342" t="s">
        <v>8221</v>
      </c>
      <c r="K342">
        <v>30</v>
      </c>
    </row>
    <row r="343" spans="1:11">
      <c r="A343" t="s">
        <v>8219</v>
      </c>
      <c r="B343" s="14">
        <v>41</v>
      </c>
      <c r="J343" t="s">
        <v>8221</v>
      </c>
      <c r="K343">
        <v>8</v>
      </c>
    </row>
    <row r="344" spans="1:11">
      <c r="A344" t="s">
        <v>8219</v>
      </c>
      <c r="B344" s="14">
        <v>119</v>
      </c>
      <c r="J344" t="s">
        <v>8221</v>
      </c>
      <c r="K344">
        <v>1</v>
      </c>
    </row>
    <row r="345" spans="1:11">
      <c r="A345" t="s">
        <v>8219</v>
      </c>
      <c r="B345" s="14">
        <v>153</v>
      </c>
      <c r="J345" t="s">
        <v>8221</v>
      </c>
      <c r="K345">
        <v>14</v>
      </c>
    </row>
    <row r="346" spans="1:11">
      <c r="A346" t="s">
        <v>8219</v>
      </c>
      <c r="B346" s="14">
        <v>100</v>
      </c>
      <c r="J346" t="s">
        <v>8221</v>
      </c>
      <c r="K346">
        <v>24</v>
      </c>
    </row>
    <row r="347" spans="1:11">
      <c r="A347" t="s">
        <v>8219</v>
      </c>
      <c r="B347" s="14">
        <v>143</v>
      </c>
      <c r="J347" t="s">
        <v>8221</v>
      </c>
      <c r="K347">
        <v>2</v>
      </c>
    </row>
    <row r="348" spans="1:11">
      <c r="A348" t="s">
        <v>8219</v>
      </c>
      <c r="B348" s="14">
        <v>140</v>
      </c>
      <c r="J348" t="s">
        <v>8221</v>
      </c>
      <c r="K348">
        <v>21</v>
      </c>
    </row>
    <row r="349" spans="1:11">
      <c r="A349" t="s">
        <v>8219</v>
      </c>
      <c r="B349" s="14">
        <v>35</v>
      </c>
      <c r="J349" t="s">
        <v>8221</v>
      </c>
      <c r="K349">
        <v>7</v>
      </c>
    </row>
    <row r="350" spans="1:11">
      <c r="A350" t="s">
        <v>8219</v>
      </c>
      <c r="B350" s="14">
        <v>149</v>
      </c>
      <c r="J350" t="s">
        <v>8221</v>
      </c>
      <c r="K350">
        <v>0</v>
      </c>
    </row>
    <row r="351" spans="1:11">
      <c r="A351" t="s">
        <v>8219</v>
      </c>
      <c r="B351" s="14">
        <v>130</v>
      </c>
      <c r="J351" t="s">
        <v>8221</v>
      </c>
      <c r="K351">
        <v>4</v>
      </c>
    </row>
    <row r="352" spans="1:11">
      <c r="A352" t="s">
        <v>8219</v>
      </c>
      <c r="B352" s="14">
        <v>120</v>
      </c>
      <c r="J352" t="s">
        <v>8221</v>
      </c>
      <c r="K352">
        <v>32</v>
      </c>
    </row>
    <row r="353" spans="1:11">
      <c r="A353" t="s">
        <v>8219</v>
      </c>
      <c r="B353" s="14">
        <v>265</v>
      </c>
      <c r="J353" t="s">
        <v>8221</v>
      </c>
      <c r="K353">
        <v>4</v>
      </c>
    </row>
    <row r="354" spans="1:11">
      <c r="A354" t="s">
        <v>8219</v>
      </c>
      <c r="B354" s="14">
        <v>71</v>
      </c>
      <c r="J354" t="s">
        <v>8221</v>
      </c>
      <c r="K354">
        <v>9</v>
      </c>
    </row>
    <row r="355" spans="1:11">
      <c r="A355" t="s">
        <v>8219</v>
      </c>
      <c r="B355" s="14">
        <v>13</v>
      </c>
      <c r="J355" t="s">
        <v>8221</v>
      </c>
      <c r="K355">
        <v>17</v>
      </c>
    </row>
    <row r="356" spans="1:11">
      <c r="A356" t="s">
        <v>8219</v>
      </c>
      <c r="B356" s="14">
        <v>169</v>
      </c>
      <c r="J356" t="s">
        <v>8221</v>
      </c>
      <c r="K356">
        <v>5</v>
      </c>
    </row>
    <row r="357" spans="1:11">
      <c r="A357" t="s">
        <v>8219</v>
      </c>
      <c r="B357" s="14">
        <v>57</v>
      </c>
      <c r="J357" t="s">
        <v>8221</v>
      </c>
      <c r="K357">
        <v>53</v>
      </c>
    </row>
    <row r="358" spans="1:11">
      <c r="A358" t="s">
        <v>8219</v>
      </c>
      <c r="B358" s="14">
        <v>229</v>
      </c>
      <c r="J358" t="s">
        <v>8221</v>
      </c>
      <c r="K358">
        <v>7</v>
      </c>
    </row>
    <row r="359" spans="1:11">
      <c r="A359" t="s">
        <v>8219</v>
      </c>
      <c r="B359" s="14">
        <v>108</v>
      </c>
      <c r="J359" t="s">
        <v>8221</v>
      </c>
      <c r="K359">
        <v>72</v>
      </c>
    </row>
    <row r="360" spans="1:11">
      <c r="A360" t="s">
        <v>8219</v>
      </c>
      <c r="B360" s="14">
        <v>108</v>
      </c>
      <c r="J360" t="s">
        <v>8221</v>
      </c>
      <c r="K360">
        <v>0</v>
      </c>
    </row>
    <row r="361" spans="1:11">
      <c r="A361" t="s">
        <v>8219</v>
      </c>
      <c r="B361" s="14">
        <v>41</v>
      </c>
      <c r="J361" t="s">
        <v>8221</v>
      </c>
      <c r="K361">
        <v>2</v>
      </c>
    </row>
    <row r="362" spans="1:11">
      <c r="A362" t="s">
        <v>8219</v>
      </c>
      <c r="B362" s="14">
        <v>139</v>
      </c>
      <c r="J362" t="s">
        <v>8221</v>
      </c>
      <c r="K362">
        <v>8</v>
      </c>
    </row>
    <row r="363" spans="1:11">
      <c r="A363" t="s">
        <v>8219</v>
      </c>
      <c r="B363" s="14">
        <v>19</v>
      </c>
      <c r="J363" t="s">
        <v>8221</v>
      </c>
      <c r="K363">
        <v>2</v>
      </c>
    </row>
    <row r="364" spans="1:11">
      <c r="A364" t="s">
        <v>8219</v>
      </c>
      <c r="B364" s="14">
        <v>94</v>
      </c>
      <c r="J364" t="s">
        <v>8221</v>
      </c>
      <c r="K364">
        <v>0</v>
      </c>
    </row>
    <row r="365" spans="1:11">
      <c r="A365" t="s">
        <v>8219</v>
      </c>
      <c r="B365" s="14">
        <v>23</v>
      </c>
      <c r="J365" t="s">
        <v>8221</v>
      </c>
      <c r="K365">
        <v>3</v>
      </c>
    </row>
    <row r="366" spans="1:11">
      <c r="A366" t="s">
        <v>8219</v>
      </c>
      <c r="B366" s="14">
        <v>15</v>
      </c>
      <c r="J366" t="s">
        <v>8221</v>
      </c>
      <c r="K366">
        <v>4</v>
      </c>
    </row>
    <row r="367" spans="1:11">
      <c r="A367" t="s">
        <v>8219</v>
      </c>
      <c r="B367" s="14">
        <v>62</v>
      </c>
      <c r="J367" t="s">
        <v>8221</v>
      </c>
      <c r="K367">
        <v>3</v>
      </c>
    </row>
    <row r="368" spans="1:11">
      <c r="A368" t="s">
        <v>8219</v>
      </c>
      <c r="B368" s="14">
        <v>74</v>
      </c>
      <c r="J368" t="s">
        <v>8221</v>
      </c>
      <c r="K368">
        <v>6</v>
      </c>
    </row>
    <row r="369" spans="1:11">
      <c r="A369" t="s">
        <v>8219</v>
      </c>
      <c r="B369" s="14">
        <v>97</v>
      </c>
      <c r="J369" t="s">
        <v>8221</v>
      </c>
      <c r="K369">
        <v>0</v>
      </c>
    </row>
    <row r="370" spans="1:11">
      <c r="A370" t="s">
        <v>8219</v>
      </c>
      <c r="B370" s="14">
        <v>55</v>
      </c>
      <c r="J370" t="s">
        <v>8221</v>
      </c>
      <c r="K370">
        <v>0</v>
      </c>
    </row>
    <row r="371" spans="1:11">
      <c r="A371" t="s">
        <v>8219</v>
      </c>
      <c r="B371" s="14">
        <v>44</v>
      </c>
      <c r="J371" t="s">
        <v>8221</v>
      </c>
      <c r="K371">
        <v>0</v>
      </c>
    </row>
    <row r="372" spans="1:11">
      <c r="A372" t="s">
        <v>8219</v>
      </c>
      <c r="B372" s="14">
        <v>110</v>
      </c>
      <c r="J372" t="s">
        <v>8221</v>
      </c>
      <c r="K372">
        <v>8</v>
      </c>
    </row>
    <row r="373" spans="1:11">
      <c r="A373" t="s">
        <v>8219</v>
      </c>
      <c r="B373" s="14">
        <v>59</v>
      </c>
      <c r="J373" t="s">
        <v>8221</v>
      </c>
      <c r="K373">
        <v>5</v>
      </c>
    </row>
    <row r="374" spans="1:11">
      <c r="A374" t="s">
        <v>8219</v>
      </c>
      <c r="B374" s="14">
        <v>62</v>
      </c>
      <c r="J374" t="s">
        <v>8221</v>
      </c>
      <c r="K374">
        <v>0</v>
      </c>
    </row>
    <row r="375" spans="1:11">
      <c r="A375" t="s">
        <v>8219</v>
      </c>
      <c r="B375" s="14">
        <v>105</v>
      </c>
      <c r="J375" t="s">
        <v>8221</v>
      </c>
      <c r="K375">
        <v>2</v>
      </c>
    </row>
    <row r="376" spans="1:11">
      <c r="A376" t="s">
        <v>8219</v>
      </c>
      <c r="B376" s="14">
        <v>26</v>
      </c>
      <c r="J376" t="s">
        <v>8221</v>
      </c>
      <c r="K376">
        <v>24</v>
      </c>
    </row>
    <row r="377" spans="1:11">
      <c r="A377" t="s">
        <v>8219</v>
      </c>
      <c r="B377" s="14">
        <v>49</v>
      </c>
      <c r="J377" t="s">
        <v>8221</v>
      </c>
      <c r="K377">
        <v>0</v>
      </c>
    </row>
    <row r="378" spans="1:11">
      <c r="A378" t="s">
        <v>8219</v>
      </c>
      <c r="B378" s="14">
        <v>68</v>
      </c>
      <c r="J378" t="s">
        <v>8221</v>
      </c>
      <c r="K378">
        <v>9</v>
      </c>
    </row>
    <row r="379" spans="1:11">
      <c r="A379" t="s">
        <v>8219</v>
      </c>
      <c r="B379" s="14">
        <v>22</v>
      </c>
      <c r="J379" t="s">
        <v>8221</v>
      </c>
      <c r="K379">
        <v>0</v>
      </c>
    </row>
    <row r="380" spans="1:11">
      <c r="A380" t="s">
        <v>8219</v>
      </c>
      <c r="B380" s="14">
        <v>18</v>
      </c>
      <c r="J380" t="s">
        <v>8221</v>
      </c>
      <c r="K380">
        <v>1</v>
      </c>
    </row>
    <row r="381" spans="1:11">
      <c r="A381" t="s">
        <v>8219</v>
      </c>
      <c r="B381" s="14">
        <v>19</v>
      </c>
      <c r="J381" t="s">
        <v>8221</v>
      </c>
      <c r="K381">
        <v>10</v>
      </c>
    </row>
    <row r="382" spans="1:11">
      <c r="A382" t="s">
        <v>8219</v>
      </c>
      <c r="B382" s="14">
        <v>99</v>
      </c>
      <c r="J382" t="s">
        <v>8221</v>
      </c>
      <c r="K382">
        <v>1</v>
      </c>
    </row>
    <row r="383" spans="1:11">
      <c r="A383" t="s">
        <v>8219</v>
      </c>
      <c r="B383" s="14">
        <v>27</v>
      </c>
      <c r="J383" t="s">
        <v>8221</v>
      </c>
      <c r="K383">
        <v>0</v>
      </c>
    </row>
    <row r="384" spans="1:11">
      <c r="A384" t="s">
        <v>8219</v>
      </c>
      <c r="B384" s="14">
        <v>25</v>
      </c>
      <c r="J384" t="s">
        <v>8221</v>
      </c>
      <c r="K384">
        <v>20</v>
      </c>
    </row>
    <row r="385" spans="1:11">
      <c r="A385" t="s">
        <v>8219</v>
      </c>
      <c r="B385" s="14">
        <v>14</v>
      </c>
      <c r="J385" t="s">
        <v>8221</v>
      </c>
      <c r="K385">
        <v>30</v>
      </c>
    </row>
    <row r="386" spans="1:11">
      <c r="A386" t="s">
        <v>8219</v>
      </c>
      <c r="B386" s="14">
        <v>35</v>
      </c>
      <c r="J386" t="s">
        <v>8221</v>
      </c>
      <c r="K386">
        <v>6</v>
      </c>
    </row>
    <row r="387" spans="1:11">
      <c r="A387" t="s">
        <v>8219</v>
      </c>
      <c r="B387" s="14">
        <v>10</v>
      </c>
      <c r="J387" t="s">
        <v>8221</v>
      </c>
      <c r="K387">
        <v>15</v>
      </c>
    </row>
    <row r="388" spans="1:11">
      <c r="A388" t="s">
        <v>8219</v>
      </c>
      <c r="B388" s="14">
        <v>29</v>
      </c>
      <c r="J388" t="s">
        <v>8221</v>
      </c>
      <c r="K388">
        <v>5</v>
      </c>
    </row>
    <row r="389" spans="1:11">
      <c r="A389" t="s">
        <v>8219</v>
      </c>
      <c r="B389" s="14">
        <v>44</v>
      </c>
      <c r="J389" t="s">
        <v>8221</v>
      </c>
      <c r="K389">
        <v>0</v>
      </c>
    </row>
    <row r="390" spans="1:11">
      <c r="A390" t="s">
        <v>8219</v>
      </c>
      <c r="B390" s="14">
        <v>17</v>
      </c>
      <c r="J390" t="s">
        <v>8221</v>
      </c>
      <c r="K390">
        <v>0</v>
      </c>
    </row>
    <row r="391" spans="1:11">
      <c r="A391" t="s">
        <v>8219</v>
      </c>
      <c r="B391" s="14">
        <v>34</v>
      </c>
      <c r="J391" t="s">
        <v>8221</v>
      </c>
      <c r="K391">
        <v>28</v>
      </c>
    </row>
    <row r="392" spans="1:11">
      <c r="A392" t="s">
        <v>8219</v>
      </c>
      <c r="B392" s="14">
        <v>14</v>
      </c>
      <c r="J392" t="s">
        <v>8221</v>
      </c>
      <c r="K392">
        <v>0</v>
      </c>
    </row>
    <row r="393" spans="1:11">
      <c r="A393" t="s">
        <v>8219</v>
      </c>
      <c r="B393" s="14">
        <v>156</v>
      </c>
      <c r="J393" t="s">
        <v>8221</v>
      </c>
      <c r="K393">
        <v>5</v>
      </c>
    </row>
    <row r="394" spans="1:11">
      <c r="A394" t="s">
        <v>8219</v>
      </c>
      <c r="B394" s="14">
        <v>128</v>
      </c>
      <c r="J394" t="s">
        <v>8221</v>
      </c>
      <c r="K394">
        <v>7</v>
      </c>
    </row>
    <row r="395" spans="1:11">
      <c r="A395" t="s">
        <v>8219</v>
      </c>
      <c r="B395" s="14">
        <v>60</v>
      </c>
      <c r="J395" t="s">
        <v>8221</v>
      </c>
      <c r="K395">
        <v>30</v>
      </c>
    </row>
    <row r="396" spans="1:11">
      <c r="A396" t="s">
        <v>8219</v>
      </c>
      <c r="B396" s="14">
        <v>32</v>
      </c>
      <c r="J396" t="s">
        <v>8221</v>
      </c>
      <c r="K396">
        <v>2</v>
      </c>
    </row>
    <row r="397" spans="1:11">
      <c r="A397" t="s">
        <v>8219</v>
      </c>
      <c r="B397" s="14">
        <v>53</v>
      </c>
      <c r="J397" t="s">
        <v>8221</v>
      </c>
      <c r="K397">
        <v>30</v>
      </c>
    </row>
    <row r="398" spans="1:11">
      <c r="A398" t="s">
        <v>8219</v>
      </c>
      <c r="B398" s="14">
        <v>184</v>
      </c>
      <c r="J398" t="s">
        <v>8221</v>
      </c>
      <c r="K398">
        <v>2</v>
      </c>
    </row>
    <row r="399" spans="1:11">
      <c r="A399" t="s">
        <v>8219</v>
      </c>
      <c r="B399" s="14">
        <v>90</v>
      </c>
      <c r="J399" t="s">
        <v>8221</v>
      </c>
      <c r="K399">
        <v>0</v>
      </c>
    </row>
    <row r="400" spans="1:11">
      <c r="A400" t="s">
        <v>8219</v>
      </c>
      <c r="B400" s="14">
        <v>71</v>
      </c>
      <c r="J400" t="s">
        <v>8221</v>
      </c>
      <c r="K400">
        <v>2</v>
      </c>
    </row>
    <row r="401" spans="1:11">
      <c r="A401" t="s">
        <v>8219</v>
      </c>
      <c r="B401" s="14">
        <v>87</v>
      </c>
      <c r="J401" t="s">
        <v>8221</v>
      </c>
      <c r="K401">
        <v>1</v>
      </c>
    </row>
    <row r="402" spans="1:11">
      <c r="A402" t="s">
        <v>8219</v>
      </c>
      <c r="B402" s="14">
        <v>28</v>
      </c>
      <c r="J402" t="s">
        <v>8221</v>
      </c>
      <c r="K402">
        <v>2</v>
      </c>
    </row>
    <row r="403" spans="1:11">
      <c r="A403" t="s">
        <v>8219</v>
      </c>
      <c r="B403" s="14">
        <v>56</v>
      </c>
      <c r="J403" t="s">
        <v>8221</v>
      </c>
      <c r="K403">
        <v>14</v>
      </c>
    </row>
    <row r="404" spans="1:11">
      <c r="A404" t="s">
        <v>8219</v>
      </c>
      <c r="B404" s="14">
        <v>51</v>
      </c>
      <c r="J404" t="s">
        <v>8221</v>
      </c>
      <c r="K404">
        <v>31</v>
      </c>
    </row>
    <row r="405" spans="1:11">
      <c r="A405" t="s">
        <v>8219</v>
      </c>
      <c r="B405" s="14">
        <v>75</v>
      </c>
      <c r="J405" t="s">
        <v>8221</v>
      </c>
      <c r="K405">
        <v>16</v>
      </c>
    </row>
    <row r="406" spans="1:11">
      <c r="A406" t="s">
        <v>8219</v>
      </c>
      <c r="B406" s="14">
        <v>38</v>
      </c>
      <c r="J406" t="s">
        <v>8221</v>
      </c>
      <c r="K406">
        <v>12</v>
      </c>
    </row>
    <row r="407" spans="1:11">
      <c r="A407" t="s">
        <v>8219</v>
      </c>
      <c r="B407" s="14">
        <v>18</v>
      </c>
      <c r="J407" t="s">
        <v>8221</v>
      </c>
      <c r="K407">
        <v>96</v>
      </c>
    </row>
    <row r="408" spans="1:11">
      <c r="A408" t="s">
        <v>8219</v>
      </c>
      <c r="B408" s="14">
        <v>54</v>
      </c>
      <c r="J408" t="s">
        <v>8221</v>
      </c>
      <c r="K408">
        <v>16</v>
      </c>
    </row>
    <row r="409" spans="1:11">
      <c r="A409" t="s">
        <v>8219</v>
      </c>
      <c r="B409" s="14">
        <v>71</v>
      </c>
      <c r="J409" t="s">
        <v>8221</v>
      </c>
      <c r="K409">
        <v>5</v>
      </c>
    </row>
    <row r="410" spans="1:11">
      <c r="A410" t="s">
        <v>8219</v>
      </c>
      <c r="B410" s="14">
        <v>57</v>
      </c>
      <c r="J410" t="s">
        <v>8221</v>
      </c>
      <c r="K410">
        <v>0</v>
      </c>
    </row>
    <row r="411" spans="1:11">
      <c r="A411" t="s">
        <v>8219</v>
      </c>
      <c r="B411" s="14">
        <v>43</v>
      </c>
      <c r="J411" t="s">
        <v>8221</v>
      </c>
      <c r="K411">
        <v>8</v>
      </c>
    </row>
    <row r="412" spans="1:11">
      <c r="A412" t="s">
        <v>8219</v>
      </c>
      <c r="B412" s="14">
        <v>52</v>
      </c>
      <c r="J412" t="s">
        <v>8221</v>
      </c>
      <c r="K412">
        <v>7</v>
      </c>
    </row>
    <row r="413" spans="1:11">
      <c r="A413" t="s">
        <v>8219</v>
      </c>
      <c r="B413" s="14">
        <v>27</v>
      </c>
      <c r="J413" t="s">
        <v>8221</v>
      </c>
      <c r="K413">
        <v>24</v>
      </c>
    </row>
    <row r="414" spans="1:11">
      <c r="A414" t="s">
        <v>8219</v>
      </c>
      <c r="B414" s="14">
        <v>12</v>
      </c>
      <c r="J414" t="s">
        <v>8221</v>
      </c>
      <c r="K414">
        <v>121</v>
      </c>
    </row>
    <row r="415" spans="1:11">
      <c r="A415" t="s">
        <v>8219</v>
      </c>
      <c r="B415" s="14">
        <v>33</v>
      </c>
      <c r="J415" t="s">
        <v>8221</v>
      </c>
      <c r="K415">
        <v>196</v>
      </c>
    </row>
    <row r="416" spans="1:11">
      <c r="A416" t="s">
        <v>8219</v>
      </c>
      <c r="B416" s="14">
        <v>96</v>
      </c>
      <c r="J416" t="s">
        <v>8221</v>
      </c>
      <c r="K416">
        <v>5</v>
      </c>
    </row>
    <row r="417" spans="1:11">
      <c r="A417" t="s">
        <v>8219</v>
      </c>
      <c r="B417" s="14">
        <v>28</v>
      </c>
      <c r="J417" t="s">
        <v>8221</v>
      </c>
      <c r="K417">
        <v>73</v>
      </c>
    </row>
    <row r="418" spans="1:11">
      <c r="A418" t="s">
        <v>8219</v>
      </c>
      <c r="B418" s="14">
        <v>43</v>
      </c>
      <c r="J418" t="s">
        <v>8221</v>
      </c>
      <c r="K418">
        <v>93</v>
      </c>
    </row>
    <row r="419" spans="1:11">
      <c r="A419" t="s">
        <v>8219</v>
      </c>
      <c r="B419" s="14">
        <v>205</v>
      </c>
      <c r="J419" t="s">
        <v>8221</v>
      </c>
      <c r="K419">
        <v>17</v>
      </c>
    </row>
    <row r="420" spans="1:11">
      <c r="A420" t="s">
        <v>8219</v>
      </c>
      <c r="B420" s="14">
        <v>23</v>
      </c>
      <c r="J420" t="s">
        <v>8221</v>
      </c>
      <c r="K420">
        <v>7</v>
      </c>
    </row>
    <row r="421" spans="1:11">
      <c r="A421" t="s">
        <v>8219</v>
      </c>
      <c r="B421" s="14">
        <v>19</v>
      </c>
      <c r="J421" t="s">
        <v>8221</v>
      </c>
      <c r="K421">
        <v>17</v>
      </c>
    </row>
    <row r="422" spans="1:11">
      <c r="A422" t="s">
        <v>8219</v>
      </c>
      <c r="B422" s="14">
        <v>14</v>
      </c>
      <c r="J422" t="s">
        <v>8221</v>
      </c>
      <c r="K422">
        <v>171</v>
      </c>
    </row>
    <row r="423" spans="1:11">
      <c r="A423" t="s">
        <v>8219</v>
      </c>
      <c r="B423" s="14">
        <v>38</v>
      </c>
      <c r="J423" t="s">
        <v>8221</v>
      </c>
      <c r="K423">
        <v>188</v>
      </c>
    </row>
    <row r="424" spans="1:11">
      <c r="A424" t="s">
        <v>8219</v>
      </c>
      <c r="B424" s="14">
        <v>78</v>
      </c>
      <c r="J424" t="s">
        <v>8221</v>
      </c>
      <c r="K424">
        <v>110</v>
      </c>
    </row>
    <row r="425" spans="1:11">
      <c r="A425" t="s">
        <v>8219</v>
      </c>
      <c r="B425" s="14">
        <v>69</v>
      </c>
      <c r="J425" t="s">
        <v>8221</v>
      </c>
      <c r="K425">
        <v>37</v>
      </c>
    </row>
    <row r="426" spans="1:11">
      <c r="A426" t="s">
        <v>8219</v>
      </c>
      <c r="B426" s="14">
        <v>33</v>
      </c>
      <c r="J426" t="s">
        <v>8221</v>
      </c>
      <c r="K426">
        <v>9</v>
      </c>
    </row>
    <row r="427" spans="1:11">
      <c r="A427" t="s">
        <v>8219</v>
      </c>
      <c r="B427" s="14">
        <v>54</v>
      </c>
      <c r="J427" t="s">
        <v>8221</v>
      </c>
      <c r="K427">
        <v>29</v>
      </c>
    </row>
    <row r="428" spans="1:11">
      <c r="A428" t="s">
        <v>8219</v>
      </c>
      <c r="B428" s="14">
        <v>99</v>
      </c>
      <c r="J428" t="s">
        <v>8221</v>
      </c>
      <c r="K428">
        <v>6</v>
      </c>
    </row>
    <row r="429" spans="1:11">
      <c r="A429" t="s">
        <v>8219</v>
      </c>
      <c r="B429" s="14">
        <v>49</v>
      </c>
      <c r="J429" t="s">
        <v>8221</v>
      </c>
      <c r="K429">
        <v>30</v>
      </c>
    </row>
    <row r="430" spans="1:11">
      <c r="A430" t="s">
        <v>8219</v>
      </c>
      <c r="B430" s="14">
        <v>11</v>
      </c>
      <c r="J430" t="s">
        <v>8221</v>
      </c>
      <c r="K430">
        <v>81</v>
      </c>
    </row>
    <row r="431" spans="1:11">
      <c r="A431" t="s">
        <v>8219</v>
      </c>
      <c r="B431" s="14">
        <v>38</v>
      </c>
      <c r="J431" t="s">
        <v>8221</v>
      </c>
      <c r="K431">
        <v>4</v>
      </c>
    </row>
    <row r="432" spans="1:11">
      <c r="A432" t="s">
        <v>8219</v>
      </c>
      <c r="B432" s="14">
        <v>16</v>
      </c>
      <c r="J432" t="s">
        <v>8221</v>
      </c>
      <c r="K432">
        <v>11</v>
      </c>
    </row>
    <row r="433" spans="1:11">
      <c r="A433" t="s">
        <v>8219</v>
      </c>
      <c r="B433" s="14">
        <v>32</v>
      </c>
      <c r="J433" t="s">
        <v>8221</v>
      </c>
      <c r="K433">
        <v>14</v>
      </c>
    </row>
    <row r="434" spans="1:11">
      <c r="A434" t="s">
        <v>8219</v>
      </c>
      <c r="B434" s="14">
        <v>20</v>
      </c>
      <c r="J434" t="s">
        <v>8221</v>
      </c>
      <c r="K434">
        <v>5</v>
      </c>
    </row>
    <row r="435" spans="1:11">
      <c r="A435" t="s">
        <v>8219</v>
      </c>
      <c r="B435" s="14">
        <v>154</v>
      </c>
      <c r="J435" t="s">
        <v>8221</v>
      </c>
      <c r="K435">
        <v>45</v>
      </c>
    </row>
    <row r="436" spans="1:11">
      <c r="A436" t="s">
        <v>8219</v>
      </c>
      <c r="B436" s="14">
        <v>41</v>
      </c>
      <c r="J436" t="s">
        <v>8221</v>
      </c>
      <c r="K436">
        <v>8</v>
      </c>
    </row>
    <row r="437" spans="1:11">
      <c r="A437" t="s">
        <v>8219</v>
      </c>
      <c r="B437" s="14">
        <v>75</v>
      </c>
      <c r="J437" t="s">
        <v>8221</v>
      </c>
      <c r="K437">
        <v>3</v>
      </c>
    </row>
    <row r="438" spans="1:11">
      <c r="A438" t="s">
        <v>8219</v>
      </c>
      <c r="B438" s="14">
        <v>40</v>
      </c>
      <c r="J438" t="s">
        <v>8221</v>
      </c>
      <c r="K438">
        <v>24</v>
      </c>
    </row>
    <row r="439" spans="1:11">
      <c r="A439" t="s">
        <v>8219</v>
      </c>
      <c r="B439" s="14">
        <v>46</v>
      </c>
      <c r="J439" t="s">
        <v>8221</v>
      </c>
      <c r="K439">
        <v>18</v>
      </c>
    </row>
    <row r="440" spans="1:11">
      <c r="A440" t="s">
        <v>8219</v>
      </c>
      <c r="B440" s="14">
        <v>62</v>
      </c>
      <c r="J440" t="s">
        <v>8221</v>
      </c>
      <c r="K440">
        <v>12</v>
      </c>
    </row>
    <row r="441" spans="1:11">
      <c r="A441" t="s">
        <v>8219</v>
      </c>
      <c r="B441" s="14">
        <v>61</v>
      </c>
      <c r="J441" t="s">
        <v>8221</v>
      </c>
      <c r="K441">
        <v>123</v>
      </c>
    </row>
    <row r="442" spans="1:11">
      <c r="A442" t="s">
        <v>8219</v>
      </c>
      <c r="B442" s="14">
        <v>96</v>
      </c>
      <c r="J442" t="s">
        <v>8221</v>
      </c>
      <c r="K442">
        <v>96</v>
      </c>
    </row>
    <row r="443" spans="1:11">
      <c r="A443" t="s">
        <v>8219</v>
      </c>
      <c r="B443" s="14">
        <v>190</v>
      </c>
      <c r="J443" t="s">
        <v>8221</v>
      </c>
      <c r="K443">
        <v>31</v>
      </c>
    </row>
    <row r="444" spans="1:11">
      <c r="A444" t="s">
        <v>8219</v>
      </c>
      <c r="B444" s="14">
        <v>94</v>
      </c>
      <c r="J444" t="s">
        <v>8221</v>
      </c>
      <c r="K444">
        <v>4</v>
      </c>
    </row>
    <row r="445" spans="1:11">
      <c r="A445" t="s">
        <v>8219</v>
      </c>
      <c r="B445" s="14">
        <v>39</v>
      </c>
      <c r="J445" t="s">
        <v>8221</v>
      </c>
      <c r="K445">
        <v>3</v>
      </c>
    </row>
    <row r="446" spans="1:11">
      <c r="A446" t="s">
        <v>8219</v>
      </c>
      <c r="B446" s="14">
        <v>127</v>
      </c>
      <c r="J446" t="s">
        <v>8221</v>
      </c>
      <c r="K446">
        <v>179</v>
      </c>
    </row>
    <row r="447" spans="1:11">
      <c r="A447" t="s">
        <v>8219</v>
      </c>
      <c r="B447" s="14">
        <v>159</v>
      </c>
      <c r="J447" t="s">
        <v>8221</v>
      </c>
      <c r="K447">
        <v>3</v>
      </c>
    </row>
    <row r="448" spans="1:11">
      <c r="A448" t="s">
        <v>8219</v>
      </c>
      <c r="B448" s="14">
        <v>177</v>
      </c>
      <c r="J448" t="s">
        <v>8221</v>
      </c>
      <c r="K448">
        <v>23</v>
      </c>
    </row>
    <row r="449" spans="1:11">
      <c r="A449" t="s">
        <v>8219</v>
      </c>
      <c r="B449" s="14">
        <v>47</v>
      </c>
      <c r="J449" t="s">
        <v>8221</v>
      </c>
      <c r="K449">
        <v>23</v>
      </c>
    </row>
    <row r="450" spans="1:11">
      <c r="A450" t="s">
        <v>8219</v>
      </c>
      <c r="B450" s="14">
        <v>1</v>
      </c>
      <c r="J450" t="s">
        <v>8221</v>
      </c>
      <c r="K450">
        <v>41</v>
      </c>
    </row>
    <row r="451" spans="1:11">
      <c r="A451" t="s">
        <v>8219</v>
      </c>
      <c r="B451" s="14">
        <v>16</v>
      </c>
      <c r="J451" t="s">
        <v>8221</v>
      </c>
      <c r="K451">
        <v>0</v>
      </c>
    </row>
    <row r="452" spans="1:11">
      <c r="A452" t="s">
        <v>8219</v>
      </c>
      <c r="B452" s="14">
        <v>115</v>
      </c>
      <c r="J452" t="s">
        <v>8221</v>
      </c>
      <c r="K452">
        <v>32</v>
      </c>
    </row>
    <row r="453" spans="1:11">
      <c r="A453" t="s">
        <v>8219</v>
      </c>
      <c r="B453" s="14">
        <v>133</v>
      </c>
      <c r="J453" t="s">
        <v>8221</v>
      </c>
      <c r="K453">
        <v>2</v>
      </c>
    </row>
    <row r="454" spans="1:11">
      <c r="A454" t="s">
        <v>8219</v>
      </c>
      <c r="B454" s="14">
        <v>70</v>
      </c>
      <c r="J454" t="s">
        <v>8221</v>
      </c>
      <c r="K454">
        <v>7</v>
      </c>
    </row>
    <row r="455" spans="1:11">
      <c r="A455" t="s">
        <v>8219</v>
      </c>
      <c r="B455" s="14">
        <v>62</v>
      </c>
      <c r="J455" t="s">
        <v>8221</v>
      </c>
      <c r="K455">
        <v>4</v>
      </c>
    </row>
    <row r="456" spans="1:11">
      <c r="A456" t="s">
        <v>8219</v>
      </c>
      <c r="B456" s="14">
        <v>10</v>
      </c>
      <c r="J456" t="s">
        <v>8221</v>
      </c>
      <c r="K456">
        <v>196</v>
      </c>
    </row>
    <row r="457" spans="1:11">
      <c r="A457" t="s">
        <v>8219</v>
      </c>
      <c r="B457" s="14">
        <v>499</v>
      </c>
      <c r="J457" t="s">
        <v>8221</v>
      </c>
      <c r="K457">
        <v>11</v>
      </c>
    </row>
    <row r="458" spans="1:11">
      <c r="A458" t="s">
        <v>8219</v>
      </c>
      <c r="B458" s="14">
        <v>47</v>
      </c>
      <c r="J458" t="s">
        <v>8221</v>
      </c>
      <c r="K458">
        <v>9</v>
      </c>
    </row>
    <row r="459" spans="1:11">
      <c r="A459" t="s">
        <v>8219</v>
      </c>
      <c r="B459" s="14">
        <v>28</v>
      </c>
      <c r="J459" t="s">
        <v>8221</v>
      </c>
      <c r="K459">
        <v>5</v>
      </c>
    </row>
    <row r="460" spans="1:11">
      <c r="A460" t="s">
        <v>8219</v>
      </c>
      <c r="B460" s="14">
        <v>24</v>
      </c>
      <c r="J460" t="s">
        <v>8221</v>
      </c>
      <c r="K460">
        <v>8</v>
      </c>
    </row>
    <row r="461" spans="1:11">
      <c r="A461" t="s">
        <v>8219</v>
      </c>
      <c r="B461" s="14">
        <v>76</v>
      </c>
      <c r="J461" t="s">
        <v>8221</v>
      </c>
      <c r="K461">
        <v>229</v>
      </c>
    </row>
    <row r="462" spans="1:11">
      <c r="A462" t="s">
        <v>8219</v>
      </c>
      <c r="B462" s="14">
        <v>98</v>
      </c>
      <c r="J462" t="s">
        <v>8221</v>
      </c>
      <c r="K462">
        <v>40</v>
      </c>
    </row>
    <row r="463" spans="1:11">
      <c r="A463" t="s">
        <v>8219</v>
      </c>
      <c r="B463" s="14">
        <v>30</v>
      </c>
      <c r="J463" t="s">
        <v>8221</v>
      </c>
      <c r="K463">
        <v>123</v>
      </c>
    </row>
    <row r="464" spans="1:11">
      <c r="A464" t="s">
        <v>8219</v>
      </c>
      <c r="B464" s="14">
        <v>478</v>
      </c>
      <c r="J464" t="s">
        <v>8221</v>
      </c>
      <c r="K464">
        <v>5</v>
      </c>
    </row>
    <row r="465" spans="1:11">
      <c r="A465" t="s">
        <v>8219</v>
      </c>
      <c r="B465" s="14">
        <v>74</v>
      </c>
      <c r="J465" t="s">
        <v>8221</v>
      </c>
      <c r="K465">
        <v>148</v>
      </c>
    </row>
    <row r="466" spans="1:11">
      <c r="A466" t="s">
        <v>8219</v>
      </c>
      <c r="B466" s="14">
        <v>131</v>
      </c>
      <c r="J466" t="s">
        <v>8221</v>
      </c>
      <c r="K466">
        <v>10</v>
      </c>
    </row>
    <row r="467" spans="1:11">
      <c r="A467" t="s">
        <v>8219</v>
      </c>
      <c r="B467" s="14">
        <v>61</v>
      </c>
      <c r="J467" t="s">
        <v>8221</v>
      </c>
      <c r="K467">
        <v>4</v>
      </c>
    </row>
    <row r="468" spans="1:11">
      <c r="A468" t="s">
        <v>8219</v>
      </c>
      <c r="B468" s="14">
        <v>1071</v>
      </c>
      <c r="J468" t="s">
        <v>8221</v>
      </c>
      <c r="K468">
        <v>21</v>
      </c>
    </row>
    <row r="469" spans="1:11">
      <c r="A469" t="s">
        <v>8219</v>
      </c>
      <c r="B469" s="14">
        <v>122</v>
      </c>
      <c r="J469" t="s">
        <v>8221</v>
      </c>
      <c r="K469">
        <v>2</v>
      </c>
    </row>
    <row r="470" spans="1:11">
      <c r="A470" t="s">
        <v>8219</v>
      </c>
      <c r="B470" s="14">
        <v>111</v>
      </c>
      <c r="J470" t="s">
        <v>8221</v>
      </c>
      <c r="K470">
        <v>0</v>
      </c>
    </row>
    <row r="471" spans="1:11">
      <c r="A471" t="s">
        <v>8219</v>
      </c>
      <c r="B471" s="14">
        <v>255</v>
      </c>
      <c r="J471" t="s">
        <v>8221</v>
      </c>
      <c r="K471">
        <v>4</v>
      </c>
    </row>
    <row r="472" spans="1:11">
      <c r="A472" t="s">
        <v>8219</v>
      </c>
      <c r="B472" s="14">
        <v>141</v>
      </c>
      <c r="J472" t="s">
        <v>8221</v>
      </c>
      <c r="K472">
        <v>1</v>
      </c>
    </row>
    <row r="473" spans="1:11">
      <c r="A473" t="s">
        <v>8219</v>
      </c>
      <c r="B473" s="14">
        <v>159</v>
      </c>
      <c r="J473" t="s">
        <v>8221</v>
      </c>
      <c r="K473">
        <v>30</v>
      </c>
    </row>
    <row r="474" spans="1:11">
      <c r="A474" t="s">
        <v>8219</v>
      </c>
      <c r="B474" s="14">
        <v>99</v>
      </c>
      <c r="J474" t="s">
        <v>8221</v>
      </c>
      <c r="K474">
        <v>3</v>
      </c>
    </row>
    <row r="475" spans="1:11">
      <c r="A475" t="s">
        <v>8219</v>
      </c>
      <c r="B475" s="14">
        <v>96</v>
      </c>
      <c r="J475" t="s">
        <v>8221</v>
      </c>
      <c r="K475">
        <v>975</v>
      </c>
    </row>
    <row r="476" spans="1:11">
      <c r="A476" t="s">
        <v>8219</v>
      </c>
      <c r="B476" s="14">
        <v>27</v>
      </c>
      <c r="J476" t="s">
        <v>8221</v>
      </c>
      <c r="K476">
        <v>167</v>
      </c>
    </row>
    <row r="477" spans="1:11">
      <c r="A477" t="s">
        <v>8219</v>
      </c>
      <c r="B477" s="14">
        <v>166</v>
      </c>
      <c r="J477" t="s">
        <v>8221</v>
      </c>
      <c r="K477">
        <v>5</v>
      </c>
    </row>
    <row r="478" spans="1:11">
      <c r="A478" t="s">
        <v>8219</v>
      </c>
      <c r="B478" s="14">
        <v>76</v>
      </c>
      <c r="J478" t="s">
        <v>8221</v>
      </c>
      <c r="K478">
        <v>18</v>
      </c>
    </row>
    <row r="479" spans="1:11">
      <c r="A479" t="s">
        <v>8219</v>
      </c>
      <c r="B479" s="14">
        <v>211</v>
      </c>
      <c r="J479" t="s">
        <v>8221</v>
      </c>
      <c r="K479">
        <v>98</v>
      </c>
    </row>
    <row r="480" spans="1:11">
      <c r="A480" t="s">
        <v>8219</v>
      </c>
      <c r="B480" s="14">
        <v>21</v>
      </c>
      <c r="J480" t="s">
        <v>8221</v>
      </c>
      <c r="K480">
        <v>4</v>
      </c>
    </row>
    <row r="481" spans="1:11">
      <c r="A481" t="s">
        <v>8219</v>
      </c>
      <c r="B481" s="14">
        <v>61</v>
      </c>
      <c r="J481" t="s">
        <v>8221</v>
      </c>
      <c r="K481">
        <v>3</v>
      </c>
    </row>
    <row r="482" spans="1:11">
      <c r="A482" t="s">
        <v>8219</v>
      </c>
      <c r="B482" s="14">
        <v>30</v>
      </c>
      <c r="J482" t="s">
        <v>8221</v>
      </c>
      <c r="K482">
        <v>1</v>
      </c>
    </row>
    <row r="483" spans="1:11">
      <c r="A483" t="s">
        <v>8219</v>
      </c>
      <c r="B483" s="14">
        <v>375</v>
      </c>
      <c r="J483" t="s">
        <v>8221</v>
      </c>
      <c r="K483">
        <v>0</v>
      </c>
    </row>
    <row r="484" spans="1:11">
      <c r="A484" t="s">
        <v>8219</v>
      </c>
      <c r="B484" s="14">
        <v>111</v>
      </c>
      <c r="J484" t="s">
        <v>8221</v>
      </c>
      <c r="K484">
        <v>9</v>
      </c>
    </row>
    <row r="485" spans="1:11">
      <c r="A485" t="s">
        <v>8219</v>
      </c>
      <c r="B485" s="14">
        <v>123</v>
      </c>
      <c r="J485" t="s">
        <v>8221</v>
      </c>
      <c r="K485">
        <v>2</v>
      </c>
    </row>
    <row r="486" spans="1:11">
      <c r="A486" t="s">
        <v>8219</v>
      </c>
      <c r="B486" s="14">
        <v>70</v>
      </c>
      <c r="J486" t="s">
        <v>8221</v>
      </c>
      <c r="K486">
        <v>0</v>
      </c>
    </row>
    <row r="487" spans="1:11">
      <c r="A487" t="s">
        <v>8219</v>
      </c>
      <c r="B487" s="14">
        <v>85</v>
      </c>
      <c r="J487" t="s">
        <v>8221</v>
      </c>
      <c r="K487">
        <v>147</v>
      </c>
    </row>
    <row r="488" spans="1:11">
      <c r="A488" t="s">
        <v>8219</v>
      </c>
      <c r="B488" s="14">
        <v>86</v>
      </c>
      <c r="J488" t="s">
        <v>8221</v>
      </c>
      <c r="K488">
        <v>49</v>
      </c>
    </row>
    <row r="489" spans="1:11">
      <c r="A489" t="s">
        <v>8219</v>
      </c>
      <c r="B489" s="14">
        <v>13</v>
      </c>
      <c r="J489" t="s">
        <v>8221</v>
      </c>
      <c r="K489">
        <v>1</v>
      </c>
    </row>
    <row r="490" spans="1:11">
      <c r="A490" t="s">
        <v>8219</v>
      </c>
      <c r="B490" s="14">
        <v>33</v>
      </c>
      <c r="J490" t="s">
        <v>8221</v>
      </c>
      <c r="K490">
        <v>2</v>
      </c>
    </row>
    <row r="491" spans="1:11">
      <c r="A491" t="s">
        <v>8219</v>
      </c>
      <c r="B491" s="14">
        <v>15</v>
      </c>
      <c r="J491" t="s">
        <v>8221</v>
      </c>
      <c r="K491">
        <v>7</v>
      </c>
    </row>
    <row r="492" spans="1:11">
      <c r="A492" t="s">
        <v>8219</v>
      </c>
      <c r="B492" s="14">
        <v>273</v>
      </c>
      <c r="J492" t="s">
        <v>8221</v>
      </c>
      <c r="K492">
        <v>4</v>
      </c>
    </row>
    <row r="493" spans="1:11">
      <c r="A493" t="s">
        <v>8219</v>
      </c>
      <c r="B493" s="14">
        <v>714</v>
      </c>
      <c r="J493" t="s">
        <v>8221</v>
      </c>
      <c r="K493">
        <v>27</v>
      </c>
    </row>
    <row r="494" spans="1:11">
      <c r="A494" t="s">
        <v>8219</v>
      </c>
      <c r="B494" s="14">
        <v>170</v>
      </c>
      <c r="J494" t="s">
        <v>8221</v>
      </c>
      <c r="K494">
        <v>94</v>
      </c>
    </row>
    <row r="495" spans="1:11">
      <c r="A495" t="s">
        <v>8219</v>
      </c>
      <c r="B495" s="14">
        <v>512</v>
      </c>
      <c r="J495" t="s">
        <v>8221</v>
      </c>
      <c r="K495">
        <v>29</v>
      </c>
    </row>
    <row r="496" spans="1:11">
      <c r="A496" t="s">
        <v>8219</v>
      </c>
      <c r="B496" s="14">
        <v>314</v>
      </c>
      <c r="J496" t="s">
        <v>8221</v>
      </c>
      <c r="K496">
        <v>7</v>
      </c>
    </row>
    <row r="497" spans="1:11">
      <c r="A497" t="s">
        <v>8219</v>
      </c>
      <c r="B497" s="14">
        <v>167</v>
      </c>
      <c r="J497" t="s">
        <v>8221</v>
      </c>
      <c r="K497">
        <v>22</v>
      </c>
    </row>
    <row r="498" spans="1:11">
      <c r="A498" t="s">
        <v>8219</v>
      </c>
      <c r="B498" s="14">
        <v>9</v>
      </c>
      <c r="J498" t="s">
        <v>8221</v>
      </c>
      <c r="K498">
        <v>1</v>
      </c>
    </row>
    <row r="499" spans="1:11">
      <c r="A499" t="s">
        <v>8219</v>
      </c>
      <c r="B499" s="14">
        <v>103</v>
      </c>
      <c r="J499" t="s">
        <v>8221</v>
      </c>
      <c r="K499">
        <v>10</v>
      </c>
    </row>
    <row r="500" spans="1:11">
      <c r="A500" t="s">
        <v>8219</v>
      </c>
      <c r="B500" s="14">
        <v>111</v>
      </c>
      <c r="J500" t="s">
        <v>8221</v>
      </c>
      <c r="K500">
        <v>6</v>
      </c>
    </row>
    <row r="501" spans="1:11">
      <c r="A501" t="s">
        <v>8219</v>
      </c>
      <c r="B501" s="14">
        <v>271</v>
      </c>
      <c r="J501" t="s">
        <v>8221</v>
      </c>
      <c r="K501">
        <v>24</v>
      </c>
    </row>
    <row r="502" spans="1:11">
      <c r="A502" t="s">
        <v>8219</v>
      </c>
      <c r="B502" s="14">
        <v>101</v>
      </c>
      <c r="J502" t="s">
        <v>8221</v>
      </c>
      <c r="K502">
        <v>15</v>
      </c>
    </row>
    <row r="503" spans="1:11">
      <c r="A503" t="s">
        <v>8219</v>
      </c>
      <c r="B503" s="14">
        <v>57</v>
      </c>
      <c r="J503" t="s">
        <v>8221</v>
      </c>
      <c r="K503">
        <v>37</v>
      </c>
    </row>
    <row r="504" spans="1:11">
      <c r="A504" t="s">
        <v>8219</v>
      </c>
      <c r="B504" s="14">
        <v>62</v>
      </c>
      <c r="J504" t="s">
        <v>8221</v>
      </c>
      <c r="K504">
        <v>20</v>
      </c>
    </row>
    <row r="505" spans="1:11">
      <c r="A505" t="s">
        <v>8219</v>
      </c>
      <c r="B505" s="14">
        <v>32</v>
      </c>
      <c r="J505" t="s">
        <v>8221</v>
      </c>
      <c r="K505">
        <v>7</v>
      </c>
    </row>
    <row r="506" spans="1:11">
      <c r="A506" t="s">
        <v>8219</v>
      </c>
      <c r="B506" s="14">
        <v>141</v>
      </c>
      <c r="J506" t="s">
        <v>8221</v>
      </c>
      <c r="K506">
        <v>0</v>
      </c>
    </row>
    <row r="507" spans="1:11">
      <c r="A507" t="s">
        <v>8219</v>
      </c>
      <c r="B507" s="14">
        <v>75</v>
      </c>
      <c r="J507" t="s">
        <v>8221</v>
      </c>
      <c r="K507">
        <v>21</v>
      </c>
    </row>
    <row r="508" spans="1:11">
      <c r="A508" t="s">
        <v>8219</v>
      </c>
      <c r="B508" s="14">
        <v>46</v>
      </c>
      <c r="J508" t="s">
        <v>8221</v>
      </c>
      <c r="K508">
        <v>3</v>
      </c>
    </row>
    <row r="509" spans="1:11">
      <c r="A509" t="s">
        <v>8219</v>
      </c>
      <c r="B509" s="14">
        <v>103</v>
      </c>
      <c r="J509" t="s">
        <v>8221</v>
      </c>
      <c r="K509">
        <v>11</v>
      </c>
    </row>
    <row r="510" spans="1:11">
      <c r="A510" t="s">
        <v>8219</v>
      </c>
      <c r="B510" s="14">
        <v>6</v>
      </c>
      <c r="J510" t="s">
        <v>8221</v>
      </c>
      <c r="K510">
        <v>1</v>
      </c>
    </row>
    <row r="511" spans="1:11">
      <c r="A511" t="s">
        <v>8219</v>
      </c>
      <c r="B511" s="14">
        <v>83</v>
      </c>
      <c r="J511" t="s">
        <v>8221</v>
      </c>
      <c r="K511">
        <v>312</v>
      </c>
    </row>
    <row r="512" spans="1:11">
      <c r="A512" t="s">
        <v>8219</v>
      </c>
      <c r="B512" s="14">
        <v>108</v>
      </c>
      <c r="J512" t="s">
        <v>8221</v>
      </c>
      <c r="K512">
        <v>1</v>
      </c>
    </row>
    <row r="513" spans="1:11">
      <c r="A513" t="s">
        <v>8219</v>
      </c>
      <c r="B513" s="14">
        <v>25</v>
      </c>
      <c r="J513" t="s">
        <v>8221</v>
      </c>
      <c r="K513">
        <v>3</v>
      </c>
    </row>
    <row r="514" spans="1:11">
      <c r="A514" t="s">
        <v>8219</v>
      </c>
      <c r="B514" s="14">
        <v>549</v>
      </c>
      <c r="J514" t="s">
        <v>8221</v>
      </c>
      <c r="K514">
        <v>4</v>
      </c>
    </row>
    <row r="515" spans="1:11">
      <c r="A515" t="s">
        <v>8219</v>
      </c>
      <c r="B515" s="14">
        <v>222</v>
      </c>
      <c r="J515" t="s">
        <v>8221</v>
      </c>
      <c r="K515">
        <v>10</v>
      </c>
    </row>
    <row r="516" spans="1:11">
      <c r="A516" t="s">
        <v>8219</v>
      </c>
      <c r="B516" s="14">
        <v>183</v>
      </c>
      <c r="J516" t="s">
        <v>8221</v>
      </c>
      <c r="K516">
        <v>8</v>
      </c>
    </row>
    <row r="517" spans="1:11">
      <c r="A517" t="s">
        <v>8219</v>
      </c>
      <c r="B517" s="14">
        <v>89</v>
      </c>
      <c r="J517" t="s">
        <v>8221</v>
      </c>
      <c r="K517">
        <v>3</v>
      </c>
    </row>
    <row r="518" spans="1:11">
      <c r="A518" t="s">
        <v>8219</v>
      </c>
      <c r="B518" s="14">
        <v>253</v>
      </c>
      <c r="J518" t="s">
        <v>8221</v>
      </c>
      <c r="K518">
        <v>1</v>
      </c>
    </row>
    <row r="519" spans="1:11">
      <c r="A519" t="s">
        <v>8219</v>
      </c>
      <c r="B519" s="14">
        <v>140</v>
      </c>
      <c r="J519" t="s">
        <v>8221</v>
      </c>
      <c r="K519">
        <v>0</v>
      </c>
    </row>
    <row r="520" spans="1:11">
      <c r="A520" t="s">
        <v>8219</v>
      </c>
      <c r="B520" s="14">
        <v>103</v>
      </c>
      <c r="J520" t="s">
        <v>8221</v>
      </c>
      <c r="K520">
        <v>5</v>
      </c>
    </row>
    <row r="521" spans="1:11">
      <c r="A521" t="s">
        <v>8219</v>
      </c>
      <c r="B521" s="14">
        <v>138</v>
      </c>
      <c r="J521" t="s">
        <v>8221</v>
      </c>
      <c r="K521">
        <v>0</v>
      </c>
    </row>
    <row r="522" spans="1:11">
      <c r="A522" t="s">
        <v>8219</v>
      </c>
      <c r="B522" s="14">
        <v>191</v>
      </c>
      <c r="J522" t="s">
        <v>8221</v>
      </c>
      <c r="K522">
        <v>3</v>
      </c>
    </row>
    <row r="523" spans="1:11">
      <c r="A523" t="s">
        <v>8219</v>
      </c>
      <c r="B523" s="14">
        <v>45</v>
      </c>
      <c r="J523" t="s">
        <v>8221</v>
      </c>
      <c r="K523">
        <v>7</v>
      </c>
    </row>
    <row r="524" spans="1:11">
      <c r="A524" t="s">
        <v>8219</v>
      </c>
      <c r="B524" s="14">
        <v>17</v>
      </c>
      <c r="J524" t="s">
        <v>8221</v>
      </c>
      <c r="K524">
        <v>0</v>
      </c>
    </row>
    <row r="525" spans="1:11">
      <c r="A525" t="s">
        <v>8219</v>
      </c>
      <c r="B525" s="14">
        <v>31</v>
      </c>
      <c r="J525" t="s">
        <v>8221</v>
      </c>
      <c r="K525">
        <v>2</v>
      </c>
    </row>
    <row r="526" spans="1:11">
      <c r="A526" t="s">
        <v>8219</v>
      </c>
      <c r="B526" s="14">
        <v>50</v>
      </c>
      <c r="J526" t="s">
        <v>8221</v>
      </c>
      <c r="K526">
        <v>23</v>
      </c>
    </row>
    <row r="527" spans="1:11">
      <c r="A527" t="s">
        <v>8219</v>
      </c>
      <c r="B527" s="14">
        <v>59</v>
      </c>
      <c r="J527" t="s">
        <v>8221</v>
      </c>
      <c r="K527">
        <v>1</v>
      </c>
    </row>
    <row r="528" spans="1:11">
      <c r="A528" t="s">
        <v>8219</v>
      </c>
      <c r="B528" s="14">
        <v>81</v>
      </c>
      <c r="J528" t="s">
        <v>8221</v>
      </c>
      <c r="K528">
        <v>2</v>
      </c>
    </row>
    <row r="529" spans="1:11">
      <c r="A529" t="s">
        <v>8219</v>
      </c>
      <c r="B529" s="14">
        <v>508</v>
      </c>
      <c r="J529" t="s">
        <v>8221</v>
      </c>
      <c r="K529">
        <v>3</v>
      </c>
    </row>
    <row r="530" spans="1:11">
      <c r="A530" t="s">
        <v>8219</v>
      </c>
      <c r="B530" s="14">
        <v>74</v>
      </c>
      <c r="J530" t="s">
        <v>8221</v>
      </c>
      <c r="K530">
        <v>0</v>
      </c>
    </row>
    <row r="531" spans="1:11">
      <c r="A531" t="s">
        <v>8219</v>
      </c>
      <c r="B531" s="14">
        <v>141</v>
      </c>
      <c r="J531" t="s">
        <v>8221</v>
      </c>
      <c r="K531">
        <v>13</v>
      </c>
    </row>
    <row r="532" spans="1:11">
      <c r="A532" t="s">
        <v>8219</v>
      </c>
      <c r="B532" s="14">
        <v>711</v>
      </c>
      <c r="J532" t="s">
        <v>8221</v>
      </c>
      <c r="K532">
        <v>1</v>
      </c>
    </row>
    <row r="533" spans="1:11">
      <c r="A533" t="s">
        <v>8219</v>
      </c>
      <c r="B533" s="14">
        <v>141</v>
      </c>
      <c r="J533" t="s">
        <v>8221</v>
      </c>
      <c r="K533">
        <v>1</v>
      </c>
    </row>
    <row r="534" spans="1:11">
      <c r="A534" t="s">
        <v>8219</v>
      </c>
      <c r="B534" s="14">
        <v>109</v>
      </c>
      <c r="J534" t="s">
        <v>8221</v>
      </c>
      <c r="K534">
        <v>1</v>
      </c>
    </row>
    <row r="535" spans="1:11">
      <c r="A535" t="s">
        <v>8219</v>
      </c>
      <c r="B535" s="14">
        <v>361</v>
      </c>
      <c r="J535" t="s">
        <v>8221</v>
      </c>
      <c r="K535">
        <v>6</v>
      </c>
    </row>
    <row r="536" spans="1:11">
      <c r="A536" t="s">
        <v>8219</v>
      </c>
      <c r="B536" s="14">
        <v>176</v>
      </c>
      <c r="J536" t="s">
        <v>8221</v>
      </c>
      <c r="K536">
        <v>39</v>
      </c>
    </row>
    <row r="537" spans="1:11">
      <c r="A537" t="s">
        <v>8219</v>
      </c>
      <c r="B537" s="14">
        <v>670</v>
      </c>
      <c r="J537" t="s">
        <v>8221</v>
      </c>
      <c r="K537">
        <v>4</v>
      </c>
    </row>
    <row r="538" spans="1:11">
      <c r="A538" t="s">
        <v>8219</v>
      </c>
      <c r="B538" s="14">
        <v>96</v>
      </c>
      <c r="J538" t="s">
        <v>8221</v>
      </c>
      <c r="K538">
        <v>1</v>
      </c>
    </row>
    <row r="539" spans="1:11">
      <c r="A539" t="s">
        <v>8219</v>
      </c>
      <c r="B539" s="14">
        <v>74</v>
      </c>
      <c r="J539" t="s">
        <v>8221</v>
      </c>
      <c r="K539">
        <v>0</v>
      </c>
    </row>
    <row r="540" spans="1:11">
      <c r="A540" t="s">
        <v>8219</v>
      </c>
      <c r="B540" s="14">
        <v>52</v>
      </c>
      <c r="J540" t="s">
        <v>8221</v>
      </c>
      <c r="K540">
        <v>0</v>
      </c>
    </row>
    <row r="541" spans="1:11">
      <c r="A541" t="s">
        <v>8219</v>
      </c>
      <c r="B541" s="14">
        <v>105</v>
      </c>
      <c r="J541" t="s">
        <v>8221</v>
      </c>
      <c r="K541">
        <v>0</v>
      </c>
    </row>
    <row r="542" spans="1:11">
      <c r="A542" t="s">
        <v>8219</v>
      </c>
      <c r="B542" s="14">
        <v>41</v>
      </c>
      <c r="J542" t="s">
        <v>8221</v>
      </c>
      <c r="K542">
        <v>8</v>
      </c>
    </row>
    <row r="543" spans="1:11">
      <c r="A543" t="s">
        <v>8219</v>
      </c>
      <c r="B543" s="14">
        <v>34</v>
      </c>
      <c r="J543" t="s">
        <v>8221</v>
      </c>
      <c r="K543">
        <v>0</v>
      </c>
    </row>
    <row r="544" spans="1:11">
      <c r="A544" t="s">
        <v>8219</v>
      </c>
      <c r="B544" s="14">
        <v>66</v>
      </c>
      <c r="J544" t="s">
        <v>8221</v>
      </c>
      <c r="K544">
        <v>1</v>
      </c>
    </row>
    <row r="545" spans="1:11">
      <c r="A545" t="s">
        <v>8219</v>
      </c>
      <c r="B545" s="14">
        <v>50</v>
      </c>
      <c r="J545" t="s">
        <v>8221</v>
      </c>
      <c r="K545">
        <v>12</v>
      </c>
    </row>
    <row r="546" spans="1:11">
      <c r="A546" t="s">
        <v>8219</v>
      </c>
      <c r="B546" s="14">
        <v>159</v>
      </c>
      <c r="J546" t="s">
        <v>8221</v>
      </c>
      <c r="K546">
        <v>0</v>
      </c>
    </row>
    <row r="547" spans="1:11">
      <c r="A547" t="s">
        <v>8219</v>
      </c>
      <c r="B547" s="14">
        <v>182</v>
      </c>
      <c r="J547" t="s">
        <v>8221</v>
      </c>
      <c r="K547">
        <v>3</v>
      </c>
    </row>
    <row r="548" spans="1:11">
      <c r="A548" t="s">
        <v>8219</v>
      </c>
      <c r="B548" s="14">
        <v>206</v>
      </c>
      <c r="J548" t="s">
        <v>8221</v>
      </c>
      <c r="K548">
        <v>2</v>
      </c>
    </row>
    <row r="549" spans="1:11">
      <c r="A549" t="s">
        <v>8219</v>
      </c>
      <c r="B549" s="14">
        <v>169</v>
      </c>
      <c r="J549" t="s">
        <v>8221</v>
      </c>
      <c r="K549">
        <v>6</v>
      </c>
    </row>
    <row r="550" spans="1:11">
      <c r="A550" t="s">
        <v>8219</v>
      </c>
      <c r="B550" s="14">
        <v>31</v>
      </c>
      <c r="J550" t="s">
        <v>8221</v>
      </c>
      <c r="K550">
        <v>0</v>
      </c>
    </row>
    <row r="551" spans="1:11">
      <c r="A551" t="s">
        <v>8219</v>
      </c>
      <c r="B551" s="14">
        <v>28</v>
      </c>
      <c r="J551" t="s">
        <v>8221</v>
      </c>
      <c r="K551">
        <v>15</v>
      </c>
    </row>
    <row r="552" spans="1:11">
      <c r="A552" t="s">
        <v>8219</v>
      </c>
      <c r="B552" s="14">
        <v>54</v>
      </c>
      <c r="J552" t="s">
        <v>8221</v>
      </c>
      <c r="K552">
        <v>1</v>
      </c>
    </row>
    <row r="553" spans="1:11">
      <c r="A553" t="s">
        <v>8219</v>
      </c>
      <c r="B553" s="14">
        <v>467</v>
      </c>
      <c r="J553" t="s">
        <v>8221</v>
      </c>
      <c r="K553">
        <v>3</v>
      </c>
    </row>
    <row r="554" spans="1:11">
      <c r="A554" t="s">
        <v>8219</v>
      </c>
      <c r="B554" s="14">
        <v>389</v>
      </c>
      <c r="J554" t="s">
        <v>8221</v>
      </c>
      <c r="K554">
        <v>8</v>
      </c>
    </row>
    <row r="555" spans="1:11">
      <c r="A555" t="s">
        <v>8219</v>
      </c>
      <c r="B555" s="14">
        <v>68</v>
      </c>
      <c r="J555" t="s">
        <v>8221</v>
      </c>
      <c r="K555">
        <v>0</v>
      </c>
    </row>
    <row r="556" spans="1:11">
      <c r="A556" t="s">
        <v>8219</v>
      </c>
      <c r="B556" s="14">
        <v>413</v>
      </c>
      <c r="J556" t="s">
        <v>8221</v>
      </c>
      <c r="K556">
        <v>3</v>
      </c>
    </row>
    <row r="557" spans="1:11">
      <c r="A557" t="s">
        <v>8219</v>
      </c>
      <c r="B557" s="14">
        <v>190</v>
      </c>
      <c r="J557" t="s">
        <v>8221</v>
      </c>
      <c r="K557">
        <v>3</v>
      </c>
    </row>
    <row r="558" spans="1:11">
      <c r="A558" t="s">
        <v>8219</v>
      </c>
      <c r="B558" s="14">
        <v>189</v>
      </c>
      <c r="J558" t="s">
        <v>8221</v>
      </c>
      <c r="K558">
        <v>0</v>
      </c>
    </row>
    <row r="559" spans="1:11">
      <c r="A559" t="s">
        <v>8219</v>
      </c>
      <c r="B559" s="14">
        <v>130</v>
      </c>
      <c r="J559" t="s">
        <v>8221</v>
      </c>
      <c r="K559">
        <v>19</v>
      </c>
    </row>
    <row r="560" spans="1:11">
      <c r="A560" t="s">
        <v>8219</v>
      </c>
      <c r="B560" s="14">
        <v>74</v>
      </c>
      <c r="J560" t="s">
        <v>8221</v>
      </c>
      <c r="K560">
        <v>0</v>
      </c>
    </row>
    <row r="561" spans="1:11">
      <c r="A561" t="s">
        <v>8219</v>
      </c>
      <c r="B561" s="14">
        <v>274</v>
      </c>
      <c r="J561" t="s">
        <v>8221</v>
      </c>
      <c r="K561">
        <v>2</v>
      </c>
    </row>
    <row r="562" spans="1:11">
      <c r="A562" t="s">
        <v>8219</v>
      </c>
      <c r="B562" s="14">
        <v>22</v>
      </c>
      <c r="J562" t="s">
        <v>8221</v>
      </c>
      <c r="K562">
        <v>0</v>
      </c>
    </row>
    <row r="563" spans="1:11">
      <c r="A563" t="s">
        <v>8219</v>
      </c>
      <c r="B563" s="14">
        <v>31</v>
      </c>
      <c r="J563" t="s">
        <v>8221</v>
      </c>
      <c r="K563">
        <v>0</v>
      </c>
    </row>
    <row r="564" spans="1:11">
      <c r="A564" t="s">
        <v>8219</v>
      </c>
      <c r="B564" s="14">
        <v>63</v>
      </c>
      <c r="J564" t="s">
        <v>8221</v>
      </c>
      <c r="K564">
        <v>25</v>
      </c>
    </row>
    <row r="565" spans="1:11">
      <c r="A565" t="s">
        <v>8219</v>
      </c>
      <c r="B565" s="14">
        <v>20</v>
      </c>
      <c r="J565" t="s">
        <v>8221</v>
      </c>
      <c r="K565">
        <v>8</v>
      </c>
    </row>
    <row r="566" spans="1:11">
      <c r="A566" t="s">
        <v>8219</v>
      </c>
      <c r="B566" s="14">
        <v>25</v>
      </c>
      <c r="J566" t="s">
        <v>8221</v>
      </c>
      <c r="K566">
        <v>16</v>
      </c>
    </row>
    <row r="567" spans="1:11">
      <c r="A567" t="s">
        <v>8219</v>
      </c>
      <c r="B567" s="14">
        <v>61</v>
      </c>
      <c r="J567" t="s">
        <v>8221</v>
      </c>
      <c r="K567">
        <v>3</v>
      </c>
    </row>
    <row r="568" spans="1:11">
      <c r="A568" t="s">
        <v>8219</v>
      </c>
      <c r="B568" s="14">
        <v>52</v>
      </c>
      <c r="J568" t="s">
        <v>8221</v>
      </c>
      <c r="K568">
        <v>3</v>
      </c>
    </row>
    <row r="569" spans="1:11">
      <c r="A569" t="s">
        <v>8219</v>
      </c>
      <c r="B569" s="14">
        <v>86</v>
      </c>
      <c r="J569" t="s">
        <v>8221</v>
      </c>
      <c r="K569">
        <v>2</v>
      </c>
    </row>
    <row r="570" spans="1:11">
      <c r="A570" t="s">
        <v>8219</v>
      </c>
      <c r="B570" s="14">
        <v>42</v>
      </c>
      <c r="J570" t="s">
        <v>8221</v>
      </c>
      <c r="K570">
        <v>1</v>
      </c>
    </row>
    <row r="571" spans="1:11">
      <c r="A571" t="s">
        <v>8219</v>
      </c>
      <c r="B571" s="14">
        <v>52</v>
      </c>
      <c r="J571" t="s">
        <v>8221</v>
      </c>
      <c r="K571">
        <v>0</v>
      </c>
    </row>
    <row r="572" spans="1:11">
      <c r="A572" t="s">
        <v>8219</v>
      </c>
      <c r="B572" s="14">
        <v>120</v>
      </c>
      <c r="J572" t="s">
        <v>8221</v>
      </c>
      <c r="K572">
        <v>1</v>
      </c>
    </row>
    <row r="573" spans="1:11">
      <c r="A573" t="s">
        <v>8219</v>
      </c>
      <c r="B573" s="14">
        <v>22</v>
      </c>
      <c r="J573" t="s">
        <v>8221</v>
      </c>
      <c r="K573">
        <v>19</v>
      </c>
    </row>
    <row r="574" spans="1:11">
      <c r="A574" t="s">
        <v>8219</v>
      </c>
      <c r="B574" s="14">
        <v>64</v>
      </c>
      <c r="J574" t="s">
        <v>8221</v>
      </c>
      <c r="K574">
        <v>9</v>
      </c>
    </row>
    <row r="575" spans="1:11">
      <c r="A575" t="s">
        <v>8219</v>
      </c>
      <c r="B575" s="14">
        <v>23</v>
      </c>
      <c r="J575" t="s">
        <v>8221</v>
      </c>
      <c r="K575">
        <v>1</v>
      </c>
    </row>
    <row r="576" spans="1:11">
      <c r="A576" t="s">
        <v>8219</v>
      </c>
      <c r="B576" s="14">
        <v>238</v>
      </c>
      <c r="J576" t="s">
        <v>8221</v>
      </c>
      <c r="K576">
        <v>0</v>
      </c>
    </row>
    <row r="577" spans="1:11">
      <c r="A577" t="s">
        <v>8219</v>
      </c>
      <c r="B577" s="14">
        <v>33</v>
      </c>
      <c r="J577" t="s">
        <v>8221</v>
      </c>
      <c r="K577">
        <v>1</v>
      </c>
    </row>
    <row r="578" spans="1:11">
      <c r="A578" t="s">
        <v>8219</v>
      </c>
      <c r="B578" s="14">
        <v>32</v>
      </c>
      <c r="J578" t="s">
        <v>8221</v>
      </c>
      <c r="K578">
        <v>5</v>
      </c>
    </row>
    <row r="579" spans="1:11">
      <c r="A579" t="s">
        <v>8219</v>
      </c>
      <c r="B579" s="14">
        <v>24</v>
      </c>
      <c r="J579" t="s">
        <v>8221</v>
      </c>
      <c r="K579">
        <v>85</v>
      </c>
    </row>
    <row r="580" spans="1:11">
      <c r="A580" t="s">
        <v>8219</v>
      </c>
      <c r="B580" s="14">
        <v>29</v>
      </c>
      <c r="J580" t="s">
        <v>8221</v>
      </c>
      <c r="K580">
        <v>3</v>
      </c>
    </row>
    <row r="581" spans="1:11">
      <c r="A581" t="s">
        <v>8219</v>
      </c>
      <c r="B581" s="14">
        <v>50</v>
      </c>
      <c r="J581" t="s">
        <v>8221</v>
      </c>
      <c r="K581">
        <v>4</v>
      </c>
    </row>
    <row r="582" spans="1:11">
      <c r="A582" t="s">
        <v>8219</v>
      </c>
      <c r="B582" s="14">
        <v>108</v>
      </c>
      <c r="J582" t="s">
        <v>8221</v>
      </c>
      <c r="K582">
        <v>3</v>
      </c>
    </row>
    <row r="583" spans="1:11">
      <c r="A583" t="s">
        <v>8219</v>
      </c>
      <c r="B583" s="14">
        <v>139</v>
      </c>
      <c r="J583" t="s">
        <v>8221</v>
      </c>
      <c r="K583">
        <v>5</v>
      </c>
    </row>
    <row r="584" spans="1:11">
      <c r="A584" t="s">
        <v>8219</v>
      </c>
      <c r="B584" s="14">
        <v>7</v>
      </c>
      <c r="J584" t="s">
        <v>8221</v>
      </c>
      <c r="K584">
        <v>17</v>
      </c>
    </row>
    <row r="585" spans="1:11">
      <c r="A585" t="s">
        <v>8219</v>
      </c>
      <c r="B585" s="14">
        <v>149</v>
      </c>
      <c r="J585" t="s">
        <v>8221</v>
      </c>
      <c r="K585">
        <v>3</v>
      </c>
    </row>
    <row r="586" spans="1:11">
      <c r="A586" t="s">
        <v>8219</v>
      </c>
      <c r="B586" s="14">
        <v>31</v>
      </c>
      <c r="J586" t="s">
        <v>8221</v>
      </c>
      <c r="K586">
        <v>2</v>
      </c>
    </row>
    <row r="587" spans="1:11">
      <c r="A587" t="s">
        <v>8219</v>
      </c>
      <c r="B587" s="14">
        <v>26</v>
      </c>
      <c r="J587" t="s">
        <v>8221</v>
      </c>
      <c r="K587">
        <v>6</v>
      </c>
    </row>
    <row r="588" spans="1:11">
      <c r="A588" t="s">
        <v>8219</v>
      </c>
      <c r="B588" s="14">
        <v>172</v>
      </c>
      <c r="J588" t="s">
        <v>8221</v>
      </c>
      <c r="K588">
        <v>0</v>
      </c>
    </row>
    <row r="589" spans="1:11">
      <c r="A589" t="s">
        <v>8219</v>
      </c>
      <c r="B589" s="14">
        <v>78</v>
      </c>
      <c r="J589" t="s">
        <v>8221</v>
      </c>
      <c r="K589">
        <v>1</v>
      </c>
    </row>
    <row r="590" spans="1:11">
      <c r="A590" t="s">
        <v>8219</v>
      </c>
      <c r="B590" s="14">
        <v>120</v>
      </c>
      <c r="J590" t="s">
        <v>8221</v>
      </c>
      <c r="K590">
        <v>3</v>
      </c>
    </row>
    <row r="591" spans="1:11">
      <c r="A591" t="s">
        <v>8219</v>
      </c>
      <c r="B591" s="14">
        <v>227</v>
      </c>
      <c r="J591" t="s">
        <v>8221</v>
      </c>
      <c r="K591">
        <v>13</v>
      </c>
    </row>
    <row r="592" spans="1:11">
      <c r="A592" t="s">
        <v>8219</v>
      </c>
      <c r="B592" s="14">
        <v>42</v>
      </c>
      <c r="J592" t="s">
        <v>8221</v>
      </c>
      <c r="K592">
        <v>1</v>
      </c>
    </row>
    <row r="593" spans="1:11">
      <c r="A593" t="s">
        <v>8219</v>
      </c>
      <c r="B593" s="14">
        <v>64</v>
      </c>
      <c r="J593" t="s">
        <v>8221</v>
      </c>
      <c r="K593">
        <v>1</v>
      </c>
    </row>
    <row r="594" spans="1:11">
      <c r="A594" t="s">
        <v>8219</v>
      </c>
      <c r="B594" s="14">
        <v>121</v>
      </c>
      <c r="J594" t="s">
        <v>8221</v>
      </c>
      <c r="K594">
        <v>9</v>
      </c>
    </row>
    <row r="595" spans="1:11">
      <c r="A595" t="s">
        <v>8219</v>
      </c>
      <c r="B595" s="14">
        <v>87</v>
      </c>
      <c r="J595" t="s">
        <v>8221</v>
      </c>
      <c r="K595">
        <v>0</v>
      </c>
    </row>
    <row r="596" spans="1:11">
      <c r="A596" t="s">
        <v>8219</v>
      </c>
      <c r="B596" s="14">
        <v>65</v>
      </c>
      <c r="J596" t="s">
        <v>8221</v>
      </c>
      <c r="K596">
        <v>2</v>
      </c>
    </row>
    <row r="597" spans="1:11">
      <c r="A597" t="s">
        <v>8219</v>
      </c>
      <c r="B597" s="14">
        <v>49</v>
      </c>
      <c r="J597" t="s">
        <v>8221</v>
      </c>
      <c r="K597">
        <v>1</v>
      </c>
    </row>
    <row r="598" spans="1:11">
      <c r="A598" t="s">
        <v>8219</v>
      </c>
      <c r="B598" s="14">
        <v>19</v>
      </c>
      <c r="J598" t="s">
        <v>8221</v>
      </c>
      <c r="K598">
        <v>10</v>
      </c>
    </row>
    <row r="599" spans="1:11">
      <c r="A599" t="s">
        <v>8219</v>
      </c>
      <c r="B599" s="14">
        <v>81</v>
      </c>
      <c r="J599" t="s">
        <v>8221</v>
      </c>
      <c r="K599">
        <v>3</v>
      </c>
    </row>
    <row r="600" spans="1:11">
      <c r="A600" t="s">
        <v>8219</v>
      </c>
      <c r="B600" s="14">
        <v>264</v>
      </c>
      <c r="J600" t="s">
        <v>8221</v>
      </c>
      <c r="K600">
        <v>2</v>
      </c>
    </row>
    <row r="601" spans="1:11">
      <c r="A601" t="s">
        <v>8219</v>
      </c>
      <c r="B601" s="14">
        <v>25</v>
      </c>
      <c r="J601" t="s">
        <v>8221</v>
      </c>
      <c r="K601">
        <v>2</v>
      </c>
    </row>
    <row r="602" spans="1:11">
      <c r="A602" t="s">
        <v>8219</v>
      </c>
      <c r="B602" s="14">
        <v>5</v>
      </c>
      <c r="J602" t="s">
        <v>8221</v>
      </c>
      <c r="K602">
        <v>1</v>
      </c>
    </row>
    <row r="603" spans="1:11">
      <c r="A603" t="s">
        <v>8219</v>
      </c>
      <c r="B603" s="14">
        <v>144</v>
      </c>
      <c r="J603" t="s">
        <v>8221</v>
      </c>
      <c r="K603">
        <v>14</v>
      </c>
    </row>
    <row r="604" spans="1:11">
      <c r="A604" t="s">
        <v>8219</v>
      </c>
      <c r="B604" s="14">
        <v>92</v>
      </c>
      <c r="J604" t="s">
        <v>8221</v>
      </c>
      <c r="K604">
        <v>0</v>
      </c>
    </row>
    <row r="605" spans="1:11">
      <c r="A605" t="s">
        <v>8219</v>
      </c>
      <c r="B605" s="14">
        <v>147</v>
      </c>
      <c r="J605" t="s">
        <v>8221</v>
      </c>
      <c r="K605">
        <v>0</v>
      </c>
    </row>
    <row r="606" spans="1:11">
      <c r="A606" t="s">
        <v>8219</v>
      </c>
      <c r="B606" s="14">
        <v>90</v>
      </c>
      <c r="J606" t="s">
        <v>8221</v>
      </c>
      <c r="K606">
        <v>4</v>
      </c>
    </row>
    <row r="607" spans="1:11">
      <c r="A607" t="s">
        <v>8219</v>
      </c>
      <c r="B607" s="14">
        <v>87</v>
      </c>
      <c r="J607" t="s">
        <v>8221</v>
      </c>
      <c r="K607">
        <v>3</v>
      </c>
    </row>
    <row r="608" spans="1:11">
      <c r="A608" t="s">
        <v>8219</v>
      </c>
      <c r="B608" s="14">
        <v>406</v>
      </c>
      <c r="J608" t="s">
        <v>8221</v>
      </c>
      <c r="K608">
        <v>0</v>
      </c>
    </row>
    <row r="609" spans="1:11">
      <c r="A609" t="s">
        <v>8219</v>
      </c>
      <c r="B609" s="14">
        <v>20</v>
      </c>
      <c r="J609" t="s">
        <v>8221</v>
      </c>
      <c r="K609">
        <v>5</v>
      </c>
    </row>
    <row r="610" spans="1:11">
      <c r="A610" t="s">
        <v>8219</v>
      </c>
      <c r="B610" s="14">
        <v>70</v>
      </c>
      <c r="J610" t="s">
        <v>8221</v>
      </c>
      <c r="K610">
        <v>47</v>
      </c>
    </row>
    <row r="611" spans="1:11">
      <c r="A611" t="s">
        <v>8219</v>
      </c>
      <c r="B611" s="14">
        <v>16</v>
      </c>
      <c r="J611" t="s">
        <v>8221</v>
      </c>
      <c r="K611">
        <v>0</v>
      </c>
    </row>
    <row r="612" spans="1:11">
      <c r="A612" t="s">
        <v>8219</v>
      </c>
      <c r="B612" s="14">
        <v>52</v>
      </c>
      <c r="J612" t="s">
        <v>8221</v>
      </c>
      <c r="K612">
        <v>10</v>
      </c>
    </row>
    <row r="613" spans="1:11">
      <c r="A613" t="s">
        <v>8219</v>
      </c>
      <c r="B613" s="14">
        <v>66</v>
      </c>
      <c r="J613" t="s">
        <v>8221</v>
      </c>
      <c r="K613">
        <v>11</v>
      </c>
    </row>
    <row r="614" spans="1:11">
      <c r="A614" t="s">
        <v>8219</v>
      </c>
      <c r="B614" s="14">
        <v>109</v>
      </c>
      <c r="J614" t="s">
        <v>8221</v>
      </c>
      <c r="K614">
        <v>2</v>
      </c>
    </row>
    <row r="615" spans="1:11">
      <c r="A615" t="s">
        <v>8219</v>
      </c>
      <c r="B615" s="14">
        <v>168</v>
      </c>
      <c r="J615" t="s">
        <v>8221</v>
      </c>
      <c r="K615">
        <v>2</v>
      </c>
    </row>
    <row r="616" spans="1:11">
      <c r="A616" t="s">
        <v>8219</v>
      </c>
      <c r="B616" s="14">
        <v>31</v>
      </c>
      <c r="J616" t="s">
        <v>8221</v>
      </c>
      <c r="K616">
        <v>22</v>
      </c>
    </row>
    <row r="617" spans="1:11">
      <c r="A617" t="s">
        <v>8219</v>
      </c>
      <c r="B617" s="14">
        <v>133</v>
      </c>
      <c r="J617" t="s">
        <v>8221</v>
      </c>
      <c r="K617">
        <v>8</v>
      </c>
    </row>
    <row r="618" spans="1:11">
      <c r="A618" t="s">
        <v>8219</v>
      </c>
      <c r="B618" s="14">
        <v>151</v>
      </c>
      <c r="J618" t="s">
        <v>8221</v>
      </c>
      <c r="K618">
        <v>6</v>
      </c>
    </row>
    <row r="619" spans="1:11">
      <c r="A619" t="s">
        <v>8219</v>
      </c>
      <c r="B619" s="14">
        <v>5</v>
      </c>
      <c r="J619" t="s">
        <v>8221</v>
      </c>
      <c r="K619">
        <v>1</v>
      </c>
    </row>
    <row r="620" spans="1:11">
      <c r="A620" t="s">
        <v>8219</v>
      </c>
      <c r="B620" s="14">
        <v>73</v>
      </c>
      <c r="J620" t="s">
        <v>8221</v>
      </c>
      <c r="K620">
        <v>3</v>
      </c>
    </row>
    <row r="621" spans="1:11">
      <c r="A621" t="s">
        <v>8219</v>
      </c>
      <c r="B621" s="14">
        <v>148</v>
      </c>
      <c r="J621" t="s">
        <v>8221</v>
      </c>
      <c r="K621">
        <v>0</v>
      </c>
    </row>
    <row r="622" spans="1:11">
      <c r="A622" t="s">
        <v>8219</v>
      </c>
      <c r="B622" s="14">
        <v>93</v>
      </c>
      <c r="J622" t="s">
        <v>8221</v>
      </c>
      <c r="K622">
        <v>0</v>
      </c>
    </row>
    <row r="623" spans="1:11">
      <c r="A623" t="s">
        <v>8219</v>
      </c>
      <c r="B623" s="14">
        <v>63</v>
      </c>
      <c r="J623" t="s">
        <v>8221</v>
      </c>
      <c r="K623">
        <v>0</v>
      </c>
    </row>
    <row r="624" spans="1:11">
      <c r="A624" t="s">
        <v>8219</v>
      </c>
      <c r="B624" s="14">
        <v>134</v>
      </c>
      <c r="J624" t="s">
        <v>8221</v>
      </c>
      <c r="K624">
        <v>0</v>
      </c>
    </row>
    <row r="625" spans="1:11">
      <c r="A625" t="s">
        <v>8219</v>
      </c>
      <c r="B625" s="14">
        <v>14</v>
      </c>
      <c r="J625" t="s">
        <v>8221</v>
      </c>
      <c r="K625">
        <v>0</v>
      </c>
    </row>
    <row r="626" spans="1:11">
      <c r="A626" t="s">
        <v>8219</v>
      </c>
      <c r="B626" s="14">
        <v>78</v>
      </c>
      <c r="J626" t="s">
        <v>8221</v>
      </c>
      <c r="K626">
        <v>3</v>
      </c>
    </row>
    <row r="627" spans="1:11">
      <c r="A627" t="s">
        <v>8219</v>
      </c>
      <c r="B627" s="14">
        <v>112</v>
      </c>
      <c r="J627" t="s">
        <v>8221</v>
      </c>
      <c r="K627">
        <v>0</v>
      </c>
    </row>
    <row r="628" spans="1:11">
      <c r="A628" t="s">
        <v>8219</v>
      </c>
      <c r="B628" s="14">
        <v>34</v>
      </c>
      <c r="J628" t="s">
        <v>8221</v>
      </c>
      <c r="K628">
        <v>0</v>
      </c>
    </row>
    <row r="629" spans="1:11">
      <c r="A629" t="s">
        <v>8219</v>
      </c>
      <c r="B629" s="14">
        <v>19</v>
      </c>
      <c r="J629" t="s">
        <v>8221</v>
      </c>
      <c r="K629">
        <v>1</v>
      </c>
    </row>
    <row r="630" spans="1:11">
      <c r="A630" t="s">
        <v>8219</v>
      </c>
      <c r="B630" s="14">
        <v>13</v>
      </c>
      <c r="J630" t="s">
        <v>8221</v>
      </c>
      <c r="K630">
        <v>6</v>
      </c>
    </row>
    <row r="631" spans="1:11">
      <c r="A631" t="s">
        <v>8219</v>
      </c>
      <c r="B631" s="14">
        <v>104</v>
      </c>
      <c r="J631" t="s">
        <v>8221</v>
      </c>
      <c r="K631">
        <v>1</v>
      </c>
    </row>
    <row r="632" spans="1:11">
      <c r="A632" t="s">
        <v>8219</v>
      </c>
      <c r="B632" s="14">
        <v>52</v>
      </c>
      <c r="J632" t="s">
        <v>8221</v>
      </c>
      <c r="K632">
        <v>2</v>
      </c>
    </row>
    <row r="633" spans="1:11">
      <c r="A633" t="s">
        <v>8219</v>
      </c>
      <c r="B633" s="14">
        <v>17</v>
      </c>
      <c r="J633" t="s">
        <v>8221</v>
      </c>
      <c r="K633">
        <v>0</v>
      </c>
    </row>
    <row r="634" spans="1:11">
      <c r="A634" t="s">
        <v>8219</v>
      </c>
      <c r="B634" s="14">
        <v>82</v>
      </c>
      <c r="J634" t="s">
        <v>8221</v>
      </c>
      <c r="K634">
        <v>3</v>
      </c>
    </row>
    <row r="635" spans="1:11">
      <c r="A635" t="s">
        <v>8219</v>
      </c>
      <c r="B635" s="14">
        <v>73</v>
      </c>
      <c r="J635" t="s">
        <v>8221</v>
      </c>
      <c r="K635">
        <v>3</v>
      </c>
    </row>
    <row r="636" spans="1:11">
      <c r="A636" t="s">
        <v>8219</v>
      </c>
      <c r="B636" s="14">
        <v>158</v>
      </c>
      <c r="J636" t="s">
        <v>8221</v>
      </c>
      <c r="K636">
        <v>0</v>
      </c>
    </row>
    <row r="637" spans="1:11">
      <c r="A637" t="s">
        <v>8219</v>
      </c>
      <c r="B637" s="14">
        <v>65</v>
      </c>
      <c r="J637" t="s">
        <v>8221</v>
      </c>
      <c r="K637">
        <v>6</v>
      </c>
    </row>
    <row r="638" spans="1:11">
      <c r="A638" t="s">
        <v>8219</v>
      </c>
      <c r="B638" s="14">
        <v>184</v>
      </c>
      <c r="J638" t="s">
        <v>8221</v>
      </c>
      <c r="K638">
        <v>0</v>
      </c>
    </row>
    <row r="639" spans="1:11">
      <c r="A639" t="s">
        <v>8219</v>
      </c>
      <c r="B639" s="14">
        <v>34</v>
      </c>
      <c r="J639" t="s">
        <v>8221</v>
      </c>
      <c r="K639">
        <v>19</v>
      </c>
    </row>
    <row r="640" spans="1:11">
      <c r="A640" t="s">
        <v>8219</v>
      </c>
      <c r="B640" s="14">
        <v>240</v>
      </c>
      <c r="J640" t="s">
        <v>8221</v>
      </c>
      <c r="K640">
        <v>1</v>
      </c>
    </row>
    <row r="641" spans="1:11">
      <c r="A641" t="s">
        <v>8219</v>
      </c>
      <c r="B641" s="14">
        <v>113</v>
      </c>
      <c r="J641" t="s">
        <v>8221</v>
      </c>
      <c r="K641">
        <v>2</v>
      </c>
    </row>
    <row r="642" spans="1:11">
      <c r="A642" t="s">
        <v>8219</v>
      </c>
      <c r="B642" s="14">
        <v>66</v>
      </c>
      <c r="J642" t="s">
        <v>8221</v>
      </c>
      <c r="K642">
        <v>0</v>
      </c>
    </row>
    <row r="643" spans="1:11">
      <c r="A643" t="s">
        <v>8219</v>
      </c>
      <c r="B643" s="14">
        <v>340</v>
      </c>
      <c r="J643" t="s">
        <v>8221</v>
      </c>
      <c r="K643">
        <v>11</v>
      </c>
    </row>
    <row r="644" spans="1:11">
      <c r="A644" t="s">
        <v>8219</v>
      </c>
      <c r="B644" s="14">
        <v>150</v>
      </c>
      <c r="J644" t="s">
        <v>8221</v>
      </c>
      <c r="K644">
        <v>0</v>
      </c>
    </row>
    <row r="645" spans="1:11">
      <c r="A645" t="s">
        <v>8219</v>
      </c>
      <c r="B645" s="14">
        <v>25</v>
      </c>
      <c r="J645" t="s">
        <v>8221</v>
      </c>
      <c r="K645">
        <v>0</v>
      </c>
    </row>
    <row r="646" spans="1:11">
      <c r="A646" t="s">
        <v>8219</v>
      </c>
      <c r="B646" s="14">
        <v>234</v>
      </c>
      <c r="J646" t="s">
        <v>8221</v>
      </c>
      <c r="K646">
        <v>1</v>
      </c>
    </row>
    <row r="647" spans="1:11">
      <c r="A647" t="s">
        <v>8219</v>
      </c>
      <c r="B647" s="14">
        <v>2602</v>
      </c>
      <c r="J647" t="s">
        <v>8221</v>
      </c>
      <c r="K647">
        <v>3</v>
      </c>
    </row>
    <row r="648" spans="1:11">
      <c r="A648" t="s">
        <v>8219</v>
      </c>
      <c r="B648" s="14">
        <v>248</v>
      </c>
      <c r="J648" t="s">
        <v>8221</v>
      </c>
      <c r="K648">
        <v>1</v>
      </c>
    </row>
    <row r="649" spans="1:11">
      <c r="A649" t="s">
        <v>8219</v>
      </c>
      <c r="B649" s="14">
        <v>600</v>
      </c>
      <c r="J649" t="s">
        <v>8221</v>
      </c>
      <c r="K649">
        <v>15</v>
      </c>
    </row>
    <row r="650" spans="1:11">
      <c r="A650" t="s">
        <v>8219</v>
      </c>
      <c r="B650" s="14">
        <v>293</v>
      </c>
      <c r="J650" t="s">
        <v>8221</v>
      </c>
      <c r="K650">
        <v>2</v>
      </c>
    </row>
    <row r="651" spans="1:11">
      <c r="A651" t="s">
        <v>8219</v>
      </c>
      <c r="B651" s="14">
        <v>321</v>
      </c>
      <c r="J651" t="s">
        <v>8221</v>
      </c>
      <c r="K651">
        <v>1</v>
      </c>
    </row>
    <row r="652" spans="1:11">
      <c r="A652" t="s">
        <v>8219</v>
      </c>
      <c r="B652" s="14">
        <v>81</v>
      </c>
      <c r="J652" t="s">
        <v>8221</v>
      </c>
      <c r="K652">
        <v>1</v>
      </c>
    </row>
    <row r="653" spans="1:11">
      <c r="A653" t="s">
        <v>8219</v>
      </c>
      <c r="B653" s="14">
        <v>343</v>
      </c>
      <c r="J653" t="s">
        <v>8221</v>
      </c>
      <c r="K653">
        <v>0</v>
      </c>
    </row>
    <row r="654" spans="1:11">
      <c r="A654" t="s">
        <v>8219</v>
      </c>
      <c r="B654" s="14">
        <v>336</v>
      </c>
      <c r="J654" t="s">
        <v>8221</v>
      </c>
      <c r="K654">
        <v>1</v>
      </c>
    </row>
    <row r="655" spans="1:11">
      <c r="A655" t="s">
        <v>8219</v>
      </c>
      <c r="B655" s="14">
        <v>47</v>
      </c>
      <c r="J655" t="s">
        <v>8221</v>
      </c>
      <c r="K655">
        <v>11</v>
      </c>
    </row>
    <row r="656" spans="1:11">
      <c r="A656" t="s">
        <v>8219</v>
      </c>
      <c r="B656" s="14">
        <v>76</v>
      </c>
      <c r="J656" t="s">
        <v>8221</v>
      </c>
      <c r="K656">
        <v>0</v>
      </c>
    </row>
    <row r="657" spans="1:11">
      <c r="A657" t="s">
        <v>8219</v>
      </c>
      <c r="B657" s="14">
        <v>441</v>
      </c>
      <c r="J657" t="s">
        <v>8221</v>
      </c>
      <c r="K657">
        <v>1</v>
      </c>
    </row>
    <row r="658" spans="1:11">
      <c r="A658" t="s">
        <v>8219</v>
      </c>
      <c r="B658" s="14">
        <v>916</v>
      </c>
      <c r="J658" t="s">
        <v>8221</v>
      </c>
      <c r="K658">
        <v>6</v>
      </c>
    </row>
    <row r="659" spans="1:11">
      <c r="A659" t="s">
        <v>8219</v>
      </c>
      <c r="B659" s="14">
        <v>369</v>
      </c>
      <c r="J659" t="s">
        <v>8221</v>
      </c>
      <c r="K659">
        <v>7</v>
      </c>
    </row>
    <row r="660" spans="1:11">
      <c r="A660" t="s">
        <v>8219</v>
      </c>
      <c r="B660" s="14">
        <v>20242</v>
      </c>
      <c r="J660" t="s">
        <v>8221</v>
      </c>
      <c r="K660">
        <v>0</v>
      </c>
    </row>
    <row r="661" spans="1:11">
      <c r="A661" t="s">
        <v>8219</v>
      </c>
      <c r="B661" s="14">
        <v>71</v>
      </c>
      <c r="J661" t="s">
        <v>8221</v>
      </c>
      <c r="K661">
        <v>16</v>
      </c>
    </row>
    <row r="662" spans="1:11">
      <c r="A662" t="s">
        <v>8219</v>
      </c>
      <c r="B662" s="14">
        <v>635</v>
      </c>
      <c r="J662" t="s">
        <v>8221</v>
      </c>
      <c r="K662">
        <v>0</v>
      </c>
    </row>
    <row r="663" spans="1:11">
      <c r="A663" t="s">
        <v>8219</v>
      </c>
      <c r="B663" s="14">
        <v>885</v>
      </c>
      <c r="J663" t="s">
        <v>8221</v>
      </c>
      <c r="K663">
        <v>0</v>
      </c>
    </row>
    <row r="664" spans="1:11">
      <c r="A664" t="s">
        <v>8219</v>
      </c>
      <c r="B664" s="14">
        <v>329</v>
      </c>
      <c r="J664" t="s">
        <v>8221</v>
      </c>
      <c r="K664">
        <v>0</v>
      </c>
    </row>
    <row r="665" spans="1:11">
      <c r="A665" t="s">
        <v>8219</v>
      </c>
      <c r="B665" s="14">
        <v>71</v>
      </c>
      <c r="J665" t="s">
        <v>8221</v>
      </c>
      <c r="K665">
        <v>12</v>
      </c>
    </row>
    <row r="666" spans="1:11">
      <c r="A666" t="s">
        <v>8219</v>
      </c>
      <c r="B666" s="14">
        <v>269</v>
      </c>
      <c r="J666" t="s">
        <v>8221</v>
      </c>
      <c r="K666">
        <v>1</v>
      </c>
    </row>
    <row r="667" spans="1:11">
      <c r="A667" t="s">
        <v>8219</v>
      </c>
      <c r="B667" s="14">
        <v>345</v>
      </c>
      <c r="J667" t="s">
        <v>8221</v>
      </c>
      <c r="K667">
        <v>3</v>
      </c>
    </row>
    <row r="668" spans="1:11">
      <c r="A668" t="s">
        <v>8219</v>
      </c>
      <c r="B668" s="14">
        <v>43</v>
      </c>
      <c r="J668" t="s">
        <v>8221</v>
      </c>
      <c r="K668">
        <v>1</v>
      </c>
    </row>
    <row r="669" spans="1:11">
      <c r="A669" t="s">
        <v>8219</v>
      </c>
      <c r="B669" s="14">
        <v>33</v>
      </c>
      <c r="J669" t="s">
        <v>8221</v>
      </c>
      <c r="K669">
        <v>4</v>
      </c>
    </row>
    <row r="670" spans="1:11">
      <c r="A670" t="s">
        <v>8219</v>
      </c>
      <c r="B670" s="14">
        <v>211</v>
      </c>
      <c r="J670" t="s">
        <v>8221</v>
      </c>
      <c r="K670">
        <v>1</v>
      </c>
    </row>
    <row r="671" spans="1:11">
      <c r="A671" t="s">
        <v>8219</v>
      </c>
      <c r="B671" s="14">
        <v>196</v>
      </c>
      <c r="J671" t="s">
        <v>8221</v>
      </c>
      <c r="K671">
        <v>3</v>
      </c>
    </row>
    <row r="672" spans="1:11">
      <c r="A672" t="s">
        <v>8219</v>
      </c>
      <c r="B672" s="14">
        <v>405</v>
      </c>
      <c r="J672" t="s">
        <v>8221</v>
      </c>
      <c r="K672">
        <v>1</v>
      </c>
    </row>
    <row r="673" spans="1:11">
      <c r="A673" t="s">
        <v>8219</v>
      </c>
      <c r="B673" s="14">
        <v>206</v>
      </c>
      <c r="J673" t="s">
        <v>8221</v>
      </c>
      <c r="K673">
        <v>0</v>
      </c>
    </row>
    <row r="674" spans="1:11">
      <c r="A674" t="s">
        <v>8219</v>
      </c>
      <c r="B674" s="14">
        <v>335</v>
      </c>
      <c r="J674" t="s">
        <v>8221</v>
      </c>
      <c r="K674">
        <v>12</v>
      </c>
    </row>
    <row r="675" spans="1:11">
      <c r="A675" t="s">
        <v>8219</v>
      </c>
      <c r="B675" s="14">
        <v>215</v>
      </c>
      <c r="J675" t="s">
        <v>8221</v>
      </c>
      <c r="K675">
        <v>0</v>
      </c>
    </row>
    <row r="676" spans="1:11">
      <c r="A676" t="s">
        <v>8219</v>
      </c>
      <c r="B676" s="14">
        <v>176</v>
      </c>
      <c r="J676" t="s">
        <v>8221</v>
      </c>
      <c r="K676">
        <v>1</v>
      </c>
    </row>
    <row r="677" spans="1:11">
      <c r="A677" t="s">
        <v>8219</v>
      </c>
      <c r="B677" s="14">
        <v>555</v>
      </c>
      <c r="J677" t="s">
        <v>8221</v>
      </c>
      <c r="K677">
        <v>0</v>
      </c>
    </row>
    <row r="678" spans="1:11">
      <c r="A678" t="s">
        <v>8219</v>
      </c>
      <c r="B678" s="14">
        <v>116</v>
      </c>
      <c r="J678" t="s">
        <v>8221</v>
      </c>
      <c r="K678">
        <v>0</v>
      </c>
    </row>
    <row r="679" spans="1:11">
      <c r="A679" t="s">
        <v>8219</v>
      </c>
      <c r="B679" s="14">
        <v>615</v>
      </c>
      <c r="J679" t="s">
        <v>8221</v>
      </c>
      <c r="K679">
        <v>2</v>
      </c>
    </row>
    <row r="680" spans="1:11">
      <c r="A680" t="s">
        <v>8219</v>
      </c>
      <c r="B680" s="14">
        <v>236</v>
      </c>
      <c r="J680" t="s">
        <v>8221</v>
      </c>
      <c r="K680">
        <v>92</v>
      </c>
    </row>
    <row r="681" spans="1:11">
      <c r="A681" t="s">
        <v>8219</v>
      </c>
      <c r="B681" s="14">
        <v>145</v>
      </c>
      <c r="J681" t="s">
        <v>8221</v>
      </c>
      <c r="K681">
        <v>0</v>
      </c>
    </row>
    <row r="682" spans="1:11">
      <c r="A682" t="s">
        <v>8219</v>
      </c>
      <c r="B682" s="14">
        <v>167</v>
      </c>
      <c r="J682" t="s">
        <v>8221</v>
      </c>
      <c r="K682">
        <v>3</v>
      </c>
    </row>
    <row r="683" spans="1:11">
      <c r="A683" t="s">
        <v>8219</v>
      </c>
      <c r="B683" s="14">
        <v>235</v>
      </c>
      <c r="J683" t="s">
        <v>8221</v>
      </c>
      <c r="K683">
        <v>10</v>
      </c>
    </row>
    <row r="684" spans="1:11">
      <c r="A684" t="s">
        <v>8219</v>
      </c>
      <c r="B684" s="14">
        <v>452</v>
      </c>
      <c r="J684" t="s">
        <v>8221</v>
      </c>
      <c r="K684">
        <v>7</v>
      </c>
    </row>
    <row r="685" spans="1:11">
      <c r="A685" t="s">
        <v>8219</v>
      </c>
      <c r="B685" s="14">
        <v>241</v>
      </c>
      <c r="J685" t="s">
        <v>8221</v>
      </c>
      <c r="K685">
        <v>3</v>
      </c>
    </row>
    <row r="686" spans="1:11">
      <c r="A686" t="s">
        <v>8219</v>
      </c>
      <c r="B686" s="14">
        <v>28</v>
      </c>
      <c r="J686" t="s">
        <v>8221</v>
      </c>
      <c r="K686">
        <v>0</v>
      </c>
    </row>
    <row r="687" spans="1:11">
      <c r="A687" t="s">
        <v>8219</v>
      </c>
      <c r="B687" s="14">
        <v>140</v>
      </c>
      <c r="J687" t="s">
        <v>8221</v>
      </c>
      <c r="K687">
        <v>1</v>
      </c>
    </row>
    <row r="688" spans="1:11">
      <c r="A688" t="s">
        <v>8219</v>
      </c>
      <c r="B688" s="14">
        <v>280</v>
      </c>
      <c r="J688" t="s">
        <v>8221</v>
      </c>
      <c r="K688">
        <v>0</v>
      </c>
    </row>
    <row r="689" spans="1:11">
      <c r="A689" t="s">
        <v>8219</v>
      </c>
      <c r="B689" s="14">
        <v>70</v>
      </c>
      <c r="J689" t="s">
        <v>8221</v>
      </c>
      <c r="K689">
        <v>9</v>
      </c>
    </row>
    <row r="690" spans="1:11">
      <c r="A690" t="s">
        <v>8219</v>
      </c>
      <c r="B690" s="14">
        <v>160</v>
      </c>
      <c r="J690" t="s">
        <v>8221</v>
      </c>
      <c r="K690">
        <v>2</v>
      </c>
    </row>
    <row r="691" spans="1:11">
      <c r="A691" t="s">
        <v>8219</v>
      </c>
      <c r="B691" s="14">
        <v>141</v>
      </c>
      <c r="J691" t="s">
        <v>8221</v>
      </c>
      <c r="K691">
        <v>1</v>
      </c>
    </row>
    <row r="692" spans="1:11">
      <c r="A692" t="s">
        <v>8219</v>
      </c>
      <c r="B692" s="14">
        <v>874</v>
      </c>
      <c r="J692" t="s">
        <v>8221</v>
      </c>
      <c r="K692">
        <v>2</v>
      </c>
    </row>
    <row r="693" spans="1:11">
      <c r="A693" t="s">
        <v>8219</v>
      </c>
      <c r="B693" s="14">
        <v>73</v>
      </c>
      <c r="J693" t="s">
        <v>8221</v>
      </c>
      <c r="K693">
        <v>11</v>
      </c>
    </row>
    <row r="694" spans="1:11">
      <c r="A694" t="s">
        <v>8219</v>
      </c>
      <c r="B694" s="14">
        <v>294</v>
      </c>
      <c r="J694" t="s">
        <v>8221</v>
      </c>
      <c r="K694">
        <v>0</v>
      </c>
    </row>
    <row r="695" spans="1:11">
      <c r="A695" t="s">
        <v>8219</v>
      </c>
      <c r="B695" s="14">
        <v>740</v>
      </c>
      <c r="J695" t="s">
        <v>8221</v>
      </c>
      <c r="K695">
        <v>0</v>
      </c>
    </row>
    <row r="696" spans="1:11">
      <c r="A696" t="s">
        <v>8219</v>
      </c>
      <c r="B696" s="14">
        <v>369</v>
      </c>
      <c r="J696" t="s">
        <v>8221</v>
      </c>
      <c r="K696">
        <v>9</v>
      </c>
    </row>
    <row r="697" spans="1:11">
      <c r="A697" t="s">
        <v>8219</v>
      </c>
      <c r="B697" s="14">
        <v>110</v>
      </c>
      <c r="J697" t="s">
        <v>8221</v>
      </c>
      <c r="K697">
        <v>0</v>
      </c>
    </row>
    <row r="698" spans="1:11">
      <c r="A698" t="s">
        <v>8219</v>
      </c>
      <c r="B698" s="14">
        <v>455</v>
      </c>
      <c r="J698" t="s">
        <v>8221</v>
      </c>
      <c r="K698">
        <v>4</v>
      </c>
    </row>
    <row r="699" spans="1:11">
      <c r="A699" t="s">
        <v>8219</v>
      </c>
      <c r="B699" s="14">
        <v>224</v>
      </c>
      <c r="J699" t="s">
        <v>8221</v>
      </c>
      <c r="K699">
        <v>1</v>
      </c>
    </row>
    <row r="700" spans="1:11">
      <c r="A700" t="s">
        <v>8219</v>
      </c>
      <c r="B700" s="14">
        <v>46</v>
      </c>
      <c r="J700" t="s">
        <v>8221</v>
      </c>
      <c r="K700">
        <v>2</v>
      </c>
    </row>
    <row r="701" spans="1:11">
      <c r="A701" t="s">
        <v>8219</v>
      </c>
      <c r="B701" s="14">
        <v>284</v>
      </c>
      <c r="J701" t="s">
        <v>8221</v>
      </c>
      <c r="K701">
        <v>0</v>
      </c>
    </row>
    <row r="702" spans="1:11">
      <c r="A702" t="s">
        <v>8219</v>
      </c>
      <c r="B702" s="14">
        <v>98</v>
      </c>
      <c r="J702" t="s">
        <v>8221</v>
      </c>
      <c r="K702">
        <v>1</v>
      </c>
    </row>
    <row r="703" spans="1:11">
      <c r="A703" t="s">
        <v>8219</v>
      </c>
      <c r="B703" s="14">
        <v>56</v>
      </c>
      <c r="J703" t="s">
        <v>8221</v>
      </c>
      <c r="K703">
        <v>17</v>
      </c>
    </row>
    <row r="704" spans="1:11">
      <c r="A704" t="s">
        <v>8219</v>
      </c>
      <c r="B704" s="14">
        <v>32</v>
      </c>
      <c r="J704" t="s">
        <v>8221</v>
      </c>
      <c r="K704">
        <v>2</v>
      </c>
    </row>
    <row r="705" spans="1:11">
      <c r="A705" t="s">
        <v>8219</v>
      </c>
      <c r="B705" s="14">
        <v>30</v>
      </c>
      <c r="J705" t="s">
        <v>8221</v>
      </c>
      <c r="K705">
        <v>3</v>
      </c>
    </row>
    <row r="706" spans="1:11">
      <c r="A706" t="s">
        <v>8219</v>
      </c>
      <c r="B706" s="14">
        <v>70</v>
      </c>
      <c r="J706" t="s">
        <v>8221</v>
      </c>
      <c r="K706">
        <v>41</v>
      </c>
    </row>
    <row r="707" spans="1:11">
      <c r="A707" t="s">
        <v>8219</v>
      </c>
      <c r="B707" s="14">
        <v>44</v>
      </c>
      <c r="J707" t="s">
        <v>8221</v>
      </c>
      <c r="K707">
        <v>2</v>
      </c>
    </row>
    <row r="708" spans="1:11">
      <c r="A708" t="s">
        <v>8219</v>
      </c>
      <c r="B708" s="14">
        <v>92</v>
      </c>
      <c r="J708" t="s">
        <v>8221</v>
      </c>
      <c r="K708">
        <v>3</v>
      </c>
    </row>
    <row r="709" spans="1:11">
      <c r="A709" t="s">
        <v>8219</v>
      </c>
      <c r="B709" s="14">
        <v>205</v>
      </c>
      <c r="J709" t="s">
        <v>8221</v>
      </c>
      <c r="K709">
        <v>8</v>
      </c>
    </row>
    <row r="710" spans="1:11">
      <c r="A710" t="s">
        <v>8219</v>
      </c>
      <c r="B710" s="14">
        <v>23</v>
      </c>
      <c r="J710" t="s">
        <v>8221</v>
      </c>
      <c r="K710">
        <v>0</v>
      </c>
    </row>
    <row r="711" spans="1:11">
      <c r="A711" t="s">
        <v>8219</v>
      </c>
      <c r="B711" s="14">
        <v>4</v>
      </c>
      <c r="J711" t="s">
        <v>8221</v>
      </c>
      <c r="K711">
        <v>1</v>
      </c>
    </row>
    <row r="712" spans="1:11">
      <c r="A712" t="s">
        <v>8219</v>
      </c>
      <c r="B712" s="14">
        <v>112</v>
      </c>
      <c r="J712" t="s">
        <v>8221</v>
      </c>
      <c r="K712">
        <v>3</v>
      </c>
    </row>
    <row r="713" spans="1:11">
      <c r="A713" t="s">
        <v>8219</v>
      </c>
      <c r="B713" s="14">
        <v>27</v>
      </c>
      <c r="J713" t="s">
        <v>8221</v>
      </c>
      <c r="K713">
        <v>4</v>
      </c>
    </row>
    <row r="714" spans="1:11">
      <c r="A714" t="s">
        <v>8219</v>
      </c>
      <c r="B714" s="14">
        <v>11</v>
      </c>
      <c r="J714" t="s">
        <v>8221</v>
      </c>
      <c r="K714">
        <v>9</v>
      </c>
    </row>
    <row r="715" spans="1:11">
      <c r="A715" t="s">
        <v>8219</v>
      </c>
      <c r="B715" s="14">
        <v>26</v>
      </c>
      <c r="J715" t="s">
        <v>8221</v>
      </c>
      <c r="K715">
        <v>16</v>
      </c>
    </row>
    <row r="716" spans="1:11">
      <c r="A716" t="s">
        <v>8219</v>
      </c>
      <c r="B716" s="14">
        <v>77</v>
      </c>
      <c r="J716" t="s">
        <v>8221</v>
      </c>
      <c r="K716">
        <v>1</v>
      </c>
    </row>
    <row r="717" spans="1:11">
      <c r="A717" t="s">
        <v>8219</v>
      </c>
      <c r="B717" s="14">
        <v>136</v>
      </c>
      <c r="J717" t="s">
        <v>8221</v>
      </c>
      <c r="K717">
        <v>7</v>
      </c>
    </row>
    <row r="718" spans="1:11">
      <c r="A718" t="s">
        <v>8219</v>
      </c>
      <c r="B718" s="14">
        <v>157</v>
      </c>
      <c r="J718" t="s">
        <v>8221</v>
      </c>
      <c r="K718">
        <v>0</v>
      </c>
    </row>
    <row r="719" spans="1:11">
      <c r="A719" t="s">
        <v>8219</v>
      </c>
      <c r="B719" s="14">
        <v>158</v>
      </c>
      <c r="J719" t="s">
        <v>8221</v>
      </c>
      <c r="K719">
        <v>0</v>
      </c>
    </row>
    <row r="720" spans="1:11">
      <c r="A720" t="s">
        <v>8219</v>
      </c>
      <c r="B720" s="14">
        <v>27</v>
      </c>
      <c r="J720" t="s">
        <v>8221</v>
      </c>
      <c r="K720">
        <v>0</v>
      </c>
    </row>
    <row r="721" spans="1:11">
      <c r="A721" t="s">
        <v>8219</v>
      </c>
      <c r="B721" s="14">
        <v>23</v>
      </c>
      <c r="J721" t="s">
        <v>8221</v>
      </c>
      <c r="K721">
        <v>0</v>
      </c>
    </row>
    <row r="722" spans="1:11">
      <c r="A722" t="s">
        <v>8219</v>
      </c>
      <c r="B722" s="14">
        <v>17</v>
      </c>
      <c r="J722" t="s">
        <v>8221</v>
      </c>
      <c r="K722">
        <v>0</v>
      </c>
    </row>
    <row r="723" spans="1:11">
      <c r="A723" t="s">
        <v>8219</v>
      </c>
      <c r="B723" s="14">
        <v>37</v>
      </c>
      <c r="J723" t="s">
        <v>8221</v>
      </c>
      <c r="K723">
        <v>1</v>
      </c>
    </row>
    <row r="724" spans="1:11">
      <c r="A724" t="s">
        <v>8219</v>
      </c>
      <c r="B724" s="14">
        <v>65</v>
      </c>
      <c r="J724" t="s">
        <v>8221</v>
      </c>
      <c r="K724">
        <v>2</v>
      </c>
    </row>
    <row r="725" spans="1:11">
      <c r="A725" t="s">
        <v>8219</v>
      </c>
      <c r="B725" s="14">
        <v>18</v>
      </c>
      <c r="J725" t="s">
        <v>8221</v>
      </c>
      <c r="K725">
        <v>1</v>
      </c>
    </row>
    <row r="726" spans="1:11">
      <c r="A726" t="s">
        <v>8219</v>
      </c>
      <c r="B726" s="14">
        <v>25</v>
      </c>
      <c r="J726" t="s">
        <v>8221</v>
      </c>
      <c r="K726">
        <v>15</v>
      </c>
    </row>
    <row r="727" spans="1:11">
      <c r="A727" t="s">
        <v>8219</v>
      </c>
      <c r="B727" s="14">
        <v>104</v>
      </c>
      <c r="J727" t="s">
        <v>8221</v>
      </c>
      <c r="K727">
        <v>1</v>
      </c>
    </row>
    <row r="728" spans="1:11">
      <c r="A728" t="s">
        <v>8219</v>
      </c>
      <c r="B728" s="14">
        <v>108</v>
      </c>
      <c r="J728" t="s">
        <v>8221</v>
      </c>
      <c r="K728">
        <v>1</v>
      </c>
    </row>
    <row r="729" spans="1:11">
      <c r="A729" t="s">
        <v>8219</v>
      </c>
      <c r="B729" s="14">
        <v>38</v>
      </c>
      <c r="J729" t="s">
        <v>8221</v>
      </c>
      <c r="K729">
        <v>0</v>
      </c>
    </row>
    <row r="730" spans="1:11">
      <c r="A730" t="s">
        <v>8219</v>
      </c>
      <c r="B730" s="14">
        <v>88</v>
      </c>
      <c r="J730" t="s">
        <v>8221</v>
      </c>
      <c r="K730">
        <v>39</v>
      </c>
    </row>
    <row r="731" spans="1:11">
      <c r="A731" t="s">
        <v>8219</v>
      </c>
      <c r="B731" s="14">
        <v>82</v>
      </c>
      <c r="J731" t="s">
        <v>8221</v>
      </c>
      <c r="K731">
        <v>103</v>
      </c>
    </row>
    <row r="732" spans="1:11">
      <c r="A732" t="s">
        <v>8219</v>
      </c>
      <c r="B732" s="14">
        <v>126</v>
      </c>
      <c r="J732" t="s">
        <v>8221</v>
      </c>
      <c r="K732">
        <v>0</v>
      </c>
    </row>
    <row r="733" spans="1:11">
      <c r="A733" t="s">
        <v>8219</v>
      </c>
      <c r="B733" s="14">
        <v>133</v>
      </c>
      <c r="J733" t="s">
        <v>8221</v>
      </c>
      <c r="K733">
        <v>39</v>
      </c>
    </row>
    <row r="734" spans="1:11">
      <c r="A734" t="s">
        <v>8219</v>
      </c>
      <c r="B734" s="14">
        <v>47</v>
      </c>
      <c r="J734" t="s">
        <v>8221</v>
      </c>
      <c r="K734">
        <v>15</v>
      </c>
    </row>
    <row r="735" spans="1:11">
      <c r="A735" t="s">
        <v>8219</v>
      </c>
      <c r="B735" s="14">
        <v>58</v>
      </c>
      <c r="J735" t="s">
        <v>8221</v>
      </c>
      <c r="K735">
        <v>22</v>
      </c>
    </row>
    <row r="736" spans="1:11">
      <c r="A736" t="s">
        <v>8219</v>
      </c>
      <c r="B736" s="14">
        <v>32</v>
      </c>
      <c r="J736" t="s">
        <v>8221</v>
      </c>
      <c r="K736">
        <v>92</v>
      </c>
    </row>
    <row r="737" spans="1:11">
      <c r="A737" t="s">
        <v>8219</v>
      </c>
      <c r="B737" s="14">
        <v>37</v>
      </c>
      <c r="J737" t="s">
        <v>8221</v>
      </c>
      <c r="K737">
        <v>25</v>
      </c>
    </row>
    <row r="738" spans="1:11">
      <c r="A738" t="s">
        <v>8219</v>
      </c>
      <c r="B738" s="14">
        <v>87</v>
      </c>
      <c r="J738" t="s">
        <v>8221</v>
      </c>
      <c r="K738">
        <v>19</v>
      </c>
    </row>
    <row r="739" spans="1:11">
      <c r="A739" t="s">
        <v>8219</v>
      </c>
      <c r="B739" s="14">
        <v>15</v>
      </c>
      <c r="J739" t="s">
        <v>8221</v>
      </c>
      <c r="K739">
        <v>19</v>
      </c>
    </row>
    <row r="740" spans="1:11">
      <c r="A740" t="s">
        <v>8219</v>
      </c>
      <c r="B740" s="14">
        <v>27</v>
      </c>
      <c r="J740" t="s">
        <v>8221</v>
      </c>
      <c r="K740">
        <v>13</v>
      </c>
    </row>
    <row r="741" spans="1:11">
      <c r="A741" t="s">
        <v>8219</v>
      </c>
      <c r="B741" s="14">
        <v>19</v>
      </c>
      <c r="J741" t="s">
        <v>8221</v>
      </c>
      <c r="K741">
        <v>124</v>
      </c>
    </row>
    <row r="742" spans="1:11">
      <c r="A742" t="s">
        <v>8219</v>
      </c>
      <c r="B742" s="14">
        <v>17</v>
      </c>
      <c r="J742" t="s">
        <v>8221</v>
      </c>
      <c r="K742">
        <v>4</v>
      </c>
    </row>
    <row r="743" spans="1:11">
      <c r="A743" t="s">
        <v>8219</v>
      </c>
      <c r="B743" s="14">
        <v>26</v>
      </c>
      <c r="J743" t="s">
        <v>8221</v>
      </c>
      <c r="K743">
        <v>10</v>
      </c>
    </row>
    <row r="744" spans="1:11">
      <c r="A744" t="s">
        <v>8219</v>
      </c>
      <c r="B744" s="14">
        <v>28</v>
      </c>
      <c r="J744" t="s">
        <v>8221</v>
      </c>
      <c r="K744">
        <v>15</v>
      </c>
    </row>
    <row r="745" spans="1:11">
      <c r="A745" t="s">
        <v>8219</v>
      </c>
      <c r="B745" s="14">
        <v>37</v>
      </c>
      <c r="J745" t="s">
        <v>8221</v>
      </c>
      <c r="K745">
        <v>38</v>
      </c>
    </row>
    <row r="746" spans="1:11">
      <c r="A746" t="s">
        <v>8219</v>
      </c>
      <c r="B746" s="14">
        <v>128</v>
      </c>
      <c r="J746" t="s">
        <v>8221</v>
      </c>
      <c r="K746">
        <v>152</v>
      </c>
    </row>
    <row r="747" spans="1:11">
      <c r="A747" t="s">
        <v>8219</v>
      </c>
      <c r="B747" s="14">
        <v>10</v>
      </c>
      <c r="J747" t="s">
        <v>8221</v>
      </c>
      <c r="K747">
        <v>24</v>
      </c>
    </row>
    <row r="748" spans="1:11">
      <c r="A748" t="s">
        <v>8219</v>
      </c>
      <c r="B748" s="14">
        <v>83</v>
      </c>
      <c r="J748" t="s">
        <v>8221</v>
      </c>
      <c r="K748">
        <v>76</v>
      </c>
    </row>
    <row r="749" spans="1:11">
      <c r="A749" t="s">
        <v>8219</v>
      </c>
      <c r="B749" s="14">
        <v>46</v>
      </c>
      <c r="J749" t="s">
        <v>8221</v>
      </c>
      <c r="K749">
        <v>185</v>
      </c>
    </row>
    <row r="750" spans="1:11">
      <c r="A750" t="s">
        <v>8219</v>
      </c>
      <c r="B750" s="14">
        <v>90</v>
      </c>
      <c r="J750" t="s">
        <v>8221</v>
      </c>
      <c r="K750">
        <v>33</v>
      </c>
    </row>
    <row r="751" spans="1:11">
      <c r="A751" t="s">
        <v>8219</v>
      </c>
      <c r="B751" s="14">
        <v>81</v>
      </c>
      <c r="J751" t="s">
        <v>8221</v>
      </c>
      <c r="K751">
        <v>108</v>
      </c>
    </row>
    <row r="752" spans="1:11">
      <c r="A752" t="s">
        <v>8219</v>
      </c>
      <c r="B752" s="14">
        <v>32</v>
      </c>
      <c r="J752" t="s">
        <v>8221</v>
      </c>
      <c r="K752">
        <v>29</v>
      </c>
    </row>
    <row r="753" spans="1:11">
      <c r="A753" t="s">
        <v>8219</v>
      </c>
      <c r="B753" s="14">
        <v>20</v>
      </c>
      <c r="J753" t="s">
        <v>8221</v>
      </c>
      <c r="K753">
        <v>24</v>
      </c>
    </row>
    <row r="754" spans="1:11">
      <c r="A754" t="s">
        <v>8219</v>
      </c>
      <c r="B754" s="14">
        <v>70</v>
      </c>
      <c r="J754" t="s">
        <v>8221</v>
      </c>
      <c r="K754">
        <v>4</v>
      </c>
    </row>
    <row r="755" spans="1:11">
      <c r="A755" t="s">
        <v>8219</v>
      </c>
      <c r="B755" s="14">
        <v>168</v>
      </c>
      <c r="J755" t="s">
        <v>8221</v>
      </c>
      <c r="K755">
        <v>4</v>
      </c>
    </row>
    <row r="756" spans="1:11">
      <c r="A756" t="s">
        <v>8219</v>
      </c>
      <c r="B756" s="14">
        <v>34</v>
      </c>
      <c r="J756" t="s">
        <v>8221</v>
      </c>
      <c r="K756">
        <v>15</v>
      </c>
    </row>
    <row r="757" spans="1:11">
      <c r="A757" t="s">
        <v>8219</v>
      </c>
      <c r="B757" s="14">
        <v>48</v>
      </c>
      <c r="J757" t="s">
        <v>8221</v>
      </c>
      <c r="K757">
        <v>4</v>
      </c>
    </row>
    <row r="758" spans="1:11">
      <c r="A758" t="s">
        <v>8219</v>
      </c>
      <c r="B758" s="14">
        <v>48</v>
      </c>
      <c r="J758" t="s">
        <v>8221</v>
      </c>
      <c r="K758">
        <v>139</v>
      </c>
    </row>
    <row r="759" spans="1:11">
      <c r="A759" t="s">
        <v>8219</v>
      </c>
      <c r="B759" s="14">
        <v>221</v>
      </c>
      <c r="J759" t="s">
        <v>8221</v>
      </c>
      <c r="K759">
        <v>2</v>
      </c>
    </row>
    <row r="760" spans="1:11">
      <c r="A760" t="s">
        <v>8219</v>
      </c>
      <c r="B760" s="14">
        <v>107</v>
      </c>
      <c r="J760" t="s">
        <v>8221</v>
      </c>
      <c r="K760">
        <v>18</v>
      </c>
    </row>
    <row r="761" spans="1:11">
      <c r="A761" t="s">
        <v>8219</v>
      </c>
      <c r="B761" s="14">
        <v>45</v>
      </c>
      <c r="J761" t="s">
        <v>8221</v>
      </c>
      <c r="K761">
        <v>81</v>
      </c>
    </row>
    <row r="762" spans="1:11">
      <c r="A762" t="s">
        <v>8219</v>
      </c>
      <c r="B762" s="14">
        <v>36</v>
      </c>
      <c r="J762" t="s">
        <v>8221</v>
      </c>
      <c r="K762">
        <v>86</v>
      </c>
    </row>
    <row r="763" spans="1:11">
      <c r="A763" t="s">
        <v>8219</v>
      </c>
      <c r="B763" s="14">
        <v>101</v>
      </c>
      <c r="J763" t="s">
        <v>8221</v>
      </c>
      <c r="K763">
        <v>140</v>
      </c>
    </row>
    <row r="764" spans="1:11">
      <c r="A764" t="s">
        <v>8219</v>
      </c>
      <c r="B764" s="14">
        <v>62</v>
      </c>
      <c r="J764" t="s">
        <v>8221</v>
      </c>
      <c r="K764">
        <v>37</v>
      </c>
    </row>
    <row r="765" spans="1:11">
      <c r="A765" t="s">
        <v>8219</v>
      </c>
      <c r="B765" s="14">
        <v>32</v>
      </c>
      <c r="J765" t="s">
        <v>8221</v>
      </c>
      <c r="K765">
        <v>6</v>
      </c>
    </row>
    <row r="766" spans="1:11">
      <c r="A766" t="s">
        <v>8219</v>
      </c>
      <c r="B766" s="14">
        <v>89</v>
      </c>
      <c r="J766" t="s">
        <v>8221</v>
      </c>
      <c r="K766">
        <v>113</v>
      </c>
    </row>
    <row r="767" spans="1:11">
      <c r="A767" t="s">
        <v>8219</v>
      </c>
      <c r="B767" s="14">
        <v>93</v>
      </c>
      <c r="J767" t="s">
        <v>8221</v>
      </c>
      <c r="K767">
        <v>37</v>
      </c>
    </row>
    <row r="768" spans="1:11">
      <c r="A768" t="s">
        <v>8219</v>
      </c>
      <c r="B768" s="14">
        <v>98</v>
      </c>
      <c r="J768" t="s">
        <v>8221</v>
      </c>
      <c r="K768">
        <v>18</v>
      </c>
    </row>
    <row r="769" spans="1:11">
      <c r="A769" t="s">
        <v>8219</v>
      </c>
      <c r="B769" s="14">
        <v>82</v>
      </c>
      <c r="J769" t="s">
        <v>8221</v>
      </c>
      <c r="K769">
        <v>75</v>
      </c>
    </row>
    <row r="770" spans="1:11">
      <c r="A770" t="s">
        <v>8219</v>
      </c>
      <c r="B770" s="14">
        <v>116</v>
      </c>
      <c r="J770" t="s">
        <v>8221</v>
      </c>
      <c r="K770">
        <v>52</v>
      </c>
    </row>
    <row r="771" spans="1:11">
      <c r="A771" t="s">
        <v>8219</v>
      </c>
      <c r="B771" s="14">
        <v>52</v>
      </c>
      <c r="J771" t="s">
        <v>8221</v>
      </c>
      <c r="K771">
        <v>122</v>
      </c>
    </row>
    <row r="772" spans="1:11">
      <c r="A772" t="s">
        <v>8219</v>
      </c>
      <c r="B772" s="14">
        <v>23</v>
      </c>
      <c r="J772" t="s">
        <v>8221</v>
      </c>
      <c r="K772">
        <v>8</v>
      </c>
    </row>
    <row r="773" spans="1:11">
      <c r="A773" t="s">
        <v>8219</v>
      </c>
      <c r="B773" s="14">
        <v>77</v>
      </c>
      <c r="J773" t="s">
        <v>8221</v>
      </c>
      <c r="K773">
        <v>8</v>
      </c>
    </row>
    <row r="774" spans="1:11">
      <c r="A774" t="s">
        <v>8219</v>
      </c>
      <c r="B774" s="14">
        <v>49</v>
      </c>
      <c r="J774" t="s">
        <v>8221</v>
      </c>
      <c r="K774">
        <v>96</v>
      </c>
    </row>
    <row r="775" spans="1:11">
      <c r="A775" t="s">
        <v>8219</v>
      </c>
      <c r="B775" s="14">
        <v>59</v>
      </c>
      <c r="J775" t="s">
        <v>8221</v>
      </c>
      <c r="K775">
        <v>9</v>
      </c>
    </row>
    <row r="776" spans="1:11">
      <c r="A776" t="s">
        <v>8219</v>
      </c>
      <c r="B776" s="14">
        <v>113</v>
      </c>
      <c r="J776" t="s">
        <v>8221</v>
      </c>
      <c r="K776">
        <v>2</v>
      </c>
    </row>
    <row r="777" spans="1:11">
      <c r="A777" t="s">
        <v>8219</v>
      </c>
      <c r="B777" s="14">
        <v>34</v>
      </c>
      <c r="J777" t="s">
        <v>8221</v>
      </c>
      <c r="K777">
        <v>26</v>
      </c>
    </row>
    <row r="778" spans="1:11">
      <c r="A778" t="s">
        <v>8219</v>
      </c>
      <c r="B778" s="14">
        <v>42</v>
      </c>
      <c r="J778" t="s">
        <v>8221</v>
      </c>
      <c r="K778">
        <v>23</v>
      </c>
    </row>
    <row r="779" spans="1:11">
      <c r="A779" t="s">
        <v>8219</v>
      </c>
      <c r="B779" s="14">
        <v>42</v>
      </c>
      <c r="J779" t="s">
        <v>8221</v>
      </c>
      <c r="K779">
        <v>0</v>
      </c>
    </row>
    <row r="780" spans="1:11">
      <c r="A780" t="s">
        <v>8219</v>
      </c>
      <c r="B780" s="14">
        <v>49</v>
      </c>
      <c r="J780" t="s">
        <v>8221</v>
      </c>
      <c r="K780">
        <v>140</v>
      </c>
    </row>
    <row r="781" spans="1:11">
      <c r="A781" t="s">
        <v>8219</v>
      </c>
      <c r="B781" s="14">
        <v>56</v>
      </c>
      <c r="J781" t="s">
        <v>8221</v>
      </c>
      <c r="K781">
        <v>0</v>
      </c>
    </row>
    <row r="782" spans="1:11">
      <c r="A782" t="s">
        <v>8219</v>
      </c>
      <c r="B782" s="14">
        <v>25</v>
      </c>
      <c r="J782" t="s">
        <v>8221</v>
      </c>
      <c r="K782">
        <v>6</v>
      </c>
    </row>
    <row r="783" spans="1:11">
      <c r="A783" t="s">
        <v>8219</v>
      </c>
      <c r="B783" s="14">
        <v>52</v>
      </c>
      <c r="J783" t="s">
        <v>8221</v>
      </c>
      <c r="K783">
        <v>100</v>
      </c>
    </row>
    <row r="784" spans="1:11">
      <c r="A784" t="s">
        <v>8219</v>
      </c>
      <c r="B784" s="14">
        <v>34</v>
      </c>
      <c r="J784" t="s">
        <v>8221</v>
      </c>
      <c r="K784">
        <v>0</v>
      </c>
    </row>
    <row r="785" spans="1:11">
      <c r="A785" t="s">
        <v>8219</v>
      </c>
      <c r="B785" s="14">
        <v>67</v>
      </c>
      <c r="J785" t="s">
        <v>8221</v>
      </c>
      <c r="K785">
        <v>4</v>
      </c>
    </row>
    <row r="786" spans="1:11">
      <c r="A786" t="s">
        <v>8219</v>
      </c>
      <c r="B786" s="14">
        <v>70</v>
      </c>
      <c r="J786" t="s">
        <v>8221</v>
      </c>
      <c r="K786">
        <v>8</v>
      </c>
    </row>
    <row r="787" spans="1:11">
      <c r="A787" t="s">
        <v>8219</v>
      </c>
      <c r="B787" s="14">
        <v>89</v>
      </c>
      <c r="J787" t="s">
        <v>8221</v>
      </c>
      <c r="K787">
        <v>0</v>
      </c>
    </row>
    <row r="788" spans="1:11">
      <c r="A788" t="s">
        <v>8219</v>
      </c>
      <c r="B788" s="14">
        <v>107</v>
      </c>
      <c r="J788" t="s">
        <v>8221</v>
      </c>
      <c r="K788">
        <v>16</v>
      </c>
    </row>
    <row r="789" spans="1:11">
      <c r="A789" t="s">
        <v>8219</v>
      </c>
      <c r="B789" s="14">
        <v>159</v>
      </c>
      <c r="J789" t="s">
        <v>8221</v>
      </c>
      <c r="K789">
        <v>2</v>
      </c>
    </row>
    <row r="790" spans="1:11">
      <c r="A790" t="s">
        <v>8219</v>
      </c>
      <c r="B790" s="14">
        <v>181</v>
      </c>
      <c r="J790" t="s">
        <v>8221</v>
      </c>
      <c r="K790">
        <v>48</v>
      </c>
    </row>
    <row r="791" spans="1:11">
      <c r="A791" t="s">
        <v>8219</v>
      </c>
      <c r="B791" s="14">
        <v>131</v>
      </c>
      <c r="J791" t="s">
        <v>8221</v>
      </c>
      <c r="K791">
        <v>2</v>
      </c>
    </row>
    <row r="792" spans="1:11">
      <c r="A792" t="s">
        <v>8219</v>
      </c>
      <c r="B792" s="14">
        <v>125</v>
      </c>
      <c r="J792" t="s">
        <v>8221</v>
      </c>
      <c r="K792">
        <v>2</v>
      </c>
    </row>
    <row r="793" spans="1:11">
      <c r="A793" t="s">
        <v>8219</v>
      </c>
      <c r="B793" s="14">
        <v>61</v>
      </c>
      <c r="J793" t="s">
        <v>8221</v>
      </c>
      <c r="K793">
        <v>1</v>
      </c>
    </row>
    <row r="794" spans="1:11">
      <c r="A794" t="s">
        <v>8219</v>
      </c>
      <c r="B794" s="14">
        <v>90</v>
      </c>
      <c r="J794" t="s">
        <v>8221</v>
      </c>
      <c r="K794">
        <v>17</v>
      </c>
    </row>
    <row r="795" spans="1:11">
      <c r="A795" t="s">
        <v>8219</v>
      </c>
      <c r="B795" s="14">
        <v>35</v>
      </c>
      <c r="J795" t="s">
        <v>8221</v>
      </c>
      <c r="K795">
        <v>0</v>
      </c>
    </row>
    <row r="796" spans="1:11">
      <c r="A796" t="s">
        <v>8219</v>
      </c>
      <c r="B796" s="14">
        <v>90</v>
      </c>
      <c r="J796" t="s">
        <v>8221</v>
      </c>
      <c r="K796">
        <v>11</v>
      </c>
    </row>
    <row r="797" spans="1:11">
      <c r="A797" t="s">
        <v>8219</v>
      </c>
      <c r="B797" s="14">
        <v>4</v>
      </c>
      <c r="J797" t="s">
        <v>8221</v>
      </c>
      <c r="K797">
        <v>95</v>
      </c>
    </row>
    <row r="798" spans="1:11">
      <c r="A798" t="s">
        <v>8219</v>
      </c>
      <c r="B798" s="14">
        <v>120</v>
      </c>
      <c r="J798" t="s">
        <v>8221</v>
      </c>
      <c r="K798">
        <v>13</v>
      </c>
    </row>
    <row r="799" spans="1:11">
      <c r="A799" t="s">
        <v>8219</v>
      </c>
      <c r="B799" s="14">
        <v>14</v>
      </c>
      <c r="J799" t="s">
        <v>8221</v>
      </c>
      <c r="K799">
        <v>2</v>
      </c>
    </row>
    <row r="800" spans="1:11">
      <c r="A800" t="s">
        <v>8219</v>
      </c>
      <c r="B800" s="14">
        <v>27</v>
      </c>
      <c r="J800" t="s">
        <v>8221</v>
      </c>
      <c r="K800">
        <v>2</v>
      </c>
    </row>
    <row r="801" spans="1:11">
      <c r="A801" t="s">
        <v>8219</v>
      </c>
      <c r="B801" s="14">
        <v>49</v>
      </c>
      <c r="J801" t="s">
        <v>8221</v>
      </c>
      <c r="K801">
        <v>3</v>
      </c>
    </row>
    <row r="802" spans="1:11">
      <c r="A802" t="s">
        <v>8219</v>
      </c>
      <c r="B802" s="14">
        <v>102</v>
      </c>
      <c r="J802" t="s">
        <v>8221</v>
      </c>
      <c r="K802">
        <v>0</v>
      </c>
    </row>
    <row r="803" spans="1:11">
      <c r="A803" t="s">
        <v>8219</v>
      </c>
      <c r="B803" s="14">
        <v>3</v>
      </c>
      <c r="J803" t="s">
        <v>8221</v>
      </c>
      <c r="K803">
        <v>0</v>
      </c>
    </row>
    <row r="804" spans="1:11">
      <c r="A804" t="s">
        <v>8219</v>
      </c>
      <c r="B804" s="14">
        <v>25</v>
      </c>
      <c r="J804" t="s">
        <v>8221</v>
      </c>
      <c r="K804">
        <v>0</v>
      </c>
    </row>
    <row r="805" spans="1:11">
      <c r="A805" t="s">
        <v>8219</v>
      </c>
      <c r="B805" s="14">
        <v>118</v>
      </c>
      <c r="J805" t="s">
        <v>8221</v>
      </c>
      <c r="K805">
        <v>2</v>
      </c>
    </row>
    <row r="806" spans="1:11">
      <c r="A806" t="s">
        <v>8219</v>
      </c>
      <c r="B806" s="14">
        <v>57</v>
      </c>
      <c r="J806" t="s">
        <v>8221</v>
      </c>
      <c r="K806">
        <v>24</v>
      </c>
    </row>
    <row r="807" spans="1:11">
      <c r="A807" t="s">
        <v>8219</v>
      </c>
      <c r="B807" s="14">
        <v>11</v>
      </c>
      <c r="J807" t="s">
        <v>8221</v>
      </c>
      <c r="K807">
        <v>25</v>
      </c>
    </row>
    <row r="808" spans="1:11">
      <c r="A808" t="s">
        <v>8219</v>
      </c>
      <c r="B808" s="14">
        <v>33</v>
      </c>
      <c r="J808" t="s">
        <v>8221</v>
      </c>
      <c r="K808">
        <v>3</v>
      </c>
    </row>
    <row r="809" spans="1:11">
      <c r="A809" t="s">
        <v>8219</v>
      </c>
      <c r="B809" s="14">
        <v>40</v>
      </c>
      <c r="J809" t="s">
        <v>8221</v>
      </c>
      <c r="K809">
        <v>41</v>
      </c>
    </row>
    <row r="810" spans="1:11">
      <c r="A810" t="s">
        <v>8219</v>
      </c>
      <c r="B810" s="14">
        <v>50</v>
      </c>
      <c r="J810" t="s">
        <v>8221</v>
      </c>
      <c r="K810">
        <v>2</v>
      </c>
    </row>
    <row r="811" spans="1:11">
      <c r="A811" t="s">
        <v>8219</v>
      </c>
      <c r="B811" s="14">
        <v>38</v>
      </c>
      <c r="J811" t="s">
        <v>8221</v>
      </c>
      <c r="K811">
        <v>4</v>
      </c>
    </row>
    <row r="812" spans="1:11">
      <c r="A812" t="s">
        <v>8219</v>
      </c>
      <c r="B812" s="14">
        <v>96</v>
      </c>
      <c r="J812" t="s">
        <v>8221</v>
      </c>
      <c r="K812">
        <v>99</v>
      </c>
    </row>
    <row r="813" spans="1:11">
      <c r="A813" t="s">
        <v>8219</v>
      </c>
      <c r="B813" s="14">
        <v>48</v>
      </c>
      <c r="J813" t="s">
        <v>8221</v>
      </c>
      <c r="K813">
        <v>4</v>
      </c>
    </row>
    <row r="814" spans="1:11">
      <c r="A814" t="s">
        <v>8219</v>
      </c>
      <c r="B814" s="14">
        <v>33</v>
      </c>
      <c r="J814" t="s">
        <v>8221</v>
      </c>
      <c r="K814">
        <v>4</v>
      </c>
    </row>
    <row r="815" spans="1:11">
      <c r="A815" t="s">
        <v>8219</v>
      </c>
      <c r="B815" s="14">
        <v>226</v>
      </c>
      <c r="J815" t="s">
        <v>8221</v>
      </c>
      <c r="K815">
        <v>38</v>
      </c>
    </row>
    <row r="816" spans="1:11">
      <c r="A816" t="s">
        <v>8219</v>
      </c>
      <c r="B816" s="14">
        <v>14</v>
      </c>
      <c r="J816" t="s">
        <v>8221</v>
      </c>
      <c r="K816">
        <v>285</v>
      </c>
    </row>
    <row r="817" spans="1:11">
      <c r="A817" t="s">
        <v>8219</v>
      </c>
      <c r="B817" s="14">
        <v>20</v>
      </c>
      <c r="J817" t="s">
        <v>8221</v>
      </c>
      <c r="K817">
        <v>1</v>
      </c>
    </row>
    <row r="818" spans="1:11">
      <c r="A818" t="s">
        <v>8219</v>
      </c>
      <c r="B818" s="14">
        <v>25</v>
      </c>
      <c r="J818" t="s">
        <v>8221</v>
      </c>
      <c r="K818">
        <v>42</v>
      </c>
    </row>
    <row r="819" spans="1:11">
      <c r="A819" t="s">
        <v>8219</v>
      </c>
      <c r="B819" s="14">
        <v>90</v>
      </c>
      <c r="J819" t="s">
        <v>8221</v>
      </c>
      <c r="K819">
        <v>26</v>
      </c>
    </row>
    <row r="820" spans="1:11">
      <c r="A820" t="s">
        <v>8219</v>
      </c>
      <c r="B820" s="14">
        <v>11</v>
      </c>
      <c r="J820" t="s">
        <v>8221</v>
      </c>
      <c r="K820">
        <v>2</v>
      </c>
    </row>
    <row r="821" spans="1:11">
      <c r="A821" t="s">
        <v>8219</v>
      </c>
      <c r="B821" s="14">
        <v>55</v>
      </c>
      <c r="J821" t="s">
        <v>8221</v>
      </c>
      <c r="K821">
        <v>4</v>
      </c>
    </row>
    <row r="822" spans="1:11">
      <c r="A822" t="s">
        <v>8219</v>
      </c>
      <c r="B822" s="14">
        <v>30</v>
      </c>
      <c r="J822" t="s">
        <v>8221</v>
      </c>
      <c r="K822">
        <v>6</v>
      </c>
    </row>
    <row r="823" spans="1:11">
      <c r="A823" t="s">
        <v>8219</v>
      </c>
      <c r="B823" s="14">
        <v>28</v>
      </c>
      <c r="J823" t="s">
        <v>8221</v>
      </c>
      <c r="K823">
        <v>70</v>
      </c>
    </row>
    <row r="824" spans="1:11">
      <c r="A824" t="s">
        <v>8219</v>
      </c>
      <c r="B824" s="14">
        <v>45</v>
      </c>
      <c r="J824" t="s">
        <v>8221</v>
      </c>
      <c r="K824">
        <v>9</v>
      </c>
    </row>
    <row r="825" spans="1:11">
      <c r="A825" t="s">
        <v>8219</v>
      </c>
      <c r="B825" s="14">
        <v>13</v>
      </c>
      <c r="J825" t="s">
        <v>8221</v>
      </c>
      <c r="K825">
        <v>8</v>
      </c>
    </row>
    <row r="826" spans="1:11">
      <c r="A826" t="s">
        <v>8219</v>
      </c>
      <c r="B826" s="14">
        <v>40</v>
      </c>
      <c r="J826" t="s">
        <v>8221</v>
      </c>
      <c r="K826">
        <v>105</v>
      </c>
    </row>
    <row r="827" spans="1:11">
      <c r="A827" t="s">
        <v>8219</v>
      </c>
      <c r="B827" s="14">
        <v>21</v>
      </c>
      <c r="J827" t="s">
        <v>8221</v>
      </c>
      <c r="K827">
        <v>12</v>
      </c>
    </row>
    <row r="828" spans="1:11">
      <c r="A828" t="s">
        <v>8219</v>
      </c>
      <c r="B828" s="14">
        <v>134</v>
      </c>
      <c r="J828" t="s">
        <v>8221</v>
      </c>
      <c r="K828">
        <v>0</v>
      </c>
    </row>
    <row r="829" spans="1:11">
      <c r="A829" t="s">
        <v>8219</v>
      </c>
      <c r="B829" s="14">
        <v>20</v>
      </c>
      <c r="J829" t="s">
        <v>8221</v>
      </c>
      <c r="K829">
        <v>16</v>
      </c>
    </row>
    <row r="830" spans="1:11">
      <c r="A830" t="s">
        <v>8219</v>
      </c>
      <c r="B830" s="14">
        <v>19</v>
      </c>
      <c r="J830" t="s">
        <v>8221</v>
      </c>
      <c r="K830">
        <v>7</v>
      </c>
    </row>
    <row r="831" spans="1:11">
      <c r="A831" t="s">
        <v>8219</v>
      </c>
      <c r="B831" s="14">
        <v>209</v>
      </c>
      <c r="J831" t="s">
        <v>8221</v>
      </c>
      <c r="K831">
        <v>4</v>
      </c>
    </row>
    <row r="832" spans="1:11">
      <c r="A832" t="s">
        <v>8219</v>
      </c>
      <c r="B832" s="14">
        <v>38</v>
      </c>
      <c r="J832" t="s">
        <v>8221</v>
      </c>
      <c r="K832">
        <v>1</v>
      </c>
    </row>
    <row r="833" spans="1:11">
      <c r="A833" t="s">
        <v>8219</v>
      </c>
      <c r="B833" s="14">
        <v>24</v>
      </c>
      <c r="J833" t="s">
        <v>8221</v>
      </c>
      <c r="K833">
        <v>28</v>
      </c>
    </row>
    <row r="834" spans="1:11">
      <c r="A834" t="s">
        <v>8219</v>
      </c>
      <c r="B834" s="14">
        <v>8</v>
      </c>
      <c r="J834" t="s">
        <v>8221</v>
      </c>
      <c r="K834">
        <v>1</v>
      </c>
    </row>
    <row r="835" spans="1:11">
      <c r="A835" t="s">
        <v>8219</v>
      </c>
      <c r="B835" s="14">
        <v>179</v>
      </c>
      <c r="J835" t="s">
        <v>8221</v>
      </c>
      <c r="K835">
        <v>1</v>
      </c>
    </row>
    <row r="836" spans="1:11">
      <c r="A836" t="s">
        <v>8219</v>
      </c>
      <c r="B836" s="14">
        <v>26</v>
      </c>
      <c r="J836" t="s">
        <v>8221</v>
      </c>
      <c r="K836">
        <v>5</v>
      </c>
    </row>
    <row r="837" spans="1:11">
      <c r="A837" t="s">
        <v>8219</v>
      </c>
      <c r="B837" s="14">
        <v>131</v>
      </c>
      <c r="J837" t="s">
        <v>8221</v>
      </c>
      <c r="K837">
        <v>3</v>
      </c>
    </row>
    <row r="838" spans="1:11">
      <c r="A838" t="s">
        <v>8219</v>
      </c>
      <c r="B838" s="14">
        <v>14</v>
      </c>
      <c r="J838" t="s">
        <v>8221</v>
      </c>
      <c r="K838">
        <v>2</v>
      </c>
    </row>
    <row r="839" spans="1:11">
      <c r="A839" t="s">
        <v>8219</v>
      </c>
      <c r="B839" s="14">
        <v>174</v>
      </c>
      <c r="J839" t="s">
        <v>8221</v>
      </c>
      <c r="K839">
        <v>0</v>
      </c>
    </row>
    <row r="840" spans="1:11">
      <c r="A840" t="s">
        <v>8219</v>
      </c>
      <c r="B840" s="14">
        <v>191</v>
      </c>
      <c r="J840" t="s">
        <v>8221</v>
      </c>
      <c r="K840">
        <v>0</v>
      </c>
    </row>
    <row r="841" spans="1:11">
      <c r="A841" t="s">
        <v>8219</v>
      </c>
      <c r="B841" s="14">
        <v>38</v>
      </c>
      <c r="J841" t="s">
        <v>8221</v>
      </c>
      <c r="K841">
        <v>3</v>
      </c>
    </row>
    <row r="842" spans="1:11">
      <c r="A842" t="s">
        <v>8219</v>
      </c>
      <c r="B842" s="14">
        <v>22</v>
      </c>
      <c r="J842" t="s">
        <v>8221</v>
      </c>
      <c r="K842">
        <v>0</v>
      </c>
    </row>
    <row r="843" spans="1:11">
      <c r="A843" t="s">
        <v>8219</v>
      </c>
      <c r="B843" s="14">
        <v>149</v>
      </c>
      <c r="J843" t="s">
        <v>8221</v>
      </c>
      <c r="K843">
        <v>0</v>
      </c>
    </row>
    <row r="844" spans="1:11">
      <c r="A844" t="s">
        <v>8219</v>
      </c>
      <c r="B844" s="14">
        <v>56</v>
      </c>
      <c r="J844" t="s">
        <v>8221</v>
      </c>
      <c r="K844">
        <v>3</v>
      </c>
    </row>
    <row r="845" spans="1:11">
      <c r="A845" t="s">
        <v>8219</v>
      </c>
      <c r="B845" s="14">
        <v>19</v>
      </c>
      <c r="J845" t="s">
        <v>8221</v>
      </c>
      <c r="K845">
        <v>7</v>
      </c>
    </row>
    <row r="846" spans="1:11">
      <c r="A846" t="s">
        <v>8219</v>
      </c>
      <c r="B846" s="14">
        <v>70</v>
      </c>
      <c r="J846" t="s">
        <v>8221</v>
      </c>
      <c r="K846">
        <v>25</v>
      </c>
    </row>
    <row r="847" spans="1:11">
      <c r="A847" t="s">
        <v>8219</v>
      </c>
      <c r="B847" s="14">
        <v>81</v>
      </c>
      <c r="J847" t="s">
        <v>8221</v>
      </c>
      <c r="K847">
        <v>10</v>
      </c>
    </row>
    <row r="848" spans="1:11">
      <c r="A848" t="s">
        <v>8219</v>
      </c>
      <c r="B848" s="14">
        <v>32</v>
      </c>
      <c r="J848" t="s">
        <v>8221</v>
      </c>
      <c r="K848">
        <v>3</v>
      </c>
    </row>
    <row r="849" spans="1:11">
      <c r="A849" t="s">
        <v>8219</v>
      </c>
      <c r="B849" s="14">
        <v>26</v>
      </c>
      <c r="J849" t="s">
        <v>8221</v>
      </c>
      <c r="K849">
        <v>5</v>
      </c>
    </row>
    <row r="850" spans="1:11">
      <c r="A850" t="s">
        <v>8219</v>
      </c>
      <c r="B850" s="14">
        <v>105</v>
      </c>
      <c r="J850" t="s">
        <v>8221</v>
      </c>
      <c r="K850">
        <v>5</v>
      </c>
    </row>
    <row r="851" spans="1:11">
      <c r="A851" t="s">
        <v>8219</v>
      </c>
      <c r="B851" s="14">
        <v>29</v>
      </c>
      <c r="J851" t="s">
        <v>8221</v>
      </c>
      <c r="K851">
        <v>27</v>
      </c>
    </row>
    <row r="852" spans="1:11">
      <c r="A852" t="s">
        <v>8219</v>
      </c>
      <c r="B852" s="14">
        <v>8</v>
      </c>
      <c r="J852" t="s">
        <v>8221</v>
      </c>
      <c r="K852">
        <v>2</v>
      </c>
    </row>
    <row r="853" spans="1:11">
      <c r="A853" t="s">
        <v>8219</v>
      </c>
      <c r="B853" s="14">
        <v>89</v>
      </c>
      <c r="J853" t="s">
        <v>8221</v>
      </c>
      <c r="K853">
        <v>236</v>
      </c>
    </row>
    <row r="854" spans="1:11">
      <c r="A854" t="s">
        <v>8219</v>
      </c>
      <c r="B854" s="14">
        <v>44</v>
      </c>
      <c r="J854" t="s">
        <v>8221</v>
      </c>
      <c r="K854">
        <v>1</v>
      </c>
    </row>
    <row r="855" spans="1:11">
      <c r="A855" t="s">
        <v>8219</v>
      </c>
      <c r="B855" s="14">
        <v>246</v>
      </c>
      <c r="J855" t="s">
        <v>8221</v>
      </c>
      <c r="K855">
        <v>12</v>
      </c>
    </row>
    <row r="856" spans="1:11">
      <c r="A856" t="s">
        <v>8219</v>
      </c>
      <c r="B856" s="14">
        <v>120</v>
      </c>
      <c r="J856" t="s">
        <v>8221</v>
      </c>
      <c r="K856">
        <v>4</v>
      </c>
    </row>
    <row r="857" spans="1:11">
      <c r="A857" t="s">
        <v>8219</v>
      </c>
      <c r="B857" s="14">
        <v>26</v>
      </c>
      <c r="J857" t="s">
        <v>8221</v>
      </c>
      <c r="K857">
        <v>3</v>
      </c>
    </row>
    <row r="858" spans="1:11">
      <c r="A858" t="s">
        <v>8219</v>
      </c>
      <c r="B858" s="14">
        <v>45</v>
      </c>
      <c r="J858" t="s">
        <v>8221</v>
      </c>
      <c r="K858">
        <v>99</v>
      </c>
    </row>
    <row r="859" spans="1:11">
      <c r="A859" t="s">
        <v>8219</v>
      </c>
      <c r="B859" s="14">
        <v>20</v>
      </c>
      <c r="J859" t="s">
        <v>8221</v>
      </c>
      <c r="K859">
        <v>3</v>
      </c>
    </row>
    <row r="860" spans="1:11">
      <c r="A860" t="s">
        <v>8219</v>
      </c>
      <c r="B860" s="14">
        <v>47</v>
      </c>
      <c r="J860" t="s">
        <v>8221</v>
      </c>
      <c r="K860">
        <v>3</v>
      </c>
    </row>
    <row r="861" spans="1:11">
      <c r="A861" t="s">
        <v>8219</v>
      </c>
      <c r="B861" s="14">
        <v>13</v>
      </c>
      <c r="J861" t="s">
        <v>8221</v>
      </c>
      <c r="K861">
        <v>22</v>
      </c>
    </row>
    <row r="862" spans="1:11">
      <c r="A862" t="s">
        <v>8219</v>
      </c>
      <c r="B862" s="14">
        <v>183</v>
      </c>
      <c r="J862" t="s">
        <v>8221</v>
      </c>
      <c r="K862">
        <v>4</v>
      </c>
    </row>
    <row r="863" spans="1:11">
      <c r="A863" t="s">
        <v>8219</v>
      </c>
      <c r="B863" s="14">
        <v>21</v>
      </c>
      <c r="J863" t="s">
        <v>8221</v>
      </c>
      <c r="K863">
        <v>534</v>
      </c>
    </row>
    <row r="864" spans="1:11">
      <c r="A864" t="s">
        <v>8219</v>
      </c>
      <c r="B864" s="14">
        <v>42</v>
      </c>
      <c r="J864" t="s">
        <v>8221</v>
      </c>
      <c r="K864">
        <v>12</v>
      </c>
    </row>
    <row r="865" spans="1:11">
      <c r="A865" t="s">
        <v>8219</v>
      </c>
      <c r="B865" s="14">
        <v>54</v>
      </c>
      <c r="J865" t="s">
        <v>8221</v>
      </c>
      <c r="K865">
        <v>56</v>
      </c>
    </row>
    <row r="866" spans="1:11">
      <c r="A866" t="s">
        <v>8219</v>
      </c>
      <c r="B866" s="14">
        <v>38</v>
      </c>
      <c r="J866" t="s">
        <v>8221</v>
      </c>
      <c r="K866">
        <v>11</v>
      </c>
    </row>
    <row r="867" spans="1:11">
      <c r="A867" t="s">
        <v>8219</v>
      </c>
      <c r="B867" s="14">
        <v>64</v>
      </c>
      <c r="J867" t="s">
        <v>8221</v>
      </c>
      <c r="K867">
        <v>0</v>
      </c>
    </row>
    <row r="868" spans="1:11">
      <c r="A868" t="s">
        <v>8219</v>
      </c>
      <c r="B868" s="14">
        <v>13</v>
      </c>
      <c r="J868" t="s">
        <v>8221</v>
      </c>
      <c r="K868">
        <v>12</v>
      </c>
    </row>
    <row r="869" spans="1:11">
      <c r="A869" t="s">
        <v>8219</v>
      </c>
      <c r="B869" s="14">
        <v>33</v>
      </c>
      <c r="J869" t="s">
        <v>8221</v>
      </c>
      <c r="K869">
        <v>5</v>
      </c>
    </row>
    <row r="870" spans="1:11">
      <c r="A870" t="s">
        <v>8219</v>
      </c>
      <c r="B870" s="14">
        <v>52</v>
      </c>
      <c r="J870" t="s">
        <v>8221</v>
      </c>
      <c r="K870">
        <v>24</v>
      </c>
    </row>
    <row r="871" spans="1:11">
      <c r="A871" t="s">
        <v>8219</v>
      </c>
      <c r="B871" s="14">
        <v>107</v>
      </c>
      <c r="J871" t="s">
        <v>8221</v>
      </c>
      <c r="K871">
        <v>89</v>
      </c>
    </row>
    <row r="872" spans="1:11">
      <c r="A872" t="s">
        <v>8219</v>
      </c>
      <c r="B872" s="14">
        <v>11</v>
      </c>
      <c r="J872" t="s">
        <v>8221</v>
      </c>
      <c r="K872">
        <v>1</v>
      </c>
    </row>
    <row r="873" spans="1:11">
      <c r="A873" t="s">
        <v>8219</v>
      </c>
      <c r="B873" s="14">
        <v>34</v>
      </c>
      <c r="J873" t="s">
        <v>8221</v>
      </c>
      <c r="K873">
        <v>55</v>
      </c>
    </row>
    <row r="874" spans="1:11">
      <c r="A874" t="s">
        <v>8219</v>
      </c>
      <c r="B874" s="14">
        <v>75</v>
      </c>
      <c r="J874" t="s">
        <v>8221</v>
      </c>
      <c r="K874">
        <v>2</v>
      </c>
    </row>
    <row r="875" spans="1:11">
      <c r="A875" t="s">
        <v>8219</v>
      </c>
      <c r="B875" s="14">
        <v>26</v>
      </c>
      <c r="J875" t="s">
        <v>8221</v>
      </c>
      <c r="K875">
        <v>0</v>
      </c>
    </row>
    <row r="876" spans="1:11">
      <c r="A876" t="s">
        <v>8219</v>
      </c>
      <c r="B876" s="14">
        <v>50</v>
      </c>
      <c r="J876" t="s">
        <v>8221</v>
      </c>
      <c r="K876">
        <v>4</v>
      </c>
    </row>
    <row r="877" spans="1:11">
      <c r="A877" t="s">
        <v>8219</v>
      </c>
      <c r="B877" s="14">
        <v>80</v>
      </c>
      <c r="J877" t="s">
        <v>8221</v>
      </c>
      <c r="K877">
        <v>6</v>
      </c>
    </row>
    <row r="878" spans="1:11">
      <c r="A878" t="s">
        <v>8219</v>
      </c>
      <c r="B878" s="14">
        <v>110</v>
      </c>
      <c r="J878" t="s">
        <v>8221</v>
      </c>
      <c r="K878">
        <v>4</v>
      </c>
    </row>
    <row r="879" spans="1:11">
      <c r="A879" t="s">
        <v>8219</v>
      </c>
      <c r="B879" s="14">
        <v>77</v>
      </c>
      <c r="J879" t="s">
        <v>8221</v>
      </c>
      <c r="K879">
        <v>4</v>
      </c>
    </row>
    <row r="880" spans="1:11">
      <c r="A880" t="s">
        <v>8219</v>
      </c>
      <c r="B880" s="14">
        <v>50</v>
      </c>
      <c r="J880" t="s">
        <v>8221</v>
      </c>
      <c r="K880">
        <v>2</v>
      </c>
    </row>
    <row r="881" spans="1:11">
      <c r="A881" t="s">
        <v>8219</v>
      </c>
      <c r="B881" s="14">
        <v>145</v>
      </c>
      <c r="J881" t="s">
        <v>8221</v>
      </c>
      <c r="K881">
        <v>5</v>
      </c>
    </row>
    <row r="882" spans="1:11">
      <c r="A882" t="s">
        <v>8219</v>
      </c>
      <c r="B882" s="14">
        <v>29</v>
      </c>
      <c r="J882" t="s">
        <v>8221</v>
      </c>
      <c r="K882">
        <v>83</v>
      </c>
    </row>
    <row r="883" spans="1:11">
      <c r="A883" t="s">
        <v>8219</v>
      </c>
      <c r="B883" s="14">
        <v>114</v>
      </c>
      <c r="J883" t="s">
        <v>8221</v>
      </c>
      <c r="K883">
        <v>57</v>
      </c>
    </row>
    <row r="884" spans="1:11">
      <c r="A884" t="s">
        <v>8219</v>
      </c>
      <c r="B884" s="14">
        <v>96</v>
      </c>
      <c r="J884" t="s">
        <v>8221</v>
      </c>
      <c r="K884">
        <v>311</v>
      </c>
    </row>
    <row r="885" spans="1:11">
      <c r="A885" t="s">
        <v>8219</v>
      </c>
      <c r="B885" s="14">
        <v>31</v>
      </c>
      <c r="J885" t="s">
        <v>8221</v>
      </c>
      <c r="K885">
        <v>2</v>
      </c>
    </row>
    <row r="886" spans="1:11">
      <c r="A886" t="s">
        <v>8219</v>
      </c>
      <c r="B886" s="14">
        <v>4883</v>
      </c>
      <c r="J886" t="s">
        <v>8221</v>
      </c>
      <c r="K886">
        <v>16</v>
      </c>
    </row>
    <row r="887" spans="1:11">
      <c r="A887" t="s">
        <v>8219</v>
      </c>
      <c r="B887" s="14">
        <v>95</v>
      </c>
      <c r="J887" t="s">
        <v>8221</v>
      </c>
      <c r="K887">
        <v>9</v>
      </c>
    </row>
    <row r="888" spans="1:11">
      <c r="A888" t="s">
        <v>8219</v>
      </c>
      <c r="B888" s="14">
        <v>2478</v>
      </c>
      <c r="J888" t="s">
        <v>8221</v>
      </c>
      <c r="K888">
        <v>1</v>
      </c>
    </row>
    <row r="889" spans="1:11">
      <c r="A889" t="s">
        <v>8219</v>
      </c>
      <c r="B889" s="14">
        <v>1789</v>
      </c>
      <c r="J889" t="s">
        <v>8221</v>
      </c>
      <c r="K889">
        <v>12</v>
      </c>
    </row>
    <row r="890" spans="1:11">
      <c r="A890" t="s">
        <v>8219</v>
      </c>
      <c r="B890" s="14">
        <v>680</v>
      </c>
      <c r="J890" t="s">
        <v>8221</v>
      </c>
      <c r="K890">
        <v>0</v>
      </c>
    </row>
    <row r="891" spans="1:11">
      <c r="A891" t="s">
        <v>8219</v>
      </c>
      <c r="B891" s="14">
        <v>70</v>
      </c>
      <c r="J891" t="s">
        <v>8221</v>
      </c>
      <c r="K891">
        <v>20</v>
      </c>
    </row>
    <row r="892" spans="1:11">
      <c r="A892" t="s">
        <v>8219</v>
      </c>
      <c r="B892" s="14">
        <v>23</v>
      </c>
      <c r="J892" t="s">
        <v>8221</v>
      </c>
      <c r="K892">
        <v>16</v>
      </c>
    </row>
    <row r="893" spans="1:11">
      <c r="A893" t="s">
        <v>8219</v>
      </c>
      <c r="B893" s="14">
        <v>4245</v>
      </c>
      <c r="J893" t="s">
        <v>8221</v>
      </c>
      <c r="K893">
        <v>33</v>
      </c>
    </row>
    <row r="894" spans="1:11">
      <c r="A894" t="s">
        <v>8219</v>
      </c>
      <c r="B894" s="14">
        <v>943</v>
      </c>
      <c r="J894" t="s">
        <v>8221</v>
      </c>
      <c r="K894">
        <v>2</v>
      </c>
    </row>
    <row r="895" spans="1:11">
      <c r="A895" t="s">
        <v>8219</v>
      </c>
      <c r="B895" s="14">
        <v>1876</v>
      </c>
      <c r="J895" t="s">
        <v>8221</v>
      </c>
      <c r="K895">
        <v>6</v>
      </c>
    </row>
    <row r="896" spans="1:11">
      <c r="A896" t="s">
        <v>8219</v>
      </c>
      <c r="B896" s="14">
        <v>834</v>
      </c>
      <c r="J896" t="s">
        <v>8221</v>
      </c>
      <c r="K896">
        <v>0</v>
      </c>
    </row>
    <row r="897" spans="1:11">
      <c r="A897" t="s">
        <v>8219</v>
      </c>
      <c r="B897" s="14">
        <v>682</v>
      </c>
      <c r="J897" t="s">
        <v>8221</v>
      </c>
      <c r="K897">
        <v>3</v>
      </c>
    </row>
    <row r="898" spans="1:11">
      <c r="A898" t="s">
        <v>8219</v>
      </c>
      <c r="B898" s="14">
        <v>147</v>
      </c>
      <c r="J898" t="s">
        <v>8221</v>
      </c>
      <c r="K898">
        <v>0</v>
      </c>
    </row>
    <row r="899" spans="1:11">
      <c r="A899" t="s">
        <v>8219</v>
      </c>
      <c r="B899" s="14">
        <v>415</v>
      </c>
      <c r="J899" t="s">
        <v>8221</v>
      </c>
      <c r="K899">
        <v>3</v>
      </c>
    </row>
    <row r="900" spans="1:11">
      <c r="A900" t="s">
        <v>8219</v>
      </c>
      <c r="B900" s="14">
        <v>290</v>
      </c>
      <c r="J900" t="s">
        <v>8221</v>
      </c>
      <c r="K900">
        <v>13</v>
      </c>
    </row>
    <row r="901" spans="1:11">
      <c r="A901" t="s">
        <v>8219</v>
      </c>
      <c r="B901" s="14">
        <v>365</v>
      </c>
      <c r="J901" t="s">
        <v>8221</v>
      </c>
      <c r="K901">
        <v>6</v>
      </c>
    </row>
    <row r="902" spans="1:11">
      <c r="A902" t="s">
        <v>8219</v>
      </c>
      <c r="B902" s="14">
        <v>660</v>
      </c>
      <c r="J902" t="s">
        <v>8221</v>
      </c>
      <c r="K902">
        <v>1</v>
      </c>
    </row>
    <row r="903" spans="1:11">
      <c r="A903" t="s">
        <v>8219</v>
      </c>
      <c r="B903" s="14">
        <v>1356</v>
      </c>
      <c r="J903" t="s">
        <v>8221</v>
      </c>
      <c r="K903">
        <v>0</v>
      </c>
    </row>
    <row r="904" spans="1:11">
      <c r="A904" t="s">
        <v>8219</v>
      </c>
      <c r="B904" s="14">
        <v>424</v>
      </c>
      <c r="J904" t="s">
        <v>8221</v>
      </c>
      <c r="K904">
        <v>5</v>
      </c>
    </row>
    <row r="905" spans="1:11">
      <c r="A905" t="s">
        <v>8219</v>
      </c>
      <c r="B905" s="14">
        <v>33</v>
      </c>
      <c r="J905" t="s">
        <v>8221</v>
      </c>
      <c r="K905">
        <v>0</v>
      </c>
    </row>
    <row r="906" spans="1:11">
      <c r="A906" t="s">
        <v>8219</v>
      </c>
      <c r="B906" s="14">
        <v>1633</v>
      </c>
      <c r="J906" t="s">
        <v>8221</v>
      </c>
      <c r="K906">
        <v>36</v>
      </c>
    </row>
    <row r="907" spans="1:11">
      <c r="A907" t="s">
        <v>8219</v>
      </c>
      <c r="B907" s="14">
        <v>306</v>
      </c>
      <c r="J907" t="s">
        <v>8221</v>
      </c>
      <c r="K907">
        <v>1</v>
      </c>
    </row>
    <row r="908" spans="1:11">
      <c r="A908" t="s">
        <v>8219</v>
      </c>
      <c r="B908" s="14">
        <v>205</v>
      </c>
      <c r="J908" t="s">
        <v>8221</v>
      </c>
      <c r="K908">
        <v>1</v>
      </c>
    </row>
    <row r="909" spans="1:11">
      <c r="A909" t="s">
        <v>8219</v>
      </c>
      <c r="B909" s="14">
        <v>1281</v>
      </c>
      <c r="J909" t="s">
        <v>8221</v>
      </c>
      <c r="K909">
        <v>1</v>
      </c>
    </row>
    <row r="910" spans="1:11">
      <c r="A910" t="s">
        <v>8219</v>
      </c>
      <c r="B910" s="14">
        <v>103</v>
      </c>
      <c r="J910" t="s">
        <v>8221</v>
      </c>
      <c r="K910">
        <v>9</v>
      </c>
    </row>
    <row r="911" spans="1:11">
      <c r="A911" t="s">
        <v>8219</v>
      </c>
      <c r="B911" s="14">
        <v>1513</v>
      </c>
      <c r="J911" t="s">
        <v>8221</v>
      </c>
      <c r="K911">
        <v>1</v>
      </c>
    </row>
    <row r="912" spans="1:11">
      <c r="A912" t="s">
        <v>8219</v>
      </c>
      <c r="B912" s="14">
        <v>405</v>
      </c>
      <c r="J912" t="s">
        <v>8221</v>
      </c>
      <c r="K912">
        <v>0</v>
      </c>
    </row>
    <row r="913" spans="1:11">
      <c r="A913" t="s">
        <v>8219</v>
      </c>
      <c r="B913" s="14">
        <v>510</v>
      </c>
      <c r="J913" t="s">
        <v>8221</v>
      </c>
      <c r="K913">
        <v>1</v>
      </c>
    </row>
    <row r="914" spans="1:11">
      <c r="A914" t="s">
        <v>8219</v>
      </c>
      <c r="B914" s="14">
        <v>1887</v>
      </c>
      <c r="J914" t="s">
        <v>8221</v>
      </c>
      <c r="K914">
        <v>1</v>
      </c>
    </row>
    <row r="915" spans="1:11">
      <c r="A915" t="s">
        <v>8219</v>
      </c>
      <c r="B915" s="14">
        <v>701</v>
      </c>
      <c r="J915" t="s">
        <v>8221</v>
      </c>
      <c r="K915">
        <v>4</v>
      </c>
    </row>
    <row r="916" spans="1:11">
      <c r="A916" t="s">
        <v>8219</v>
      </c>
      <c r="B916" s="14">
        <v>3863</v>
      </c>
      <c r="J916" t="s">
        <v>8221</v>
      </c>
      <c r="K916">
        <v>2</v>
      </c>
    </row>
    <row r="917" spans="1:11">
      <c r="A917" t="s">
        <v>8219</v>
      </c>
      <c r="B917" s="14">
        <v>238</v>
      </c>
      <c r="J917" t="s">
        <v>8221</v>
      </c>
      <c r="K917">
        <v>2</v>
      </c>
    </row>
    <row r="918" spans="1:11">
      <c r="A918" t="s">
        <v>8219</v>
      </c>
      <c r="B918" s="14">
        <v>2051</v>
      </c>
      <c r="J918" t="s">
        <v>8221</v>
      </c>
      <c r="K918">
        <v>2</v>
      </c>
    </row>
    <row r="919" spans="1:11">
      <c r="A919" t="s">
        <v>8219</v>
      </c>
      <c r="B919" s="14">
        <v>402</v>
      </c>
      <c r="J919" t="s">
        <v>8221</v>
      </c>
      <c r="K919">
        <v>0</v>
      </c>
    </row>
    <row r="920" spans="1:11">
      <c r="A920" t="s">
        <v>8219</v>
      </c>
      <c r="B920" s="14">
        <v>253</v>
      </c>
      <c r="J920" t="s">
        <v>8221</v>
      </c>
      <c r="K920">
        <v>2</v>
      </c>
    </row>
    <row r="921" spans="1:11">
      <c r="A921" t="s">
        <v>8219</v>
      </c>
      <c r="B921" s="14">
        <v>473</v>
      </c>
      <c r="J921" t="s">
        <v>8221</v>
      </c>
      <c r="K921">
        <v>4</v>
      </c>
    </row>
    <row r="922" spans="1:11">
      <c r="A922" t="s">
        <v>8219</v>
      </c>
      <c r="B922" s="14">
        <v>821</v>
      </c>
      <c r="J922" t="s">
        <v>8221</v>
      </c>
      <c r="K922">
        <v>2</v>
      </c>
    </row>
    <row r="923" spans="1:11">
      <c r="A923" t="s">
        <v>8219</v>
      </c>
      <c r="B923" s="14">
        <v>388</v>
      </c>
      <c r="J923" t="s">
        <v>8221</v>
      </c>
      <c r="K923">
        <v>0</v>
      </c>
    </row>
    <row r="924" spans="1:11">
      <c r="A924" t="s">
        <v>8219</v>
      </c>
      <c r="B924" s="14">
        <v>813</v>
      </c>
      <c r="J924" t="s">
        <v>8221</v>
      </c>
      <c r="K924">
        <v>1</v>
      </c>
    </row>
    <row r="925" spans="1:11">
      <c r="A925" t="s">
        <v>8219</v>
      </c>
      <c r="B925" s="14">
        <v>1945</v>
      </c>
      <c r="J925" t="s">
        <v>8221</v>
      </c>
      <c r="K925">
        <v>0</v>
      </c>
    </row>
    <row r="926" spans="1:11">
      <c r="A926" t="s">
        <v>8219</v>
      </c>
      <c r="B926" s="14">
        <v>1637</v>
      </c>
      <c r="J926" t="s">
        <v>8221</v>
      </c>
      <c r="K926">
        <v>2</v>
      </c>
    </row>
    <row r="927" spans="1:11">
      <c r="A927" t="s">
        <v>8219</v>
      </c>
      <c r="B927" s="14">
        <v>1375</v>
      </c>
      <c r="J927" t="s">
        <v>8221</v>
      </c>
      <c r="K927">
        <v>7</v>
      </c>
    </row>
    <row r="928" spans="1:11">
      <c r="A928" t="s">
        <v>8219</v>
      </c>
      <c r="B928" s="14">
        <v>17</v>
      </c>
      <c r="J928" t="s">
        <v>8221</v>
      </c>
      <c r="K928">
        <v>5</v>
      </c>
    </row>
    <row r="929" spans="1:11">
      <c r="A929" t="s">
        <v>8219</v>
      </c>
      <c r="B929" s="14">
        <v>354</v>
      </c>
      <c r="J929" t="s">
        <v>8221</v>
      </c>
      <c r="K929">
        <v>0</v>
      </c>
    </row>
    <row r="930" spans="1:11">
      <c r="A930" t="s">
        <v>8219</v>
      </c>
      <c r="B930" s="14">
        <v>191</v>
      </c>
      <c r="J930" t="s">
        <v>8221</v>
      </c>
      <c r="K930">
        <v>0</v>
      </c>
    </row>
    <row r="931" spans="1:11">
      <c r="A931" t="s">
        <v>8219</v>
      </c>
      <c r="B931" s="14">
        <v>303</v>
      </c>
      <c r="J931" t="s">
        <v>8221</v>
      </c>
      <c r="K931">
        <v>0</v>
      </c>
    </row>
    <row r="932" spans="1:11">
      <c r="A932" t="s">
        <v>8219</v>
      </c>
      <c r="B932" s="14">
        <v>137</v>
      </c>
      <c r="J932" t="s">
        <v>8221</v>
      </c>
      <c r="K932">
        <v>2</v>
      </c>
    </row>
    <row r="933" spans="1:11">
      <c r="A933" t="s">
        <v>8219</v>
      </c>
      <c r="B933" s="14">
        <v>41</v>
      </c>
      <c r="J933" t="s">
        <v>8221</v>
      </c>
      <c r="K933">
        <v>0</v>
      </c>
    </row>
    <row r="934" spans="1:11">
      <c r="A934" t="s">
        <v>8219</v>
      </c>
      <c r="B934" s="14">
        <v>398</v>
      </c>
      <c r="J934" t="s">
        <v>8221</v>
      </c>
      <c r="K934">
        <v>0</v>
      </c>
    </row>
    <row r="935" spans="1:11">
      <c r="A935" t="s">
        <v>8219</v>
      </c>
      <c r="B935" s="14">
        <v>1737</v>
      </c>
      <c r="J935" t="s">
        <v>8221</v>
      </c>
      <c r="K935">
        <v>28</v>
      </c>
    </row>
    <row r="936" spans="1:11">
      <c r="A936" t="s">
        <v>8219</v>
      </c>
      <c r="B936" s="14">
        <v>971</v>
      </c>
      <c r="J936" t="s">
        <v>8221</v>
      </c>
      <c r="K936">
        <v>2</v>
      </c>
    </row>
    <row r="937" spans="1:11">
      <c r="A937" t="s">
        <v>8219</v>
      </c>
      <c r="B937" s="14">
        <v>183</v>
      </c>
      <c r="J937" t="s">
        <v>8221</v>
      </c>
      <c r="K937">
        <v>0</v>
      </c>
    </row>
    <row r="938" spans="1:11">
      <c r="A938" t="s">
        <v>8219</v>
      </c>
      <c r="B938" s="14">
        <v>4562</v>
      </c>
      <c r="J938" t="s">
        <v>8221</v>
      </c>
      <c r="K938">
        <v>0</v>
      </c>
    </row>
    <row r="939" spans="1:11">
      <c r="A939" t="s">
        <v>8219</v>
      </c>
      <c r="B939" s="14">
        <v>26457</v>
      </c>
      <c r="J939" t="s">
        <v>8221</v>
      </c>
      <c r="K939">
        <v>0</v>
      </c>
    </row>
    <row r="940" spans="1:11">
      <c r="A940" t="s">
        <v>8219</v>
      </c>
      <c r="B940" s="14">
        <v>162</v>
      </c>
      <c r="J940" t="s">
        <v>8221</v>
      </c>
      <c r="K940">
        <v>4</v>
      </c>
    </row>
    <row r="941" spans="1:11">
      <c r="A941" t="s">
        <v>8219</v>
      </c>
      <c r="B941" s="14">
        <v>479</v>
      </c>
      <c r="J941" t="s">
        <v>8221</v>
      </c>
      <c r="K941">
        <v>12</v>
      </c>
    </row>
    <row r="942" spans="1:11">
      <c r="A942" t="s">
        <v>8219</v>
      </c>
      <c r="B942" s="14">
        <v>426</v>
      </c>
      <c r="J942" t="s">
        <v>8221</v>
      </c>
      <c r="K942">
        <v>0</v>
      </c>
    </row>
    <row r="943" spans="1:11">
      <c r="A943" t="s">
        <v>8219</v>
      </c>
      <c r="B943" s="14">
        <v>450</v>
      </c>
      <c r="J943" t="s">
        <v>8221</v>
      </c>
      <c r="K943">
        <v>33</v>
      </c>
    </row>
    <row r="944" spans="1:11">
      <c r="A944" t="s">
        <v>8219</v>
      </c>
      <c r="B944" s="14">
        <v>1780</v>
      </c>
      <c r="J944" t="s">
        <v>8221</v>
      </c>
      <c r="K944">
        <v>0</v>
      </c>
    </row>
    <row r="945" spans="1:11">
      <c r="A945" t="s">
        <v>8219</v>
      </c>
      <c r="B945" s="14">
        <v>122</v>
      </c>
      <c r="J945" t="s">
        <v>8221</v>
      </c>
      <c r="K945">
        <v>4</v>
      </c>
    </row>
    <row r="946" spans="1:11">
      <c r="A946" t="s">
        <v>8219</v>
      </c>
      <c r="B946" s="14">
        <v>95</v>
      </c>
      <c r="J946" t="s">
        <v>8221</v>
      </c>
      <c r="K946">
        <v>0</v>
      </c>
    </row>
    <row r="947" spans="1:11">
      <c r="A947" t="s">
        <v>8219</v>
      </c>
      <c r="B947" s="14">
        <v>325</v>
      </c>
      <c r="J947" t="s">
        <v>8221</v>
      </c>
      <c r="K947">
        <v>11</v>
      </c>
    </row>
    <row r="948" spans="1:11">
      <c r="A948" t="s">
        <v>8219</v>
      </c>
      <c r="B948" s="14">
        <v>353</v>
      </c>
      <c r="J948" t="s">
        <v>8221</v>
      </c>
      <c r="K948">
        <v>1</v>
      </c>
    </row>
    <row r="949" spans="1:11">
      <c r="A949" t="s">
        <v>8219</v>
      </c>
      <c r="B949" s="14">
        <v>105</v>
      </c>
      <c r="J949" t="s">
        <v>8221</v>
      </c>
      <c r="K949">
        <v>5</v>
      </c>
    </row>
    <row r="950" spans="1:11">
      <c r="A950" t="s">
        <v>8219</v>
      </c>
      <c r="B950" s="14">
        <v>729</v>
      </c>
      <c r="J950" t="s">
        <v>8221</v>
      </c>
      <c r="K950">
        <v>0</v>
      </c>
    </row>
    <row r="951" spans="1:11">
      <c r="A951" t="s">
        <v>8219</v>
      </c>
      <c r="B951" s="14">
        <v>454</v>
      </c>
      <c r="J951" t="s">
        <v>8221</v>
      </c>
      <c r="K951">
        <v>1</v>
      </c>
    </row>
    <row r="952" spans="1:11">
      <c r="A952" t="s">
        <v>8219</v>
      </c>
      <c r="B952" s="14">
        <v>539</v>
      </c>
      <c r="J952" t="s">
        <v>8221</v>
      </c>
      <c r="K952">
        <v>1</v>
      </c>
    </row>
    <row r="953" spans="1:11">
      <c r="A953" t="s">
        <v>8219</v>
      </c>
      <c r="B953" s="14">
        <v>79</v>
      </c>
      <c r="J953" t="s">
        <v>8221</v>
      </c>
      <c r="K953">
        <v>6</v>
      </c>
    </row>
    <row r="954" spans="1:11">
      <c r="A954" t="s">
        <v>8219</v>
      </c>
      <c r="B954" s="14">
        <v>94</v>
      </c>
      <c r="J954" t="s">
        <v>8221</v>
      </c>
      <c r="K954">
        <v>8</v>
      </c>
    </row>
    <row r="955" spans="1:11">
      <c r="A955" t="s">
        <v>8219</v>
      </c>
      <c r="B955" s="14">
        <v>625</v>
      </c>
      <c r="J955" t="s">
        <v>8221</v>
      </c>
      <c r="K955">
        <v>1</v>
      </c>
    </row>
    <row r="956" spans="1:11">
      <c r="A956" t="s">
        <v>8219</v>
      </c>
      <c r="B956" s="14">
        <v>508</v>
      </c>
      <c r="J956" t="s">
        <v>8221</v>
      </c>
      <c r="K956">
        <v>0</v>
      </c>
    </row>
    <row r="957" spans="1:11">
      <c r="A957" t="s">
        <v>8219</v>
      </c>
      <c r="B957" s="14">
        <v>531</v>
      </c>
      <c r="J957" t="s">
        <v>8221</v>
      </c>
      <c r="K957">
        <v>2</v>
      </c>
    </row>
    <row r="958" spans="1:11">
      <c r="A958" t="s">
        <v>8219</v>
      </c>
      <c r="B958" s="14">
        <v>158</v>
      </c>
      <c r="J958" t="s">
        <v>8221</v>
      </c>
      <c r="K958">
        <v>1</v>
      </c>
    </row>
    <row r="959" spans="1:11">
      <c r="A959" t="s">
        <v>8219</v>
      </c>
      <c r="B959" s="14">
        <v>508</v>
      </c>
      <c r="J959" t="s">
        <v>8221</v>
      </c>
      <c r="K959">
        <v>0</v>
      </c>
    </row>
    <row r="960" spans="1:11">
      <c r="A960" t="s">
        <v>8219</v>
      </c>
      <c r="B960" s="14">
        <v>644</v>
      </c>
      <c r="J960" t="s">
        <v>8221</v>
      </c>
      <c r="K960">
        <v>1</v>
      </c>
    </row>
    <row r="961" spans="1:11">
      <c r="A961" t="s">
        <v>8219</v>
      </c>
      <c r="B961" s="14">
        <v>848</v>
      </c>
      <c r="J961" t="s">
        <v>8221</v>
      </c>
      <c r="K961">
        <v>19</v>
      </c>
    </row>
    <row r="962" spans="1:11">
      <c r="A962" t="s">
        <v>8219</v>
      </c>
      <c r="B962" s="14">
        <v>429</v>
      </c>
      <c r="J962" t="s">
        <v>8221</v>
      </c>
      <c r="K962">
        <v>27</v>
      </c>
    </row>
    <row r="963" spans="1:11">
      <c r="A963" t="s">
        <v>8219</v>
      </c>
      <c r="B963" s="14">
        <v>204</v>
      </c>
      <c r="J963" t="s">
        <v>8221</v>
      </c>
      <c r="K963">
        <v>7</v>
      </c>
    </row>
    <row r="964" spans="1:11">
      <c r="A964" t="s">
        <v>8219</v>
      </c>
      <c r="B964" s="14">
        <v>379</v>
      </c>
      <c r="J964" t="s">
        <v>8221</v>
      </c>
      <c r="K964">
        <v>14</v>
      </c>
    </row>
    <row r="965" spans="1:11">
      <c r="A965" t="s">
        <v>8219</v>
      </c>
      <c r="B965" s="14">
        <v>271</v>
      </c>
      <c r="J965" t="s">
        <v>8221</v>
      </c>
      <c r="K965">
        <v>5</v>
      </c>
    </row>
    <row r="966" spans="1:11">
      <c r="A966" t="s">
        <v>8219</v>
      </c>
      <c r="B966" s="14">
        <v>120</v>
      </c>
      <c r="J966" t="s">
        <v>8221</v>
      </c>
      <c r="K966">
        <v>30</v>
      </c>
    </row>
    <row r="967" spans="1:11">
      <c r="A967" t="s">
        <v>8219</v>
      </c>
      <c r="B967" s="14">
        <v>140</v>
      </c>
      <c r="J967" t="s">
        <v>8221</v>
      </c>
      <c r="K967">
        <v>1</v>
      </c>
    </row>
    <row r="968" spans="1:11">
      <c r="A968" t="s">
        <v>8219</v>
      </c>
      <c r="B968" s="14">
        <v>193</v>
      </c>
      <c r="J968" t="s">
        <v>8221</v>
      </c>
      <c r="K968">
        <v>0</v>
      </c>
    </row>
    <row r="969" spans="1:11">
      <c r="A969" t="s">
        <v>8219</v>
      </c>
      <c r="B969" s="14">
        <v>180</v>
      </c>
      <c r="J969" t="s">
        <v>8221</v>
      </c>
      <c r="K969">
        <v>60</v>
      </c>
    </row>
    <row r="970" spans="1:11">
      <c r="A970" t="s">
        <v>8219</v>
      </c>
      <c r="B970" s="14">
        <v>263</v>
      </c>
      <c r="J970" t="s">
        <v>8221</v>
      </c>
      <c r="K970">
        <v>84</v>
      </c>
    </row>
    <row r="971" spans="1:11">
      <c r="A971" t="s">
        <v>8219</v>
      </c>
      <c r="B971" s="14">
        <v>217</v>
      </c>
      <c r="J971" t="s">
        <v>8221</v>
      </c>
      <c r="K971">
        <v>47</v>
      </c>
    </row>
    <row r="972" spans="1:11">
      <c r="A972" t="s">
        <v>8219</v>
      </c>
      <c r="B972" s="14">
        <v>443</v>
      </c>
      <c r="J972" t="s">
        <v>8221</v>
      </c>
      <c r="K972">
        <v>66</v>
      </c>
    </row>
    <row r="973" spans="1:11">
      <c r="A973" t="s">
        <v>8219</v>
      </c>
      <c r="B973" s="14">
        <v>1373</v>
      </c>
      <c r="J973" t="s">
        <v>8221</v>
      </c>
      <c r="K973">
        <v>171</v>
      </c>
    </row>
    <row r="974" spans="1:11">
      <c r="A974" t="s">
        <v>8219</v>
      </c>
      <c r="B974" s="14">
        <v>742</v>
      </c>
      <c r="J974" t="s">
        <v>8221</v>
      </c>
      <c r="K974">
        <v>29</v>
      </c>
    </row>
    <row r="975" spans="1:11">
      <c r="A975" t="s">
        <v>8219</v>
      </c>
      <c r="B975" s="14">
        <v>170</v>
      </c>
      <c r="J975" t="s">
        <v>8221</v>
      </c>
      <c r="K975">
        <v>9</v>
      </c>
    </row>
    <row r="976" spans="1:11">
      <c r="A976" t="s">
        <v>8219</v>
      </c>
      <c r="B976" s="14">
        <v>242</v>
      </c>
      <c r="J976" t="s">
        <v>8221</v>
      </c>
      <c r="K976">
        <v>27</v>
      </c>
    </row>
    <row r="977" spans="1:11">
      <c r="A977" t="s">
        <v>8219</v>
      </c>
      <c r="B977" s="14">
        <v>541</v>
      </c>
      <c r="J977" t="s">
        <v>8221</v>
      </c>
      <c r="K977">
        <v>2</v>
      </c>
    </row>
    <row r="978" spans="1:11">
      <c r="A978" t="s">
        <v>8219</v>
      </c>
      <c r="B978" s="14">
        <v>121</v>
      </c>
      <c r="J978" t="s">
        <v>8221</v>
      </c>
      <c r="K978">
        <v>3</v>
      </c>
    </row>
    <row r="979" spans="1:11">
      <c r="A979" t="s">
        <v>8219</v>
      </c>
      <c r="B979" s="14">
        <v>621</v>
      </c>
      <c r="J979" t="s">
        <v>8221</v>
      </c>
      <c r="K979">
        <v>4</v>
      </c>
    </row>
    <row r="980" spans="1:11">
      <c r="A980" t="s">
        <v>8219</v>
      </c>
      <c r="B980" s="14">
        <v>101</v>
      </c>
      <c r="J980" t="s">
        <v>8221</v>
      </c>
      <c r="K980">
        <v>2</v>
      </c>
    </row>
    <row r="981" spans="1:11">
      <c r="A981" t="s">
        <v>8219</v>
      </c>
      <c r="B981" s="14">
        <v>554</v>
      </c>
      <c r="J981" t="s">
        <v>8221</v>
      </c>
      <c r="K981">
        <v>20</v>
      </c>
    </row>
    <row r="982" spans="1:11">
      <c r="A982" t="s">
        <v>8219</v>
      </c>
      <c r="B982" s="14">
        <v>666</v>
      </c>
      <c r="J982" t="s">
        <v>8221</v>
      </c>
      <c r="K982">
        <v>3</v>
      </c>
    </row>
    <row r="983" spans="1:11">
      <c r="A983" t="s">
        <v>8219</v>
      </c>
      <c r="B983" s="14">
        <v>410</v>
      </c>
      <c r="J983" t="s">
        <v>8221</v>
      </c>
      <c r="K983">
        <v>4</v>
      </c>
    </row>
    <row r="984" spans="1:11">
      <c r="A984" t="s">
        <v>8219</v>
      </c>
      <c r="B984" s="14">
        <v>375</v>
      </c>
      <c r="J984" t="s">
        <v>8221</v>
      </c>
      <c r="K984">
        <v>1</v>
      </c>
    </row>
    <row r="985" spans="1:11">
      <c r="A985" t="s">
        <v>8219</v>
      </c>
      <c r="B985" s="14">
        <v>1364</v>
      </c>
      <c r="J985" t="s">
        <v>8221</v>
      </c>
      <c r="K985">
        <v>0</v>
      </c>
    </row>
    <row r="986" spans="1:11">
      <c r="A986" t="s">
        <v>8219</v>
      </c>
      <c r="B986" s="14">
        <v>35</v>
      </c>
      <c r="J986" t="s">
        <v>8221</v>
      </c>
      <c r="K986">
        <v>0</v>
      </c>
    </row>
    <row r="987" spans="1:11">
      <c r="A987" t="s">
        <v>8219</v>
      </c>
      <c r="B987" s="14">
        <v>203</v>
      </c>
      <c r="J987" t="s">
        <v>8221</v>
      </c>
      <c r="K987">
        <v>14</v>
      </c>
    </row>
    <row r="988" spans="1:11">
      <c r="A988" t="s">
        <v>8219</v>
      </c>
      <c r="B988" s="14">
        <v>49</v>
      </c>
      <c r="J988" t="s">
        <v>8221</v>
      </c>
      <c r="K988">
        <v>1</v>
      </c>
    </row>
    <row r="989" spans="1:11">
      <c r="A989" t="s">
        <v>8219</v>
      </c>
      <c r="B989" s="14">
        <v>5812</v>
      </c>
      <c r="J989" t="s">
        <v>8221</v>
      </c>
      <c r="K989">
        <v>118</v>
      </c>
    </row>
    <row r="990" spans="1:11">
      <c r="A990" t="s">
        <v>8219</v>
      </c>
      <c r="B990" s="14">
        <v>1556</v>
      </c>
      <c r="J990" t="s">
        <v>8221</v>
      </c>
      <c r="K990">
        <v>2</v>
      </c>
    </row>
    <row r="991" spans="1:11">
      <c r="A991" t="s">
        <v>8219</v>
      </c>
      <c r="B991" s="14">
        <v>65</v>
      </c>
      <c r="J991" t="s">
        <v>8221</v>
      </c>
      <c r="K991">
        <v>1</v>
      </c>
    </row>
    <row r="992" spans="1:11">
      <c r="A992" t="s">
        <v>8219</v>
      </c>
      <c r="B992" s="14">
        <v>10</v>
      </c>
      <c r="J992" t="s">
        <v>8221</v>
      </c>
      <c r="K992">
        <v>3</v>
      </c>
    </row>
    <row r="993" spans="1:11">
      <c r="A993" t="s">
        <v>8219</v>
      </c>
      <c r="B993" s="14">
        <v>76</v>
      </c>
      <c r="J993" t="s">
        <v>8221</v>
      </c>
      <c r="K993">
        <v>1</v>
      </c>
    </row>
    <row r="994" spans="1:11">
      <c r="A994" t="s">
        <v>8219</v>
      </c>
      <c r="B994" s="14">
        <v>263</v>
      </c>
      <c r="J994" t="s">
        <v>8221</v>
      </c>
      <c r="K994">
        <v>3</v>
      </c>
    </row>
    <row r="995" spans="1:11">
      <c r="A995" t="s">
        <v>8219</v>
      </c>
      <c r="B995" s="14">
        <v>1530</v>
      </c>
      <c r="J995" t="s">
        <v>8221</v>
      </c>
      <c r="K995">
        <v>38</v>
      </c>
    </row>
    <row r="996" spans="1:11">
      <c r="A996" t="s">
        <v>8219</v>
      </c>
      <c r="B996" s="14">
        <v>278</v>
      </c>
      <c r="J996" t="s">
        <v>8221</v>
      </c>
      <c r="K996">
        <v>52</v>
      </c>
    </row>
    <row r="997" spans="1:11">
      <c r="A997" t="s">
        <v>8219</v>
      </c>
      <c r="B997" s="14">
        <v>350</v>
      </c>
      <c r="J997" t="s">
        <v>8221</v>
      </c>
      <c r="K997">
        <v>2</v>
      </c>
    </row>
    <row r="998" spans="1:11">
      <c r="A998" t="s">
        <v>8219</v>
      </c>
      <c r="B998" s="14">
        <v>470</v>
      </c>
      <c r="J998" t="s">
        <v>8221</v>
      </c>
      <c r="K998">
        <v>0</v>
      </c>
    </row>
    <row r="999" spans="1:11">
      <c r="A999" t="s">
        <v>8219</v>
      </c>
      <c r="B999" s="14">
        <v>3</v>
      </c>
      <c r="J999" t="s">
        <v>8221</v>
      </c>
      <c r="K999">
        <v>4</v>
      </c>
    </row>
    <row r="1000" spans="1:11">
      <c r="A1000" t="s">
        <v>8219</v>
      </c>
      <c r="B1000" s="14">
        <v>8200</v>
      </c>
      <c r="J1000" t="s">
        <v>8221</v>
      </c>
      <c r="K1000">
        <v>4</v>
      </c>
    </row>
    <row r="1001" spans="1:11">
      <c r="A1001" t="s">
        <v>8219</v>
      </c>
      <c r="B1001" s="14">
        <v>8359</v>
      </c>
      <c r="J1001" t="s">
        <v>8221</v>
      </c>
      <c r="K1001">
        <v>18</v>
      </c>
    </row>
    <row r="1002" spans="1:11">
      <c r="A1002" t="s">
        <v>8219</v>
      </c>
      <c r="B1002" s="14">
        <v>188</v>
      </c>
      <c r="J1002" t="s">
        <v>8221</v>
      </c>
      <c r="K1002">
        <v>0</v>
      </c>
    </row>
    <row r="1003" spans="1:11">
      <c r="A1003" t="s">
        <v>8219</v>
      </c>
      <c r="B1003" s="14">
        <v>48</v>
      </c>
      <c r="J1003" t="s">
        <v>8221</v>
      </c>
      <c r="K1003">
        <v>22</v>
      </c>
    </row>
    <row r="1004" spans="1:11">
      <c r="A1004" t="s">
        <v>8219</v>
      </c>
      <c r="B1004" s="14">
        <v>607</v>
      </c>
      <c r="J1004" t="s">
        <v>8221</v>
      </c>
      <c r="K1004">
        <v>49</v>
      </c>
    </row>
    <row r="1005" spans="1:11">
      <c r="A1005" t="s">
        <v>8219</v>
      </c>
      <c r="B1005" s="14">
        <v>50</v>
      </c>
      <c r="J1005" t="s">
        <v>8221</v>
      </c>
      <c r="K1005">
        <v>19</v>
      </c>
    </row>
    <row r="1006" spans="1:11">
      <c r="A1006" t="s">
        <v>8219</v>
      </c>
      <c r="B1006" s="14">
        <v>55</v>
      </c>
      <c r="J1006" t="s">
        <v>8221</v>
      </c>
      <c r="K1006">
        <v>4</v>
      </c>
    </row>
    <row r="1007" spans="1:11">
      <c r="A1007" t="s">
        <v>8219</v>
      </c>
      <c r="B1007" s="14">
        <v>38</v>
      </c>
      <c r="J1007" t="s">
        <v>8221</v>
      </c>
      <c r="K1007">
        <v>4</v>
      </c>
    </row>
    <row r="1008" spans="1:11">
      <c r="A1008" t="s">
        <v>8219</v>
      </c>
      <c r="B1008" s="14">
        <v>25</v>
      </c>
      <c r="J1008" t="s">
        <v>8221</v>
      </c>
      <c r="K1008">
        <v>2</v>
      </c>
    </row>
    <row r="1009" spans="1:11">
      <c r="A1009" t="s">
        <v>8219</v>
      </c>
      <c r="B1009" s="14">
        <v>46</v>
      </c>
      <c r="J1009" t="s">
        <v>8221</v>
      </c>
      <c r="K1009">
        <v>0</v>
      </c>
    </row>
    <row r="1010" spans="1:11">
      <c r="A1010" t="s">
        <v>8219</v>
      </c>
      <c r="B1010" s="14">
        <v>83</v>
      </c>
      <c r="J1010" t="s">
        <v>8221</v>
      </c>
      <c r="K1010">
        <v>0</v>
      </c>
    </row>
    <row r="1011" spans="1:11">
      <c r="A1011" t="s">
        <v>8219</v>
      </c>
      <c r="B1011" s="14">
        <v>35</v>
      </c>
      <c r="J1011" t="s">
        <v>8221</v>
      </c>
      <c r="K1011">
        <v>14</v>
      </c>
    </row>
    <row r="1012" spans="1:11">
      <c r="A1012" t="s">
        <v>8219</v>
      </c>
      <c r="B1012" s="14">
        <v>25</v>
      </c>
      <c r="J1012" t="s">
        <v>8221</v>
      </c>
      <c r="K1012">
        <v>8</v>
      </c>
    </row>
    <row r="1013" spans="1:11">
      <c r="A1013" t="s">
        <v>8219</v>
      </c>
      <c r="B1013" s="14">
        <v>75</v>
      </c>
      <c r="J1013" t="s">
        <v>8221</v>
      </c>
      <c r="K1013">
        <v>0</v>
      </c>
    </row>
    <row r="1014" spans="1:11">
      <c r="A1014" t="s">
        <v>8219</v>
      </c>
      <c r="B1014" s="14">
        <v>62</v>
      </c>
      <c r="J1014" t="s">
        <v>8221</v>
      </c>
      <c r="K1014">
        <v>15</v>
      </c>
    </row>
    <row r="1015" spans="1:11">
      <c r="A1015" t="s">
        <v>8219</v>
      </c>
      <c r="B1015" s="14">
        <v>160</v>
      </c>
      <c r="J1015" t="s">
        <v>8221</v>
      </c>
      <c r="K1015">
        <v>33</v>
      </c>
    </row>
    <row r="1016" spans="1:11">
      <c r="A1016" t="s">
        <v>8219</v>
      </c>
      <c r="B1016" s="14">
        <v>246</v>
      </c>
      <c r="J1016" t="s">
        <v>8221</v>
      </c>
      <c r="K1016">
        <v>2</v>
      </c>
    </row>
    <row r="1017" spans="1:11">
      <c r="A1017" t="s">
        <v>8219</v>
      </c>
      <c r="B1017" s="14">
        <v>55</v>
      </c>
      <c r="J1017" t="s">
        <v>8221</v>
      </c>
      <c r="K1017">
        <v>6</v>
      </c>
    </row>
    <row r="1018" spans="1:11">
      <c r="A1018" t="s">
        <v>8219</v>
      </c>
      <c r="B1018" s="14">
        <v>23</v>
      </c>
      <c r="J1018" t="s">
        <v>8221</v>
      </c>
      <c r="K1018">
        <v>2</v>
      </c>
    </row>
    <row r="1019" spans="1:11">
      <c r="A1019" t="s">
        <v>8219</v>
      </c>
      <c r="B1019" s="14">
        <v>72</v>
      </c>
      <c r="J1019" t="s">
        <v>8221</v>
      </c>
      <c r="K1019">
        <v>0</v>
      </c>
    </row>
    <row r="1020" spans="1:11">
      <c r="A1020" t="s">
        <v>8219</v>
      </c>
      <c r="B1020" s="14">
        <v>22</v>
      </c>
      <c r="J1020" t="s">
        <v>8221</v>
      </c>
      <c r="K1020">
        <v>4</v>
      </c>
    </row>
    <row r="1021" spans="1:11">
      <c r="A1021" t="s">
        <v>8219</v>
      </c>
      <c r="B1021" s="14">
        <v>14</v>
      </c>
      <c r="J1021" t="s">
        <v>8221</v>
      </c>
      <c r="K1021">
        <v>1</v>
      </c>
    </row>
    <row r="1022" spans="1:11">
      <c r="A1022" t="s">
        <v>8219</v>
      </c>
      <c r="B1022" s="14">
        <v>38</v>
      </c>
      <c r="J1022" t="s">
        <v>8221</v>
      </c>
      <c r="K1022">
        <v>3</v>
      </c>
    </row>
    <row r="1023" spans="1:11">
      <c r="A1023" t="s">
        <v>8219</v>
      </c>
      <c r="B1023" s="14">
        <v>32</v>
      </c>
      <c r="J1023" t="s">
        <v>8221</v>
      </c>
      <c r="K1023">
        <v>4</v>
      </c>
    </row>
    <row r="1024" spans="1:11">
      <c r="A1024" t="s">
        <v>8219</v>
      </c>
      <c r="B1024" s="14">
        <v>63</v>
      </c>
      <c r="J1024" t="s">
        <v>8221</v>
      </c>
      <c r="K1024">
        <v>0</v>
      </c>
    </row>
    <row r="1025" spans="1:11">
      <c r="A1025" t="s">
        <v>8219</v>
      </c>
      <c r="B1025" s="14">
        <v>27</v>
      </c>
      <c r="J1025" t="s">
        <v>8221</v>
      </c>
      <c r="K1025">
        <v>4</v>
      </c>
    </row>
    <row r="1026" spans="1:11">
      <c r="A1026" t="s">
        <v>8219</v>
      </c>
      <c r="B1026" s="14">
        <v>44</v>
      </c>
      <c r="J1026" t="s">
        <v>8221</v>
      </c>
      <c r="K1026">
        <v>3</v>
      </c>
    </row>
    <row r="1027" spans="1:11">
      <c r="A1027" t="s">
        <v>8219</v>
      </c>
      <c r="B1027" s="14">
        <v>38</v>
      </c>
      <c r="J1027" t="s">
        <v>8221</v>
      </c>
      <c r="K1027">
        <v>34</v>
      </c>
    </row>
    <row r="1028" spans="1:11">
      <c r="A1028" t="s">
        <v>8219</v>
      </c>
      <c r="B1028" s="14">
        <v>115</v>
      </c>
      <c r="J1028" t="s">
        <v>8221</v>
      </c>
      <c r="K1028">
        <v>2</v>
      </c>
    </row>
    <row r="1029" spans="1:11">
      <c r="A1029" t="s">
        <v>8219</v>
      </c>
      <c r="B1029" s="14">
        <v>37</v>
      </c>
      <c r="J1029" t="s">
        <v>8221</v>
      </c>
      <c r="K1029">
        <v>33</v>
      </c>
    </row>
    <row r="1030" spans="1:11">
      <c r="A1030" t="s">
        <v>8219</v>
      </c>
      <c r="B1030" s="14">
        <v>99</v>
      </c>
      <c r="J1030" t="s">
        <v>8221</v>
      </c>
      <c r="K1030">
        <v>0</v>
      </c>
    </row>
    <row r="1031" spans="1:11">
      <c r="A1031" t="s">
        <v>8219</v>
      </c>
      <c r="B1031" s="14">
        <v>44</v>
      </c>
      <c r="J1031" t="s">
        <v>8221</v>
      </c>
      <c r="K1031">
        <v>0</v>
      </c>
    </row>
    <row r="1032" spans="1:11">
      <c r="A1032" t="s">
        <v>8219</v>
      </c>
      <c r="B1032" s="14">
        <v>58</v>
      </c>
      <c r="J1032" t="s">
        <v>8221</v>
      </c>
      <c r="K1032">
        <v>1</v>
      </c>
    </row>
    <row r="1033" spans="1:11">
      <c r="A1033" t="s">
        <v>8219</v>
      </c>
      <c r="B1033" s="14">
        <v>191</v>
      </c>
      <c r="J1033" t="s">
        <v>8221</v>
      </c>
      <c r="K1033">
        <v>13</v>
      </c>
    </row>
    <row r="1034" spans="1:11">
      <c r="A1034" t="s">
        <v>8219</v>
      </c>
      <c r="B1034" s="14">
        <v>40</v>
      </c>
      <c r="J1034" t="s">
        <v>8221</v>
      </c>
      <c r="K1034">
        <v>2</v>
      </c>
    </row>
    <row r="1035" spans="1:11">
      <c r="A1035" t="s">
        <v>8219</v>
      </c>
      <c r="B1035" s="14">
        <v>38</v>
      </c>
      <c r="J1035" t="s">
        <v>8221</v>
      </c>
      <c r="K1035">
        <v>36</v>
      </c>
    </row>
    <row r="1036" spans="1:11">
      <c r="A1036" t="s">
        <v>8219</v>
      </c>
      <c r="B1036" s="14">
        <v>39</v>
      </c>
      <c r="J1036" t="s">
        <v>8221</v>
      </c>
      <c r="K1036">
        <v>1</v>
      </c>
    </row>
    <row r="1037" spans="1:11">
      <c r="A1037" t="s">
        <v>8219</v>
      </c>
      <c r="B1037" s="14">
        <v>11</v>
      </c>
      <c r="J1037" t="s">
        <v>8221</v>
      </c>
      <c r="K1037">
        <v>15</v>
      </c>
    </row>
    <row r="1038" spans="1:11">
      <c r="A1038" t="s">
        <v>8219</v>
      </c>
      <c r="B1038" s="14">
        <v>107</v>
      </c>
      <c r="J1038" t="s">
        <v>8221</v>
      </c>
      <c r="K1038">
        <v>1</v>
      </c>
    </row>
    <row r="1039" spans="1:11">
      <c r="A1039" t="s">
        <v>8219</v>
      </c>
      <c r="B1039" s="14">
        <v>147</v>
      </c>
      <c r="J1039" t="s">
        <v>8221</v>
      </c>
      <c r="K1039">
        <v>0</v>
      </c>
    </row>
    <row r="1040" spans="1:11">
      <c r="A1040" t="s">
        <v>8219</v>
      </c>
      <c r="B1040" s="14">
        <v>36</v>
      </c>
      <c r="J1040" t="s">
        <v>8221</v>
      </c>
      <c r="K1040">
        <v>1</v>
      </c>
    </row>
    <row r="1041" spans="1:11">
      <c r="A1041" t="s">
        <v>8219</v>
      </c>
      <c r="B1041" s="14">
        <v>92</v>
      </c>
      <c r="J1041" t="s">
        <v>8221</v>
      </c>
      <c r="K1041">
        <v>0</v>
      </c>
    </row>
    <row r="1042" spans="1:11">
      <c r="A1042" t="s">
        <v>8219</v>
      </c>
      <c r="B1042" s="14">
        <v>35</v>
      </c>
      <c r="J1042" t="s">
        <v>8221</v>
      </c>
      <c r="K1042">
        <v>0</v>
      </c>
    </row>
    <row r="1043" spans="1:11">
      <c r="A1043" t="s">
        <v>8219</v>
      </c>
      <c r="B1043" s="14">
        <v>17</v>
      </c>
      <c r="J1043" t="s">
        <v>8221</v>
      </c>
      <c r="K1043">
        <v>1</v>
      </c>
    </row>
    <row r="1044" spans="1:11">
      <c r="A1044" t="s">
        <v>8219</v>
      </c>
      <c r="B1044" s="14">
        <v>22</v>
      </c>
      <c r="J1044" t="s">
        <v>8221</v>
      </c>
      <c r="K1044">
        <v>39</v>
      </c>
    </row>
    <row r="1045" spans="1:11">
      <c r="A1045" t="s">
        <v>8219</v>
      </c>
      <c r="B1045" s="14">
        <v>69</v>
      </c>
      <c r="J1045" t="s">
        <v>8221</v>
      </c>
      <c r="K1045">
        <v>0</v>
      </c>
    </row>
    <row r="1046" spans="1:11">
      <c r="A1046" t="s">
        <v>8219</v>
      </c>
      <c r="B1046" s="14">
        <v>13</v>
      </c>
      <c r="J1046" t="s">
        <v>8221</v>
      </c>
      <c r="K1046">
        <v>0</v>
      </c>
    </row>
    <row r="1047" spans="1:11">
      <c r="A1047" t="s">
        <v>8219</v>
      </c>
      <c r="B1047" s="14">
        <v>58</v>
      </c>
      <c r="J1047" t="s">
        <v>8221</v>
      </c>
      <c r="K1047">
        <v>3</v>
      </c>
    </row>
    <row r="1048" spans="1:11">
      <c r="A1048" t="s">
        <v>8219</v>
      </c>
      <c r="B1048" s="14">
        <v>44</v>
      </c>
      <c r="J1048" t="s">
        <v>8221</v>
      </c>
      <c r="K1048">
        <v>1</v>
      </c>
    </row>
    <row r="1049" spans="1:11">
      <c r="A1049" t="s">
        <v>8219</v>
      </c>
      <c r="B1049" s="14">
        <v>83</v>
      </c>
      <c r="J1049" t="s">
        <v>8221</v>
      </c>
      <c r="K1049">
        <v>13</v>
      </c>
    </row>
    <row r="1050" spans="1:11">
      <c r="A1050" t="s">
        <v>8219</v>
      </c>
      <c r="B1050" s="14">
        <v>117</v>
      </c>
      <c r="J1050" t="s">
        <v>8221</v>
      </c>
      <c r="K1050">
        <v>0</v>
      </c>
    </row>
    <row r="1051" spans="1:11">
      <c r="A1051" t="s">
        <v>8219</v>
      </c>
      <c r="B1051" s="14">
        <v>32</v>
      </c>
      <c r="J1051" t="s">
        <v>8221</v>
      </c>
      <c r="K1051">
        <v>6</v>
      </c>
    </row>
    <row r="1052" spans="1:11">
      <c r="A1052" t="s">
        <v>8219</v>
      </c>
      <c r="B1052" s="14">
        <v>8</v>
      </c>
      <c r="J1052" t="s">
        <v>8221</v>
      </c>
      <c r="K1052">
        <v>0</v>
      </c>
    </row>
    <row r="1053" spans="1:11">
      <c r="A1053" t="s">
        <v>8219</v>
      </c>
      <c r="B1053" s="14">
        <v>340</v>
      </c>
      <c r="J1053" t="s">
        <v>8221</v>
      </c>
      <c r="K1053">
        <v>14</v>
      </c>
    </row>
    <row r="1054" spans="1:11">
      <c r="A1054" t="s">
        <v>8219</v>
      </c>
      <c r="B1054" s="14">
        <v>7</v>
      </c>
      <c r="J1054" t="s">
        <v>8221</v>
      </c>
      <c r="K1054">
        <v>5</v>
      </c>
    </row>
    <row r="1055" spans="1:11">
      <c r="A1055" t="s">
        <v>8219</v>
      </c>
      <c r="B1055" s="14">
        <v>19</v>
      </c>
      <c r="J1055" t="s">
        <v>8221</v>
      </c>
      <c r="K1055">
        <v>6</v>
      </c>
    </row>
    <row r="1056" spans="1:11">
      <c r="A1056" t="s">
        <v>8219</v>
      </c>
      <c r="B1056" s="14">
        <v>47</v>
      </c>
      <c r="J1056" t="s">
        <v>8221</v>
      </c>
      <c r="K1056">
        <v>15</v>
      </c>
    </row>
    <row r="1057" spans="1:11">
      <c r="A1057" t="s">
        <v>8219</v>
      </c>
      <c r="B1057" s="14">
        <v>13</v>
      </c>
      <c r="J1057" t="s">
        <v>8221</v>
      </c>
      <c r="K1057">
        <v>0</v>
      </c>
    </row>
    <row r="1058" spans="1:11">
      <c r="A1058" t="s">
        <v>8219</v>
      </c>
      <c r="B1058" s="14">
        <v>90</v>
      </c>
      <c r="J1058" t="s">
        <v>8221</v>
      </c>
      <c r="K1058">
        <v>1</v>
      </c>
    </row>
    <row r="1059" spans="1:11">
      <c r="A1059" t="s">
        <v>8219</v>
      </c>
      <c r="B1059" s="14">
        <v>63</v>
      </c>
      <c r="J1059" t="s">
        <v>8221</v>
      </c>
      <c r="K1059">
        <v>9</v>
      </c>
    </row>
    <row r="1060" spans="1:11">
      <c r="A1060" t="s">
        <v>8219</v>
      </c>
      <c r="B1060" s="14">
        <v>26</v>
      </c>
      <c r="J1060" t="s">
        <v>8221</v>
      </c>
      <c r="K1060">
        <v>3</v>
      </c>
    </row>
    <row r="1061" spans="1:11">
      <c r="A1061" t="s">
        <v>8219</v>
      </c>
      <c r="B1061" s="14">
        <v>71</v>
      </c>
      <c r="J1061" t="s">
        <v>8221</v>
      </c>
      <c r="K1061">
        <v>3</v>
      </c>
    </row>
    <row r="1062" spans="1:11">
      <c r="A1062" t="s">
        <v>8219</v>
      </c>
      <c r="B1062" s="14">
        <v>38</v>
      </c>
      <c r="J1062" t="s">
        <v>8221</v>
      </c>
      <c r="K1062">
        <v>1</v>
      </c>
    </row>
    <row r="1063" spans="1:11">
      <c r="A1063" t="s">
        <v>8219</v>
      </c>
      <c r="B1063" s="14">
        <v>859</v>
      </c>
      <c r="J1063" t="s">
        <v>8221</v>
      </c>
      <c r="K1063">
        <v>3</v>
      </c>
    </row>
    <row r="1064" spans="1:11">
      <c r="A1064" t="s">
        <v>8219</v>
      </c>
      <c r="B1064" s="14">
        <v>21</v>
      </c>
      <c r="J1064" t="s">
        <v>8221</v>
      </c>
      <c r="K1064">
        <v>0</v>
      </c>
    </row>
    <row r="1065" spans="1:11">
      <c r="A1065" t="s">
        <v>8219</v>
      </c>
      <c r="B1065" s="14">
        <v>78</v>
      </c>
      <c r="J1065" t="s">
        <v>8221</v>
      </c>
      <c r="K1065">
        <v>2</v>
      </c>
    </row>
    <row r="1066" spans="1:11">
      <c r="A1066" t="s">
        <v>8219</v>
      </c>
      <c r="B1066" s="14">
        <v>53</v>
      </c>
      <c r="J1066" t="s">
        <v>8221</v>
      </c>
      <c r="K1066">
        <v>10</v>
      </c>
    </row>
    <row r="1067" spans="1:11">
      <c r="A1067" t="s">
        <v>8219</v>
      </c>
      <c r="B1067" s="14">
        <v>356</v>
      </c>
      <c r="J1067" t="s">
        <v>8221</v>
      </c>
      <c r="K1067">
        <v>60</v>
      </c>
    </row>
    <row r="1068" spans="1:11">
      <c r="A1068" t="s">
        <v>8219</v>
      </c>
      <c r="B1068" s="14">
        <v>279</v>
      </c>
      <c r="J1068" t="s">
        <v>8221</v>
      </c>
      <c r="K1068">
        <v>5</v>
      </c>
    </row>
    <row r="1069" spans="1:11">
      <c r="A1069" t="s">
        <v>8219</v>
      </c>
      <c r="B1069" s="14">
        <v>266</v>
      </c>
      <c r="J1069" t="s">
        <v>8221</v>
      </c>
      <c r="K1069">
        <v>9</v>
      </c>
    </row>
    <row r="1070" spans="1:11">
      <c r="A1070" t="s">
        <v>8219</v>
      </c>
      <c r="B1070" s="14">
        <v>623</v>
      </c>
      <c r="J1070" t="s">
        <v>8221</v>
      </c>
      <c r="K1070">
        <v>13</v>
      </c>
    </row>
    <row r="1071" spans="1:11">
      <c r="A1071" t="s">
        <v>8219</v>
      </c>
      <c r="B1071" s="14">
        <v>392</v>
      </c>
      <c r="J1071" t="s">
        <v>8221</v>
      </c>
      <c r="K1071">
        <v>0</v>
      </c>
    </row>
    <row r="1072" spans="1:11">
      <c r="A1072" t="s">
        <v>8219</v>
      </c>
      <c r="B1072" s="14">
        <v>3562</v>
      </c>
      <c r="J1072" t="s">
        <v>8221</v>
      </c>
      <c r="K1072">
        <v>8</v>
      </c>
    </row>
    <row r="1073" spans="1:11">
      <c r="A1073" t="s">
        <v>8219</v>
      </c>
      <c r="B1073" s="14">
        <v>514</v>
      </c>
      <c r="J1073" t="s">
        <v>8221</v>
      </c>
      <c r="K1073">
        <v>3</v>
      </c>
    </row>
    <row r="1074" spans="1:11">
      <c r="A1074" t="s">
        <v>8219</v>
      </c>
      <c r="B1074" s="14">
        <v>88</v>
      </c>
      <c r="J1074" t="s">
        <v>8221</v>
      </c>
      <c r="K1074">
        <v>3</v>
      </c>
    </row>
    <row r="1075" spans="1:11">
      <c r="A1075" t="s">
        <v>8219</v>
      </c>
      <c r="B1075" s="14">
        <v>537</v>
      </c>
      <c r="J1075" t="s">
        <v>8221</v>
      </c>
      <c r="K1075">
        <v>0</v>
      </c>
    </row>
    <row r="1076" spans="1:11">
      <c r="A1076" t="s">
        <v>8219</v>
      </c>
      <c r="B1076" s="14">
        <v>25</v>
      </c>
      <c r="J1076" t="s">
        <v>8221</v>
      </c>
      <c r="K1076">
        <v>6</v>
      </c>
    </row>
    <row r="1077" spans="1:11">
      <c r="A1077" t="s">
        <v>8219</v>
      </c>
      <c r="B1077" s="14">
        <v>3238</v>
      </c>
      <c r="J1077" t="s">
        <v>8221</v>
      </c>
      <c r="K1077">
        <v>4</v>
      </c>
    </row>
    <row r="1078" spans="1:11">
      <c r="A1078" t="s">
        <v>8219</v>
      </c>
      <c r="B1078" s="14">
        <v>897</v>
      </c>
      <c r="J1078" t="s">
        <v>8221</v>
      </c>
      <c r="K1078">
        <v>1</v>
      </c>
    </row>
    <row r="1079" spans="1:11">
      <c r="A1079" t="s">
        <v>8219</v>
      </c>
      <c r="B1079" s="14">
        <v>878</v>
      </c>
      <c r="J1079" t="s">
        <v>8221</v>
      </c>
      <c r="K1079">
        <v>29</v>
      </c>
    </row>
    <row r="1080" spans="1:11">
      <c r="A1080" t="s">
        <v>8219</v>
      </c>
      <c r="B1080" s="14">
        <v>115</v>
      </c>
      <c r="J1080" t="s">
        <v>8221</v>
      </c>
      <c r="K1080">
        <v>0</v>
      </c>
    </row>
    <row r="1081" spans="1:11">
      <c r="A1081" t="s">
        <v>8219</v>
      </c>
      <c r="B1081" s="14">
        <v>234</v>
      </c>
      <c r="J1081" t="s">
        <v>8221</v>
      </c>
      <c r="K1081">
        <v>4</v>
      </c>
    </row>
    <row r="1082" spans="1:11">
      <c r="A1082" t="s">
        <v>8219</v>
      </c>
      <c r="B1082" s="14">
        <v>4330</v>
      </c>
      <c r="J1082" t="s">
        <v>8221</v>
      </c>
      <c r="K1082">
        <v>5</v>
      </c>
    </row>
    <row r="1083" spans="1:11">
      <c r="A1083" t="s">
        <v>8219</v>
      </c>
      <c r="B1083" s="14">
        <v>651</v>
      </c>
      <c r="J1083" t="s">
        <v>8221</v>
      </c>
      <c r="K1083">
        <v>4</v>
      </c>
    </row>
    <row r="1084" spans="1:11">
      <c r="A1084" t="s">
        <v>8219</v>
      </c>
      <c r="B1084" s="14">
        <v>251</v>
      </c>
      <c r="J1084" t="s">
        <v>8221</v>
      </c>
      <c r="K1084">
        <v>5</v>
      </c>
    </row>
    <row r="1085" spans="1:11">
      <c r="A1085" t="s">
        <v>8219</v>
      </c>
      <c r="B1085" s="14">
        <v>263</v>
      </c>
      <c r="J1085" t="s">
        <v>8221</v>
      </c>
      <c r="K1085">
        <v>1</v>
      </c>
    </row>
    <row r="1086" spans="1:11">
      <c r="A1086" t="s">
        <v>8219</v>
      </c>
      <c r="B1086" s="14">
        <v>28</v>
      </c>
      <c r="J1086" t="s">
        <v>8221</v>
      </c>
      <c r="K1086">
        <v>1</v>
      </c>
    </row>
    <row r="1087" spans="1:11">
      <c r="A1087" t="s">
        <v>8219</v>
      </c>
      <c r="B1087" s="14">
        <v>721</v>
      </c>
      <c r="J1087" t="s">
        <v>8221</v>
      </c>
      <c r="K1087">
        <v>0</v>
      </c>
    </row>
    <row r="1088" spans="1:11">
      <c r="A1088" t="s">
        <v>8219</v>
      </c>
      <c r="B1088" s="14">
        <v>50</v>
      </c>
      <c r="J1088" t="s">
        <v>8221</v>
      </c>
      <c r="K1088">
        <v>14</v>
      </c>
    </row>
    <row r="1089" spans="1:11">
      <c r="A1089" t="s">
        <v>8219</v>
      </c>
      <c r="B1089" s="14">
        <v>73</v>
      </c>
      <c r="J1089" t="s">
        <v>8221</v>
      </c>
      <c r="K1089">
        <v>3</v>
      </c>
    </row>
    <row r="1090" spans="1:11">
      <c r="A1090" t="s">
        <v>8219</v>
      </c>
      <c r="B1090" s="14">
        <v>27</v>
      </c>
      <c r="J1090" t="s">
        <v>8221</v>
      </c>
      <c r="K1090">
        <v>10</v>
      </c>
    </row>
    <row r="1091" spans="1:11">
      <c r="A1091" t="s">
        <v>8219</v>
      </c>
      <c r="B1091" s="14">
        <v>34</v>
      </c>
      <c r="J1091" t="s">
        <v>8221</v>
      </c>
      <c r="K1091">
        <v>17</v>
      </c>
    </row>
    <row r="1092" spans="1:11">
      <c r="A1092" t="s">
        <v>8219</v>
      </c>
      <c r="B1092" s="14">
        <v>7</v>
      </c>
      <c r="J1092" t="s">
        <v>8221</v>
      </c>
      <c r="K1092">
        <v>2</v>
      </c>
    </row>
    <row r="1093" spans="1:11">
      <c r="A1093" t="s">
        <v>8219</v>
      </c>
      <c r="B1093" s="14">
        <v>24</v>
      </c>
      <c r="J1093" t="s">
        <v>8221</v>
      </c>
      <c r="K1093">
        <v>0</v>
      </c>
    </row>
    <row r="1094" spans="1:11">
      <c r="A1094" t="s">
        <v>8219</v>
      </c>
      <c r="B1094" s="14">
        <v>15</v>
      </c>
      <c r="J1094" t="s">
        <v>8221</v>
      </c>
      <c r="K1094">
        <v>4</v>
      </c>
    </row>
    <row r="1095" spans="1:11">
      <c r="A1095" t="s">
        <v>8219</v>
      </c>
      <c r="B1095" s="14">
        <v>72</v>
      </c>
      <c r="J1095" t="s">
        <v>8221</v>
      </c>
      <c r="K1095">
        <v>12</v>
      </c>
    </row>
    <row r="1096" spans="1:11">
      <c r="A1096" t="s">
        <v>8219</v>
      </c>
      <c r="B1096" s="14">
        <v>120</v>
      </c>
      <c r="J1096" t="s">
        <v>8221</v>
      </c>
      <c r="K1096">
        <v>3</v>
      </c>
    </row>
    <row r="1097" spans="1:11">
      <c r="A1097" t="s">
        <v>8219</v>
      </c>
      <c r="B1097" s="14">
        <v>123</v>
      </c>
      <c r="J1097" t="s">
        <v>8221</v>
      </c>
      <c r="K1097">
        <v>12</v>
      </c>
    </row>
    <row r="1098" spans="1:11">
      <c r="A1098" t="s">
        <v>8219</v>
      </c>
      <c r="B1098" s="14">
        <v>1</v>
      </c>
      <c r="J1098" t="s">
        <v>8221</v>
      </c>
      <c r="K1098">
        <v>0</v>
      </c>
    </row>
    <row r="1099" spans="1:11">
      <c r="A1099" t="s">
        <v>8219</v>
      </c>
      <c r="B1099" s="14">
        <v>24</v>
      </c>
      <c r="J1099" t="s">
        <v>8221</v>
      </c>
      <c r="K1099">
        <v>7</v>
      </c>
    </row>
    <row r="1100" spans="1:11">
      <c r="A1100" t="s">
        <v>8219</v>
      </c>
      <c r="B1100" s="14">
        <v>33</v>
      </c>
      <c r="J1100" t="s">
        <v>8221</v>
      </c>
      <c r="K1100">
        <v>2</v>
      </c>
    </row>
    <row r="1101" spans="1:11">
      <c r="A1101" t="s">
        <v>8219</v>
      </c>
      <c r="B1101" s="14">
        <v>14</v>
      </c>
      <c r="J1101" t="s">
        <v>8221</v>
      </c>
      <c r="K1101">
        <v>1</v>
      </c>
    </row>
    <row r="1102" spans="1:11">
      <c r="A1102" t="s">
        <v>8219</v>
      </c>
      <c r="B1102" s="14">
        <v>9</v>
      </c>
      <c r="J1102" t="s">
        <v>8221</v>
      </c>
      <c r="K1102">
        <v>4</v>
      </c>
    </row>
    <row r="1103" spans="1:11">
      <c r="A1103" t="s">
        <v>8219</v>
      </c>
      <c r="B1103" s="14">
        <v>76</v>
      </c>
      <c r="J1103" t="s">
        <v>8221</v>
      </c>
      <c r="K1103">
        <v>4</v>
      </c>
    </row>
    <row r="1104" spans="1:11">
      <c r="A1104" t="s">
        <v>8219</v>
      </c>
      <c r="B1104" s="14">
        <v>19</v>
      </c>
      <c r="J1104" t="s">
        <v>8221</v>
      </c>
      <c r="K1104">
        <v>17</v>
      </c>
    </row>
    <row r="1105" spans="1:11">
      <c r="A1105" t="s">
        <v>8219</v>
      </c>
      <c r="B1105" s="14">
        <v>69</v>
      </c>
      <c r="J1105" t="s">
        <v>8221</v>
      </c>
      <c r="K1105">
        <v>7</v>
      </c>
    </row>
    <row r="1106" spans="1:11">
      <c r="A1106" t="s">
        <v>8219</v>
      </c>
      <c r="B1106" s="14">
        <v>218</v>
      </c>
      <c r="J1106" t="s">
        <v>8221</v>
      </c>
      <c r="K1106">
        <v>2</v>
      </c>
    </row>
    <row r="1107" spans="1:11">
      <c r="A1107" t="s">
        <v>8219</v>
      </c>
      <c r="B1107" s="14">
        <v>30</v>
      </c>
      <c r="J1107" t="s">
        <v>8221</v>
      </c>
      <c r="K1107">
        <v>5</v>
      </c>
    </row>
    <row r="1108" spans="1:11">
      <c r="A1108" t="s">
        <v>8219</v>
      </c>
      <c r="B1108" s="14">
        <v>100</v>
      </c>
      <c r="J1108" t="s">
        <v>8221</v>
      </c>
      <c r="K1108">
        <v>1</v>
      </c>
    </row>
    <row r="1109" spans="1:11">
      <c r="A1109" t="s">
        <v>8219</v>
      </c>
      <c r="B1109" s="14">
        <v>296</v>
      </c>
      <c r="J1109" t="s">
        <v>8221</v>
      </c>
      <c r="K1109">
        <v>1</v>
      </c>
    </row>
    <row r="1110" spans="1:11">
      <c r="A1110" t="s">
        <v>8219</v>
      </c>
      <c r="B1110" s="14">
        <v>1204</v>
      </c>
      <c r="J1110" t="s">
        <v>8221</v>
      </c>
      <c r="K1110">
        <v>14</v>
      </c>
    </row>
    <row r="1111" spans="1:11">
      <c r="A1111" t="s">
        <v>8219</v>
      </c>
      <c r="B1111" s="14">
        <v>321</v>
      </c>
      <c r="J1111" t="s">
        <v>8221</v>
      </c>
      <c r="K1111">
        <v>26</v>
      </c>
    </row>
    <row r="1112" spans="1:11">
      <c r="A1112" t="s">
        <v>8219</v>
      </c>
      <c r="B1112" s="14">
        <v>301</v>
      </c>
      <c r="J1112" t="s">
        <v>8221</v>
      </c>
      <c r="K1112">
        <v>2</v>
      </c>
    </row>
    <row r="1113" spans="1:11">
      <c r="A1113" t="s">
        <v>8219</v>
      </c>
      <c r="B1113" s="14">
        <v>144</v>
      </c>
      <c r="J1113" t="s">
        <v>8221</v>
      </c>
      <c r="K1113">
        <v>1</v>
      </c>
    </row>
    <row r="1114" spans="1:11">
      <c r="A1114" t="s">
        <v>8219</v>
      </c>
      <c r="B1114" s="14">
        <v>539</v>
      </c>
      <c r="J1114" t="s">
        <v>8221</v>
      </c>
      <c r="K1114">
        <v>3</v>
      </c>
    </row>
    <row r="1115" spans="1:11">
      <c r="A1115" t="s">
        <v>8219</v>
      </c>
      <c r="B1115" s="14">
        <v>498</v>
      </c>
      <c r="J1115" t="s">
        <v>8221</v>
      </c>
      <c r="K1115">
        <v>7</v>
      </c>
    </row>
    <row r="1116" spans="1:11">
      <c r="A1116" t="s">
        <v>8219</v>
      </c>
      <c r="B1116" s="14">
        <v>1113</v>
      </c>
      <c r="J1116" t="s">
        <v>8221</v>
      </c>
      <c r="K1116">
        <v>9</v>
      </c>
    </row>
    <row r="1117" spans="1:11">
      <c r="A1117" t="s">
        <v>8219</v>
      </c>
      <c r="B1117" s="14">
        <v>988</v>
      </c>
      <c r="J1117" t="s">
        <v>8221</v>
      </c>
      <c r="K1117">
        <v>20</v>
      </c>
    </row>
    <row r="1118" spans="1:11">
      <c r="A1118" t="s">
        <v>8219</v>
      </c>
      <c r="B1118" s="14">
        <v>391</v>
      </c>
      <c r="J1118" t="s">
        <v>8221</v>
      </c>
      <c r="K1118">
        <v>6</v>
      </c>
    </row>
    <row r="1119" spans="1:11">
      <c r="A1119" t="s">
        <v>8219</v>
      </c>
      <c r="B1119" s="14">
        <v>28</v>
      </c>
      <c r="J1119" t="s">
        <v>8221</v>
      </c>
      <c r="K1119">
        <v>13</v>
      </c>
    </row>
    <row r="1120" spans="1:11">
      <c r="A1120" t="s">
        <v>8219</v>
      </c>
      <c r="B1120" s="14">
        <v>147</v>
      </c>
      <c r="J1120" t="s">
        <v>8221</v>
      </c>
      <c r="K1120">
        <v>1</v>
      </c>
    </row>
    <row r="1121" spans="1:11">
      <c r="A1121" t="s">
        <v>8219</v>
      </c>
      <c r="B1121" s="14">
        <v>680</v>
      </c>
      <c r="J1121" t="s">
        <v>8221</v>
      </c>
      <c r="K1121">
        <v>202</v>
      </c>
    </row>
    <row r="1122" spans="1:11">
      <c r="A1122" t="s">
        <v>8219</v>
      </c>
      <c r="B1122" s="14">
        <v>983</v>
      </c>
      <c r="J1122" t="s">
        <v>8221</v>
      </c>
      <c r="K1122">
        <v>0</v>
      </c>
    </row>
    <row r="1123" spans="1:11">
      <c r="A1123" t="s">
        <v>8219</v>
      </c>
      <c r="B1123" s="14">
        <v>79</v>
      </c>
      <c r="J1123" t="s">
        <v>8221</v>
      </c>
      <c r="K1123">
        <v>1</v>
      </c>
    </row>
    <row r="1124" spans="1:11">
      <c r="A1124" t="s">
        <v>8219</v>
      </c>
      <c r="B1124" s="14">
        <v>426</v>
      </c>
      <c r="J1124" t="s">
        <v>8221</v>
      </c>
      <c r="K1124">
        <v>0</v>
      </c>
    </row>
    <row r="1125" spans="1:11">
      <c r="A1125" t="s">
        <v>8219</v>
      </c>
      <c r="B1125" s="14">
        <v>96</v>
      </c>
      <c r="J1125" t="s">
        <v>8221</v>
      </c>
      <c r="K1125">
        <v>2</v>
      </c>
    </row>
    <row r="1126" spans="1:11">
      <c r="A1126" t="s">
        <v>8219</v>
      </c>
      <c r="B1126" s="14">
        <v>163</v>
      </c>
      <c r="J1126" t="s">
        <v>8221</v>
      </c>
      <c r="K1126">
        <v>13</v>
      </c>
    </row>
    <row r="1127" spans="1:11">
      <c r="A1127" t="s">
        <v>8219</v>
      </c>
      <c r="B1127" s="14">
        <v>2525</v>
      </c>
      <c r="J1127" t="s">
        <v>8221</v>
      </c>
      <c r="K1127">
        <v>9</v>
      </c>
    </row>
    <row r="1128" spans="1:11">
      <c r="A1128" t="s">
        <v>8219</v>
      </c>
      <c r="B1128" s="14">
        <v>2035</v>
      </c>
      <c r="J1128" t="s">
        <v>8221</v>
      </c>
      <c r="K1128">
        <v>2</v>
      </c>
    </row>
    <row r="1129" spans="1:11">
      <c r="A1129" t="s">
        <v>8219</v>
      </c>
      <c r="B1129" s="14">
        <v>290</v>
      </c>
      <c r="J1129" t="s">
        <v>8221</v>
      </c>
      <c r="K1129">
        <v>0</v>
      </c>
    </row>
    <row r="1130" spans="1:11">
      <c r="A1130" t="s">
        <v>8219</v>
      </c>
      <c r="B1130" s="14">
        <v>1980</v>
      </c>
      <c r="J1130" t="s">
        <v>8221</v>
      </c>
      <c r="K1130">
        <v>35</v>
      </c>
    </row>
    <row r="1131" spans="1:11">
      <c r="A1131" t="s">
        <v>8219</v>
      </c>
      <c r="B1131" s="14">
        <v>57</v>
      </c>
      <c r="J1131" t="s">
        <v>8221</v>
      </c>
      <c r="K1131">
        <v>2</v>
      </c>
    </row>
    <row r="1132" spans="1:11">
      <c r="A1132" t="s">
        <v>8219</v>
      </c>
      <c r="B1132" s="14">
        <v>380</v>
      </c>
      <c r="J1132" t="s">
        <v>8221</v>
      </c>
      <c r="K1132">
        <v>3</v>
      </c>
    </row>
    <row r="1133" spans="1:11">
      <c r="A1133" t="s">
        <v>8219</v>
      </c>
      <c r="B1133" s="14">
        <v>128</v>
      </c>
      <c r="J1133" t="s">
        <v>8221</v>
      </c>
      <c r="K1133">
        <v>0</v>
      </c>
    </row>
    <row r="1134" spans="1:11">
      <c r="A1134" t="s">
        <v>8219</v>
      </c>
      <c r="B1134" s="14">
        <v>180</v>
      </c>
      <c r="J1134" t="s">
        <v>8221</v>
      </c>
      <c r="K1134">
        <v>1</v>
      </c>
    </row>
    <row r="1135" spans="1:11">
      <c r="A1135" t="s">
        <v>8219</v>
      </c>
      <c r="B1135" s="14">
        <v>571</v>
      </c>
      <c r="J1135" t="s">
        <v>8221</v>
      </c>
      <c r="K1135">
        <v>0</v>
      </c>
    </row>
    <row r="1136" spans="1:11">
      <c r="A1136" t="s">
        <v>8219</v>
      </c>
      <c r="B1136" s="14">
        <v>480</v>
      </c>
      <c r="J1136" t="s">
        <v>8221</v>
      </c>
      <c r="K1136">
        <v>0</v>
      </c>
    </row>
    <row r="1137" spans="1:11">
      <c r="A1137" t="s">
        <v>8219</v>
      </c>
      <c r="B1137" s="14">
        <v>249</v>
      </c>
      <c r="J1137" t="s">
        <v>8221</v>
      </c>
      <c r="K1137">
        <v>3</v>
      </c>
    </row>
    <row r="1138" spans="1:11">
      <c r="A1138" t="s">
        <v>8219</v>
      </c>
      <c r="B1138" s="14">
        <v>84</v>
      </c>
      <c r="J1138" t="s">
        <v>8221</v>
      </c>
      <c r="K1138">
        <v>11</v>
      </c>
    </row>
    <row r="1139" spans="1:11">
      <c r="A1139" t="s">
        <v>8219</v>
      </c>
      <c r="B1139" s="14">
        <v>197</v>
      </c>
      <c r="J1139" t="s">
        <v>8221</v>
      </c>
      <c r="K1139">
        <v>6</v>
      </c>
    </row>
    <row r="1140" spans="1:11">
      <c r="A1140" t="s">
        <v>8219</v>
      </c>
      <c r="B1140" s="14">
        <v>271</v>
      </c>
      <c r="J1140" t="s">
        <v>8221</v>
      </c>
      <c r="K1140">
        <v>0</v>
      </c>
    </row>
    <row r="1141" spans="1:11">
      <c r="A1141" t="s">
        <v>8219</v>
      </c>
      <c r="B1141" s="14">
        <v>50</v>
      </c>
      <c r="J1141" t="s">
        <v>8221</v>
      </c>
      <c r="K1141">
        <v>67</v>
      </c>
    </row>
    <row r="1142" spans="1:11">
      <c r="A1142" t="s">
        <v>8219</v>
      </c>
      <c r="B1142" s="14">
        <v>169</v>
      </c>
      <c r="J1142" t="s">
        <v>8221</v>
      </c>
      <c r="K1142">
        <v>23</v>
      </c>
    </row>
    <row r="1143" spans="1:11">
      <c r="A1143" t="s">
        <v>8219</v>
      </c>
      <c r="B1143" s="14">
        <v>205</v>
      </c>
      <c r="J1143" t="s">
        <v>8221</v>
      </c>
      <c r="K1143">
        <v>72</v>
      </c>
    </row>
    <row r="1144" spans="1:11">
      <c r="A1144" t="s">
        <v>8219</v>
      </c>
      <c r="B1144" s="14">
        <v>206</v>
      </c>
      <c r="J1144" t="s">
        <v>8221</v>
      </c>
      <c r="K1144">
        <v>2</v>
      </c>
    </row>
    <row r="1145" spans="1:11">
      <c r="A1145" t="s">
        <v>8219</v>
      </c>
      <c r="B1145" s="14">
        <v>84</v>
      </c>
      <c r="J1145" t="s">
        <v>8221</v>
      </c>
      <c r="K1145">
        <v>15</v>
      </c>
    </row>
    <row r="1146" spans="1:11">
      <c r="A1146" t="s">
        <v>8219</v>
      </c>
      <c r="B1146" s="14">
        <v>210</v>
      </c>
      <c r="J1146" t="s">
        <v>8221</v>
      </c>
      <c r="K1146">
        <v>1</v>
      </c>
    </row>
    <row r="1147" spans="1:11">
      <c r="A1147" t="s">
        <v>8219</v>
      </c>
      <c r="B1147" s="14">
        <v>181</v>
      </c>
      <c r="J1147" t="s">
        <v>8221</v>
      </c>
      <c r="K1147">
        <v>2</v>
      </c>
    </row>
    <row r="1148" spans="1:11">
      <c r="A1148" t="s">
        <v>8219</v>
      </c>
      <c r="B1148" s="14">
        <v>60</v>
      </c>
      <c r="J1148" t="s">
        <v>8221</v>
      </c>
      <c r="K1148">
        <v>7</v>
      </c>
    </row>
    <row r="1149" spans="1:11">
      <c r="A1149" t="s">
        <v>8219</v>
      </c>
      <c r="B1149" s="14">
        <v>445</v>
      </c>
      <c r="J1149" t="s">
        <v>8221</v>
      </c>
      <c r="K1149">
        <v>16</v>
      </c>
    </row>
    <row r="1150" spans="1:11">
      <c r="A1150" t="s">
        <v>8219</v>
      </c>
      <c r="B1150" s="14">
        <v>17</v>
      </c>
      <c r="J1150" t="s">
        <v>8221</v>
      </c>
      <c r="K1150">
        <v>117</v>
      </c>
    </row>
    <row r="1151" spans="1:11">
      <c r="A1151" t="s">
        <v>8219</v>
      </c>
      <c r="B1151" s="14">
        <v>194</v>
      </c>
      <c r="J1151" t="s">
        <v>8221</v>
      </c>
      <c r="K1151">
        <v>2</v>
      </c>
    </row>
    <row r="1152" spans="1:11">
      <c r="A1152" t="s">
        <v>8219</v>
      </c>
      <c r="B1152" s="14">
        <v>404</v>
      </c>
      <c r="J1152" t="s">
        <v>8221</v>
      </c>
      <c r="K1152">
        <v>7</v>
      </c>
    </row>
    <row r="1153" spans="1:11">
      <c r="A1153" t="s">
        <v>8219</v>
      </c>
      <c r="B1153" s="14">
        <v>194</v>
      </c>
      <c r="J1153" t="s">
        <v>8221</v>
      </c>
      <c r="K1153">
        <v>3</v>
      </c>
    </row>
    <row r="1154" spans="1:11">
      <c r="A1154" t="s">
        <v>8219</v>
      </c>
      <c r="B1154" s="14">
        <v>902</v>
      </c>
      <c r="J1154" t="s">
        <v>8221</v>
      </c>
      <c r="K1154">
        <v>20</v>
      </c>
    </row>
    <row r="1155" spans="1:11">
      <c r="A1155" t="s">
        <v>8219</v>
      </c>
      <c r="B1155" s="14">
        <v>1670</v>
      </c>
      <c r="J1155" t="s">
        <v>8221</v>
      </c>
      <c r="K1155">
        <v>50</v>
      </c>
    </row>
    <row r="1156" spans="1:11">
      <c r="A1156" t="s">
        <v>8219</v>
      </c>
      <c r="B1156" s="14">
        <v>1328</v>
      </c>
      <c r="J1156" t="s">
        <v>8221</v>
      </c>
      <c r="K1156">
        <v>2</v>
      </c>
    </row>
    <row r="1157" spans="1:11">
      <c r="A1157" t="s">
        <v>8219</v>
      </c>
      <c r="B1157" s="14">
        <v>944</v>
      </c>
      <c r="J1157" t="s">
        <v>8221</v>
      </c>
      <c r="K1157">
        <v>3</v>
      </c>
    </row>
    <row r="1158" spans="1:11">
      <c r="A1158" t="s">
        <v>8219</v>
      </c>
      <c r="B1158" s="14">
        <v>147</v>
      </c>
      <c r="J1158" t="s">
        <v>8221</v>
      </c>
      <c r="K1158">
        <v>27</v>
      </c>
    </row>
    <row r="1159" spans="1:11">
      <c r="A1159" t="s">
        <v>8219</v>
      </c>
      <c r="B1159" s="14">
        <v>99</v>
      </c>
      <c r="J1159" t="s">
        <v>8221</v>
      </c>
      <c r="K1159">
        <v>7</v>
      </c>
    </row>
    <row r="1160" spans="1:11">
      <c r="A1160" t="s">
        <v>8219</v>
      </c>
      <c r="B1160" s="14">
        <v>79</v>
      </c>
      <c r="J1160" t="s">
        <v>8221</v>
      </c>
      <c r="K1160">
        <v>5</v>
      </c>
    </row>
    <row r="1161" spans="1:11">
      <c r="A1161" t="s">
        <v>8219</v>
      </c>
      <c r="B1161" s="14">
        <v>75</v>
      </c>
      <c r="J1161" t="s">
        <v>8221</v>
      </c>
      <c r="K1161">
        <v>0</v>
      </c>
    </row>
    <row r="1162" spans="1:11">
      <c r="A1162" t="s">
        <v>8219</v>
      </c>
      <c r="B1162" s="14">
        <v>207</v>
      </c>
      <c r="J1162" t="s">
        <v>8221</v>
      </c>
      <c r="K1162">
        <v>3</v>
      </c>
    </row>
    <row r="1163" spans="1:11">
      <c r="A1163" t="s">
        <v>8219</v>
      </c>
      <c r="B1163" s="14">
        <v>102</v>
      </c>
      <c r="J1163" t="s">
        <v>8221</v>
      </c>
      <c r="K1163">
        <v>6</v>
      </c>
    </row>
    <row r="1164" spans="1:11">
      <c r="A1164" t="s">
        <v>8219</v>
      </c>
      <c r="B1164" s="14">
        <v>32</v>
      </c>
      <c r="J1164" t="s">
        <v>8221</v>
      </c>
      <c r="K1164">
        <v>9</v>
      </c>
    </row>
    <row r="1165" spans="1:11">
      <c r="A1165" t="s">
        <v>8219</v>
      </c>
      <c r="B1165" s="14">
        <v>480</v>
      </c>
      <c r="J1165" t="s">
        <v>8221</v>
      </c>
      <c r="K1165">
        <v>3</v>
      </c>
    </row>
    <row r="1166" spans="1:11">
      <c r="A1166" t="s">
        <v>8219</v>
      </c>
      <c r="B1166" s="14">
        <v>11</v>
      </c>
      <c r="J1166" t="s">
        <v>8221</v>
      </c>
      <c r="K1166">
        <v>2</v>
      </c>
    </row>
    <row r="1167" spans="1:11">
      <c r="A1167" t="s">
        <v>8219</v>
      </c>
      <c r="B1167" s="14">
        <v>12</v>
      </c>
      <c r="J1167" t="s">
        <v>8221</v>
      </c>
      <c r="K1167">
        <v>3</v>
      </c>
    </row>
    <row r="1168" spans="1:11">
      <c r="A1168" t="s">
        <v>8219</v>
      </c>
      <c r="B1168" s="14">
        <v>48</v>
      </c>
      <c r="J1168" t="s">
        <v>8221</v>
      </c>
      <c r="K1168">
        <v>45</v>
      </c>
    </row>
    <row r="1169" spans="1:11">
      <c r="A1169" t="s">
        <v>8219</v>
      </c>
      <c r="B1169" s="14">
        <v>59</v>
      </c>
      <c r="J1169" t="s">
        <v>8221</v>
      </c>
      <c r="K1169">
        <v>9</v>
      </c>
    </row>
    <row r="1170" spans="1:11">
      <c r="A1170" t="s">
        <v>8219</v>
      </c>
      <c r="B1170" s="14">
        <v>79</v>
      </c>
      <c r="J1170" t="s">
        <v>8221</v>
      </c>
      <c r="K1170">
        <v>9</v>
      </c>
    </row>
    <row r="1171" spans="1:11">
      <c r="A1171" t="s">
        <v>8219</v>
      </c>
      <c r="B1171" s="14">
        <v>14</v>
      </c>
      <c r="J1171" t="s">
        <v>8221</v>
      </c>
      <c r="K1171">
        <v>21</v>
      </c>
    </row>
    <row r="1172" spans="1:11">
      <c r="A1172" t="s">
        <v>8219</v>
      </c>
      <c r="B1172" s="14">
        <v>106</v>
      </c>
      <c r="J1172" t="s">
        <v>8221</v>
      </c>
      <c r="K1172">
        <v>17</v>
      </c>
    </row>
    <row r="1173" spans="1:11">
      <c r="A1173" t="s">
        <v>8219</v>
      </c>
      <c r="B1173" s="14">
        <v>25</v>
      </c>
      <c r="J1173" t="s">
        <v>8221</v>
      </c>
      <c r="K1173">
        <v>1</v>
      </c>
    </row>
    <row r="1174" spans="1:11">
      <c r="A1174" t="s">
        <v>8219</v>
      </c>
      <c r="B1174" s="14">
        <v>25</v>
      </c>
      <c r="J1174" t="s">
        <v>8221</v>
      </c>
      <c r="K1174">
        <v>1</v>
      </c>
    </row>
    <row r="1175" spans="1:11">
      <c r="A1175" t="s">
        <v>8219</v>
      </c>
      <c r="B1175" s="14">
        <v>29</v>
      </c>
      <c r="J1175" t="s">
        <v>8221</v>
      </c>
      <c r="K1175">
        <v>14</v>
      </c>
    </row>
    <row r="1176" spans="1:11">
      <c r="A1176" t="s">
        <v>8219</v>
      </c>
      <c r="B1176" s="14">
        <v>43</v>
      </c>
      <c r="J1176" t="s">
        <v>8221</v>
      </c>
      <c r="K1176">
        <v>42</v>
      </c>
    </row>
    <row r="1177" spans="1:11">
      <c r="A1177" t="s">
        <v>8219</v>
      </c>
      <c r="B1177" s="14">
        <v>46</v>
      </c>
      <c r="J1177" t="s">
        <v>8221</v>
      </c>
      <c r="K1177">
        <v>27</v>
      </c>
    </row>
    <row r="1178" spans="1:11">
      <c r="A1178" t="s">
        <v>8219</v>
      </c>
      <c r="B1178" s="14">
        <v>27</v>
      </c>
      <c r="J1178" t="s">
        <v>8221</v>
      </c>
      <c r="K1178">
        <v>5</v>
      </c>
    </row>
    <row r="1179" spans="1:11">
      <c r="A1179" t="s">
        <v>8219</v>
      </c>
      <c r="B1179" s="14">
        <v>112</v>
      </c>
      <c r="J1179" t="s">
        <v>8221</v>
      </c>
      <c r="K1179">
        <v>13</v>
      </c>
    </row>
    <row r="1180" spans="1:11">
      <c r="A1180" t="s">
        <v>8219</v>
      </c>
      <c r="B1180" s="14">
        <v>34</v>
      </c>
      <c r="J1180" t="s">
        <v>8221</v>
      </c>
      <c r="K1180">
        <v>12</v>
      </c>
    </row>
    <row r="1181" spans="1:11">
      <c r="A1181" t="s">
        <v>8219</v>
      </c>
      <c r="B1181" s="14">
        <v>145</v>
      </c>
      <c r="J1181" t="s">
        <v>8221</v>
      </c>
      <c r="K1181">
        <v>90</v>
      </c>
    </row>
    <row r="1182" spans="1:11">
      <c r="A1182" t="s">
        <v>8219</v>
      </c>
      <c r="B1182" s="14">
        <v>19</v>
      </c>
      <c r="J1182" t="s">
        <v>8221</v>
      </c>
      <c r="K1182">
        <v>2</v>
      </c>
    </row>
    <row r="1183" spans="1:11">
      <c r="A1183" t="s">
        <v>8219</v>
      </c>
      <c r="B1183" s="14">
        <v>288</v>
      </c>
      <c r="J1183" t="s">
        <v>8221</v>
      </c>
      <c r="K1183">
        <v>5</v>
      </c>
    </row>
    <row r="1184" spans="1:11">
      <c r="A1184" t="s">
        <v>8219</v>
      </c>
      <c r="B1184" s="14">
        <v>14</v>
      </c>
      <c r="J1184" t="s">
        <v>8221</v>
      </c>
      <c r="K1184">
        <v>31</v>
      </c>
    </row>
    <row r="1185" spans="1:11">
      <c r="A1185" t="s">
        <v>8219</v>
      </c>
      <c r="B1185" s="14">
        <v>7</v>
      </c>
      <c r="J1185" t="s">
        <v>8221</v>
      </c>
      <c r="K1185">
        <v>4</v>
      </c>
    </row>
    <row r="1186" spans="1:11">
      <c r="A1186" t="s">
        <v>8219</v>
      </c>
      <c r="B1186" s="14">
        <v>211</v>
      </c>
      <c r="J1186" t="s">
        <v>8221</v>
      </c>
      <c r="K1186">
        <v>29</v>
      </c>
    </row>
    <row r="1187" spans="1:11">
      <c r="A1187" t="s">
        <v>8219</v>
      </c>
      <c r="B1187" s="14">
        <v>85</v>
      </c>
      <c r="J1187" t="s">
        <v>8221</v>
      </c>
      <c r="K1187">
        <v>2</v>
      </c>
    </row>
    <row r="1188" spans="1:11">
      <c r="A1188" t="s">
        <v>8219</v>
      </c>
      <c r="B1188" s="14">
        <v>103</v>
      </c>
      <c r="J1188" t="s">
        <v>8221</v>
      </c>
      <c r="K1188">
        <v>114</v>
      </c>
    </row>
    <row r="1189" spans="1:11">
      <c r="A1189" t="s">
        <v>8219</v>
      </c>
      <c r="B1189" s="14">
        <v>113</v>
      </c>
      <c r="J1189" t="s">
        <v>8221</v>
      </c>
      <c r="K1189">
        <v>1</v>
      </c>
    </row>
    <row r="1190" spans="1:11">
      <c r="A1190" t="s">
        <v>8219</v>
      </c>
      <c r="B1190" s="14">
        <v>167</v>
      </c>
      <c r="J1190" t="s">
        <v>8221</v>
      </c>
      <c r="K1190">
        <v>76</v>
      </c>
    </row>
    <row r="1191" spans="1:11">
      <c r="A1191" t="s">
        <v>8219</v>
      </c>
      <c r="B1191" s="14">
        <v>73</v>
      </c>
      <c r="J1191" t="s">
        <v>8221</v>
      </c>
      <c r="K1191">
        <v>9</v>
      </c>
    </row>
    <row r="1192" spans="1:11">
      <c r="A1192" t="s">
        <v>8219</v>
      </c>
      <c r="B1192" s="14">
        <v>75</v>
      </c>
      <c r="J1192" t="s">
        <v>8221</v>
      </c>
      <c r="K1192">
        <v>37</v>
      </c>
    </row>
    <row r="1193" spans="1:11">
      <c r="A1193" t="s">
        <v>8219</v>
      </c>
      <c r="B1193" s="14">
        <v>614</v>
      </c>
      <c r="J1193" t="s">
        <v>8221</v>
      </c>
      <c r="K1193">
        <v>0</v>
      </c>
    </row>
    <row r="1194" spans="1:11">
      <c r="A1194" t="s">
        <v>8219</v>
      </c>
      <c r="B1194" s="14">
        <v>107</v>
      </c>
      <c r="J1194" t="s">
        <v>8221</v>
      </c>
      <c r="K1194">
        <v>1</v>
      </c>
    </row>
    <row r="1195" spans="1:11">
      <c r="A1195" t="s">
        <v>8219</v>
      </c>
      <c r="B1195" s="14">
        <v>1224</v>
      </c>
      <c r="J1195" t="s">
        <v>8221</v>
      </c>
      <c r="K1195">
        <v>10</v>
      </c>
    </row>
    <row r="1196" spans="1:11">
      <c r="A1196" t="s">
        <v>8219</v>
      </c>
      <c r="B1196" s="14">
        <v>104</v>
      </c>
      <c r="J1196" t="s">
        <v>8221</v>
      </c>
      <c r="K1196">
        <v>1</v>
      </c>
    </row>
    <row r="1197" spans="1:11">
      <c r="A1197" t="s">
        <v>8219</v>
      </c>
      <c r="B1197" s="14">
        <v>79</v>
      </c>
      <c r="J1197" t="s">
        <v>8221</v>
      </c>
      <c r="K1197">
        <v>2</v>
      </c>
    </row>
    <row r="1198" spans="1:11">
      <c r="A1198" t="s">
        <v>8219</v>
      </c>
      <c r="B1198" s="14">
        <v>157</v>
      </c>
      <c r="J1198" t="s">
        <v>8221</v>
      </c>
      <c r="K1198">
        <v>1</v>
      </c>
    </row>
    <row r="1199" spans="1:11">
      <c r="A1199" t="s">
        <v>8219</v>
      </c>
      <c r="B1199" s="14">
        <v>50</v>
      </c>
      <c r="J1199" t="s">
        <v>8221</v>
      </c>
      <c r="K1199">
        <v>10</v>
      </c>
    </row>
    <row r="1200" spans="1:11">
      <c r="A1200" t="s">
        <v>8219</v>
      </c>
      <c r="B1200" s="14">
        <v>64</v>
      </c>
      <c r="J1200" t="s">
        <v>8221</v>
      </c>
      <c r="K1200">
        <v>9</v>
      </c>
    </row>
    <row r="1201" spans="1:11">
      <c r="A1201" t="s">
        <v>8219</v>
      </c>
      <c r="B1201" s="14">
        <v>200</v>
      </c>
      <c r="J1201" t="s">
        <v>8221</v>
      </c>
      <c r="K1201">
        <v>19</v>
      </c>
    </row>
    <row r="1202" spans="1:11">
      <c r="A1202" t="s">
        <v>8219</v>
      </c>
      <c r="B1202" s="14">
        <v>22</v>
      </c>
      <c r="J1202" t="s">
        <v>8221</v>
      </c>
      <c r="K1202">
        <v>0</v>
      </c>
    </row>
    <row r="1203" spans="1:11">
      <c r="A1203" t="s">
        <v>8219</v>
      </c>
      <c r="B1203" s="14">
        <v>163</v>
      </c>
      <c r="J1203" t="s">
        <v>8221</v>
      </c>
      <c r="K1203">
        <v>4</v>
      </c>
    </row>
    <row r="1204" spans="1:11">
      <c r="A1204" t="s">
        <v>8219</v>
      </c>
      <c r="B1204" s="14">
        <v>77</v>
      </c>
      <c r="J1204" t="s">
        <v>8221</v>
      </c>
      <c r="K1204">
        <v>8</v>
      </c>
    </row>
    <row r="1205" spans="1:11">
      <c r="A1205" t="s">
        <v>8219</v>
      </c>
      <c r="B1205" s="14">
        <v>89</v>
      </c>
      <c r="J1205" t="s">
        <v>8221</v>
      </c>
      <c r="K1205">
        <v>24</v>
      </c>
    </row>
    <row r="1206" spans="1:11">
      <c r="A1206" t="s">
        <v>8219</v>
      </c>
      <c r="B1206" s="14">
        <v>3355</v>
      </c>
      <c r="J1206" t="s">
        <v>8221</v>
      </c>
      <c r="K1206">
        <v>0</v>
      </c>
    </row>
    <row r="1207" spans="1:11">
      <c r="A1207" t="s">
        <v>8219</v>
      </c>
      <c r="B1207" s="14">
        <v>537</v>
      </c>
      <c r="J1207" t="s">
        <v>8221</v>
      </c>
      <c r="K1207">
        <v>39</v>
      </c>
    </row>
    <row r="1208" spans="1:11">
      <c r="A1208" t="s">
        <v>8219</v>
      </c>
      <c r="B1208" s="14">
        <v>125</v>
      </c>
      <c r="J1208" t="s">
        <v>8221</v>
      </c>
      <c r="K1208">
        <v>6</v>
      </c>
    </row>
    <row r="1209" spans="1:11">
      <c r="A1209" t="s">
        <v>8219</v>
      </c>
      <c r="B1209" s="14">
        <v>163</v>
      </c>
      <c r="J1209" t="s">
        <v>8221</v>
      </c>
      <c r="K1209">
        <v>4</v>
      </c>
    </row>
    <row r="1210" spans="1:11">
      <c r="A1210" t="s">
        <v>8219</v>
      </c>
      <c r="B1210" s="14">
        <v>283</v>
      </c>
      <c r="J1210" t="s">
        <v>8221</v>
      </c>
      <c r="K1210">
        <v>3</v>
      </c>
    </row>
    <row r="1211" spans="1:11">
      <c r="A1211" t="s">
        <v>8219</v>
      </c>
      <c r="B1211" s="14">
        <v>352</v>
      </c>
      <c r="J1211" t="s">
        <v>8221</v>
      </c>
      <c r="K1211">
        <v>53</v>
      </c>
    </row>
    <row r="1212" spans="1:11">
      <c r="A1212" t="s">
        <v>8219</v>
      </c>
      <c r="B1212" s="14">
        <v>94</v>
      </c>
      <c r="J1212" t="s">
        <v>8221</v>
      </c>
      <c r="K1212">
        <v>1</v>
      </c>
    </row>
    <row r="1213" spans="1:11">
      <c r="A1213" t="s">
        <v>8219</v>
      </c>
      <c r="B1213" s="14">
        <v>67</v>
      </c>
      <c r="J1213" t="s">
        <v>8221</v>
      </c>
      <c r="K1213">
        <v>2</v>
      </c>
    </row>
    <row r="1214" spans="1:11">
      <c r="A1214" t="s">
        <v>8219</v>
      </c>
      <c r="B1214" s="14">
        <v>221</v>
      </c>
      <c r="J1214" t="s">
        <v>8221</v>
      </c>
      <c r="K1214">
        <v>25</v>
      </c>
    </row>
    <row r="1215" spans="1:11">
      <c r="A1215" t="s">
        <v>8219</v>
      </c>
      <c r="B1215" s="14">
        <v>2165</v>
      </c>
      <c r="J1215" t="s">
        <v>8221</v>
      </c>
      <c r="K1215">
        <v>6</v>
      </c>
    </row>
    <row r="1216" spans="1:11">
      <c r="A1216" t="s">
        <v>8219</v>
      </c>
      <c r="B1216" s="14">
        <v>179</v>
      </c>
      <c r="J1216" t="s">
        <v>8221</v>
      </c>
      <c r="K1216">
        <v>0</v>
      </c>
    </row>
    <row r="1217" spans="1:11">
      <c r="A1217" t="s">
        <v>8219</v>
      </c>
      <c r="B1217" s="14">
        <v>123</v>
      </c>
      <c r="J1217" t="s">
        <v>8221</v>
      </c>
      <c r="K1217">
        <v>12</v>
      </c>
    </row>
    <row r="1218" spans="1:11">
      <c r="A1218" t="s">
        <v>8219</v>
      </c>
      <c r="B1218" s="14">
        <v>1104</v>
      </c>
      <c r="J1218" t="s">
        <v>8221</v>
      </c>
      <c r="K1218">
        <v>0</v>
      </c>
    </row>
    <row r="1219" spans="1:11">
      <c r="A1219" t="s">
        <v>8219</v>
      </c>
      <c r="B1219" s="14">
        <v>403</v>
      </c>
      <c r="J1219" t="s">
        <v>8221</v>
      </c>
      <c r="K1219">
        <v>36</v>
      </c>
    </row>
    <row r="1220" spans="1:11">
      <c r="A1220" t="s">
        <v>8219</v>
      </c>
      <c r="B1220" s="14">
        <v>109</v>
      </c>
      <c r="J1220" t="s">
        <v>8221</v>
      </c>
      <c r="K1220">
        <v>0</v>
      </c>
    </row>
    <row r="1221" spans="1:11">
      <c r="A1221" t="s">
        <v>8219</v>
      </c>
      <c r="B1221" s="14">
        <v>372</v>
      </c>
      <c r="J1221" t="s">
        <v>8221</v>
      </c>
      <c r="K1221">
        <v>2</v>
      </c>
    </row>
    <row r="1222" spans="1:11">
      <c r="A1222" t="s">
        <v>8219</v>
      </c>
      <c r="B1222" s="14">
        <v>311</v>
      </c>
      <c r="J1222" t="s">
        <v>8221</v>
      </c>
      <c r="K1222">
        <v>1</v>
      </c>
    </row>
    <row r="1223" spans="1:11">
      <c r="A1223" t="s">
        <v>8219</v>
      </c>
      <c r="B1223" s="14">
        <v>61</v>
      </c>
      <c r="J1223" t="s">
        <v>8221</v>
      </c>
      <c r="K1223">
        <v>59</v>
      </c>
    </row>
    <row r="1224" spans="1:11">
      <c r="A1224" t="s">
        <v>8219</v>
      </c>
      <c r="B1224" s="14">
        <v>115</v>
      </c>
      <c r="J1224" t="s">
        <v>8221</v>
      </c>
      <c r="K1224">
        <v>1</v>
      </c>
    </row>
    <row r="1225" spans="1:11">
      <c r="A1225" t="s">
        <v>8219</v>
      </c>
      <c r="B1225" s="14">
        <v>111</v>
      </c>
      <c r="J1225" t="s">
        <v>8221</v>
      </c>
      <c r="K1225">
        <v>31</v>
      </c>
    </row>
    <row r="1226" spans="1:11">
      <c r="A1226" t="s">
        <v>8219</v>
      </c>
      <c r="B1226" s="14">
        <v>337</v>
      </c>
      <c r="J1226" t="s">
        <v>8221</v>
      </c>
      <c r="K1226">
        <v>18</v>
      </c>
    </row>
    <row r="1227" spans="1:11">
      <c r="A1227" t="s">
        <v>8219</v>
      </c>
      <c r="B1227" s="14">
        <v>9</v>
      </c>
      <c r="J1227" t="s">
        <v>8221</v>
      </c>
      <c r="K1227">
        <v>10</v>
      </c>
    </row>
    <row r="1228" spans="1:11">
      <c r="A1228" t="s">
        <v>8219</v>
      </c>
      <c r="B1228" s="14">
        <v>120</v>
      </c>
      <c r="J1228" t="s">
        <v>8221</v>
      </c>
      <c r="K1228">
        <v>0</v>
      </c>
    </row>
    <row r="1229" spans="1:11">
      <c r="A1229" t="s">
        <v>8219</v>
      </c>
      <c r="B1229" s="14">
        <v>102</v>
      </c>
      <c r="J1229" t="s">
        <v>8221</v>
      </c>
      <c r="K1229">
        <v>14</v>
      </c>
    </row>
    <row r="1230" spans="1:11">
      <c r="A1230" t="s">
        <v>8219</v>
      </c>
      <c r="B1230" s="14">
        <v>186</v>
      </c>
      <c r="J1230" t="s">
        <v>8221</v>
      </c>
      <c r="K1230">
        <v>2</v>
      </c>
    </row>
    <row r="1231" spans="1:11">
      <c r="A1231" t="s">
        <v>8219</v>
      </c>
      <c r="B1231" s="14">
        <v>15</v>
      </c>
      <c r="J1231" t="s">
        <v>8221</v>
      </c>
      <c r="K1231">
        <v>1</v>
      </c>
    </row>
    <row r="1232" spans="1:11">
      <c r="A1232" t="s">
        <v>8219</v>
      </c>
      <c r="B1232" s="14">
        <v>67</v>
      </c>
      <c r="J1232" t="s">
        <v>8221</v>
      </c>
      <c r="K1232">
        <v>3</v>
      </c>
    </row>
    <row r="1233" spans="1:11">
      <c r="A1233" t="s">
        <v>8219</v>
      </c>
      <c r="B1233" s="14">
        <v>130</v>
      </c>
      <c r="J1233" t="s">
        <v>8221</v>
      </c>
      <c r="K1233">
        <v>0</v>
      </c>
    </row>
    <row r="1234" spans="1:11">
      <c r="A1234" t="s">
        <v>8219</v>
      </c>
      <c r="B1234" s="14">
        <v>16</v>
      </c>
      <c r="J1234" t="s">
        <v>8221</v>
      </c>
      <c r="K1234">
        <v>2</v>
      </c>
    </row>
    <row r="1235" spans="1:11">
      <c r="A1235" t="s">
        <v>8219</v>
      </c>
      <c r="B1235" s="14">
        <v>67</v>
      </c>
      <c r="J1235" t="s">
        <v>8221</v>
      </c>
      <c r="K1235">
        <v>0</v>
      </c>
    </row>
    <row r="1236" spans="1:11">
      <c r="A1236" t="s">
        <v>8219</v>
      </c>
      <c r="B1236" s="14">
        <v>124</v>
      </c>
      <c r="J1236" t="s">
        <v>8221</v>
      </c>
      <c r="K1236">
        <v>12</v>
      </c>
    </row>
    <row r="1237" spans="1:11">
      <c r="A1237" t="s">
        <v>8219</v>
      </c>
      <c r="B1237" s="14">
        <v>80</v>
      </c>
      <c r="J1237" t="s">
        <v>8221</v>
      </c>
      <c r="K1237">
        <v>1</v>
      </c>
    </row>
    <row r="1238" spans="1:11">
      <c r="A1238" t="s">
        <v>8219</v>
      </c>
      <c r="B1238" s="14">
        <v>282</v>
      </c>
      <c r="J1238" t="s">
        <v>8221</v>
      </c>
      <c r="K1238">
        <v>8</v>
      </c>
    </row>
    <row r="1239" spans="1:11">
      <c r="A1239" t="s">
        <v>8219</v>
      </c>
      <c r="B1239" s="14">
        <v>68</v>
      </c>
      <c r="J1239" t="s">
        <v>8221</v>
      </c>
      <c r="K1239">
        <v>2</v>
      </c>
    </row>
    <row r="1240" spans="1:11">
      <c r="A1240" t="s">
        <v>8219</v>
      </c>
      <c r="B1240" s="14">
        <v>86</v>
      </c>
      <c r="J1240" t="s">
        <v>8221</v>
      </c>
      <c r="K1240">
        <v>31</v>
      </c>
    </row>
    <row r="1241" spans="1:11">
      <c r="A1241" t="s">
        <v>8219</v>
      </c>
      <c r="B1241" s="14">
        <v>115</v>
      </c>
      <c r="J1241" t="s">
        <v>8221</v>
      </c>
      <c r="K1241">
        <v>5</v>
      </c>
    </row>
    <row r="1242" spans="1:11">
      <c r="A1242" t="s">
        <v>8219</v>
      </c>
      <c r="B1242" s="14">
        <v>75</v>
      </c>
      <c r="J1242" t="s">
        <v>8221</v>
      </c>
      <c r="K1242">
        <v>1</v>
      </c>
    </row>
    <row r="1243" spans="1:11">
      <c r="A1243" t="s">
        <v>8219</v>
      </c>
      <c r="B1243" s="14">
        <v>43</v>
      </c>
      <c r="J1243" t="s">
        <v>8221</v>
      </c>
      <c r="K1243">
        <v>12</v>
      </c>
    </row>
    <row r="1244" spans="1:11">
      <c r="A1244" t="s">
        <v>8219</v>
      </c>
      <c r="B1244" s="14">
        <v>48</v>
      </c>
      <c r="J1244" t="s">
        <v>8221</v>
      </c>
      <c r="K1244">
        <v>4</v>
      </c>
    </row>
    <row r="1245" spans="1:11">
      <c r="A1245" t="s">
        <v>8219</v>
      </c>
      <c r="B1245" s="14">
        <v>52</v>
      </c>
      <c r="J1245" t="s">
        <v>8221</v>
      </c>
      <c r="K1245">
        <v>0</v>
      </c>
    </row>
    <row r="1246" spans="1:11">
      <c r="A1246" t="s">
        <v>8219</v>
      </c>
      <c r="B1246" s="14">
        <v>43</v>
      </c>
      <c r="J1246" t="s">
        <v>8221</v>
      </c>
      <c r="K1246">
        <v>7</v>
      </c>
    </row>
    <row r="1247" spans="1:11">
      <c r="A1247" t="s">
        <v>8219</v>
      </c>
      <c r="B1247" s="14">
        <v>58</v>
      </c>
      <c r="J1247" t="s">
        <v>8221</v>
      </c>
      <c r="K1247">
        <v>2</v>
      </c>
    </row>
    <row r="1248" spans="1:11">
      <c r="A1248" t="s">
        <v>8219</v>
      </c>
      <c r="B1248" s="14">
        <v>47</v>
      </c>
      <c r="J1248" t="s">
        <v>8221</v>
      </c>
      <c r="K1248">
        <v>1</v>
      </c>
    </row>
    <row r="1249" spans="1:11">
      <c r="A1249" t="s">
        <v>8219</v>
      </c>
      <c r="B1249" s="14">
        <v>36</v>
      </c>
      <c r="J1249" t="s">
        <v>8221</v>
      </c>
      <c r="K1249">
        <v>4</v>
      </c>
    </row>
    <row r="1250" spans="1:11">
      <c r="A1250" t="s">
        <v>8219</v>
      </c>
      <c r="B1250" s="14">
        <v>17</v>
      </c>
      <c r="J1250" t="s">
        <v>8221</v>
      </c>
      <c r="K1250">
        <v>6</v>
      </c>
    </row>
    <row r="1251" spans="1:11">
      <c r="A1251" t="s">
        <v>8219</v>
      </c>
      <c r="B1251" s="14">
        <v>104</v>
      </c>
      <c r="J1251" t="s">
        <v>8221</v>
      </c>
      <c r="K1251">
        <v>8</v>
      </c>
    </row>
    <row r="1252" spans="1:11">
      <c r="A1252" t="s">
        <v>8219</v>
      </c>
      <c r="B1252" s="14">
        <v>47</v>
      </c>
      <c r="J1252" t="s">
        <v>8221</v>
      </c>
      <c r="K1252">
        <v>14</v>
      </c>
    </row>
    <row r="1253" spans="1:11">
      <c r="A1253" t="s">
        <v>8219</v>
      </c>
      <c r="B1253" s="14">
        <v>38</v>
      </c>
      <c r="J1253" t="s">
        <v>8221</v>
      </c>
      <c r="K1253">
        <v>0</v>
      </c>
    </row>
    <row r="1254" spans="1:11">
      <c r="A1254" t="s">
        <v>8219</v>
      </c>
      <c r="B1254" s="14">
        <v>81</v>
      </c>
      <c r="J1254" t="s">
        <v>8221</v>
      </c>
      <c r="K1254">
        <v>4</v>
      </c>
    </row>
    <row r="1255" spans="1:11">
      <c r="A1255" t="s">
        <v>8219</v>
      </c>
      <c r="B1255" s="14">
        <v>55</v>
      </c>
      <c r="J1255" t="s">
        <v>8221</v>
      </c>
      <c r="K1255">
        <v>0</v>
      </c>
    </row>
    <row r="1256" spans="1:11">
      <c r="A1256" t="s">
        <v>8219</v>
      </c>
      <c r="B1256" s="14">
        <v>41</v>
      </c>
      <c r="J1256" t="s">
        <v>8221</v>
      </c>
      <c r="K1256">
        <v>0</v>
      </c>
    </row>
    <row r="1257" spans="1:11">
      <c r="A1257" t="s">
        <v>8219</v>
      </c>
      <c r="B1257" s="14">
        <v>79</v>
      </c>
      <c r="J1257" t="s">
        <v>8221</v>
      </c>
      <c r="K1257">
        <v>1</v>
      </c>
    </row>
    <row r="1258" spans="1:11">
      <c r="A1258" t="s">
        <v>8219</v>
      </c>
      <c r="B1258" s="14">
        <v>16</v>
      </c>
      <c r="J1258" t="s">
        <v>8221</v>
      </c>
      <c r="K1258">
        <v>1</v>
      </c>
    </row>
    <row r="1259" spans="1:11">
      <c r="A1259" t="s">
        <v>8219</v>
      </c>
      <c r="B1259" s="14">
        <v>8</v>
      </c>
      <c r="J1259" t="s">
        <v>8221</v>
      </c>
      <c r="K1259">
        <v>1</v>
      </c>
    </row>
    <row r="1260" spans="1:11">
      <c r="A1260" t="s">
        <v>8219</v>
      </c>
      <c r="B1260" s="14">
        <v>95</v>
      </c>
      <c r="J1260" t="s">
        <v>8221</v>
      </c>
      <c r="K1260">
        <v>1</v>
      </c>
    </row>
    <row r="1261" spans="1:11">
      <c r="A1261" t="s">
        <v>8219</v>
      </c>
      <c r="B1261" s="14">
        <v>25</v>
      </c>
      <c r="J1261" t="s">
        <v>8221</v>
      </c>
      <c r="K1261">
        <v>4</v>
      </c>
    </row>
    <row r="1262" spans="1:11">
      <c r="A1262" t="s">
        <v>8219</v>
      </c>
      <c r="B1262" s="14">
        <v>19</v>
      </c>
      <c r="J1262" t="s">
        <v>8221</v>
      </c>
      <c r="K1262">
        <v>0</v>
      </c>
    </row>
    <row r="1263" spans="1:11">
      <c r="A1263" t="s">
        <v>8219</v>
      </c>
      <c r="B1263" s="14">
        <v>90</v>
      </c>
      <c r="J1263" t="s">
        <v>8221</v>
      </c>
      <c r="K1263">
        <v>0</v>
      </c>
    </row>
    <row r="1264" spans="1:11">
      <c r="A1264" t="s">
        <v>8219</v>
      </c>
      <c r="B1264" s="14">
        <v>41</v>
      </c>
      <c r="J1264" t="s">
        <v>8221</v>
      </c>
      <c r="K1264">
        <v>2</v>
      </c>
    </row>
    <row r="1265" spans="1:11">
      <c r="A1265" t="s">
        <v>8219</v>
      </c>
      <c r="B1265" s="14">
        <v>30</v>
      </c>
      <c r="J1265" t="s">
        <v>8221</v>
      </c>
      <c r="K1265">
        <v>24</v>
      </c>
    </row>
    <row r="1266" spans="1:11">
      <c r="A1266" t="s">
        <v>8219</v>
      </c>
      <c r="B1266" s="14">
        <v>38</v>
      </c>
      <c r="J1266" t="s">
        <v>8221</v>
      </c>
      <c r="K1266">
        <v>1</v>
      </c>
    </row>
    <row r="1267" spans="1:11">
      <c r="A1267" t="s">
        <v>8219</v>
      </c>
      <c r="B1267" s="14">
        <v>65</v>
      </c>
      <c r="J1267" t="s">
        <v>8221</v>
      </c>
      <c r="K1267">
        <v>2</v>
      </c>
    </row>
    <row r="1268" spans="1:11">
      <c r="A1268" t="s">
        <v>8219</v>
      </c>
      <c r="B1268" s="14">
        <v>75</v>
      </c>
      <c r="J1268" t="s">
        <v>8221</v>
      </c>
      <c r="K1268">
        <v>1</v>
      </c>
    </row>
    <row r="1269" spans="1:11">
      <c r="A1269" t="s">
        <v>8219</v>
      </c>
      <c r="B1269" s="14">
        <v>16</v>
      </c>
      <c r="J1269" t="s">
        <v>8221</v>
      </c>
      <c r="K1269">
        <v>37</v>
      </c>
    </row>
    <row r="1270" spans="1:11">
      <c r="A1270" t="s">
        <v>8219</v>
      </c>
      <c r="B1270" s="14">
        <v>10</v>
      </c>
      <c r="J1270" t="s">
        <v>8221</v>
      </c>
      <c r="K1270">
        <v>5</v>
      </c>
    </row>
    <row r="1271" spans="1:11">
      <c r="A1271" t="s">
        <v>8219</v>
      </c>
      <c r="B1271" s="14">
        <v>27</v>
      </c>
      <c r="J1271" t="s">
        <v>8221</v>
      </c>
      <c r="K1271">
        <v>4</v>
      </c>
    </row>
    <row r="1272" spans="1:11">
      <c r="A1272" t="s">
        <v>8219</v>
      </c>
      <c r="B1272" s="14">
        <v>259</v>
      </c>
      <c r="J1272" t="s">
        <v>8221</v>
      </c>
      <c r="K1272">
        <v>16</v>
      </c>
    </row>
    <row r="1273" spans="1:11">
      <c r="A1273" t="s">
        <v>8219</v>
      </c>
      <c r="B1273" s="14">
        <v>39</v>
      </c>
      <c r="J1273" t="s">
        <v>8221</v>
      </c>
      <c r="K1273">
        <v>9</v>
      </c>
    </row>
    <row r="1274" spans="1:11">
      <c r="A1274" t="s">
        <v>8219</v>
      </c>
      <c r="B1274" s="14">
        <v>42</v>
      </c>
      <c r="J1274" t="s">
        <v>8221</v>
      </c>
      <c r="K1274">
        <v>0</v>
      </c>
    </row>
    <row r="1275" spans="1:11">
      <c r="A1275" t="s">
        <v>8219</v>
      </c>
      <c r="B1275" s="14">
        <v>10</v>
      </c>
      <c r="J1275" t="s">
        <v>8221</v>
      </c>
      <c r="K1275">
        <v>40</v>
      </c>
    </row>
    <row r="1276" spans="1:11">
      <c r="A1276" t="s">
        <v>8219</v>
      </c>
      <c r="B1276" s="14">
        <v>56</v>
      </c>
      <c r="J1276" t="s">
        <v>8221</v>
      </c>
      <c r="K1276">
        <v>0</v>
      </c>
    </row>
    <row r="1277" spans="1:11">
      <c r="A1277" t="s">
        <v>8219</v>
      </c>
      <c r="B1277" s="14">
        <v>20</v>
      </c>
      <c r="J1277" t="s">
        <v>8221</v>
      </c>
      <c r="K1277">
        <v>2</v>
      </c>
    </row>
    <row r="1278" spans="1:11">
      <c r="A1278" t="s">
        <v>8219</v>
      </c>
      <c r="B1278" s="14">
        <v>170</v>
      </c>
      <c r="J1278" t="s">
        <v>8221</v>
      </c>
      <c r="K1278">
        <v>1</v>
      </c>
    </row>
    <row r="1279" spans="1:11">
      <c r="A1279" t="s">
        <v>8219</v>
      </c>
      <c r="B1279" s="14">
        <v>29</v>
      </c>
      <c r="J1279" t="s">
        <v>8221</v>
      </c>
      <c r="K1279">
        <v>9</v>
      </c>
    </row>
    <row r="1280" spans="1:11">
      <c r="A1280" t="s">
        <v>8219</v>
      </c>
      <c r="B1280" s="14">
        <v>132</v>
      </c>
      <c r="J1280" t="s">
        <v>8221</v>
      </c>
      <c r="K1280">
        <v>34</v>
      </c>
    </row>
    <row r="1281" spans="1:11">
      <c r="A1281" t="s">
        <v>8219</v>
      </c>
      <c r="B1281" s="14">
        <v>27</v>
      </c>
      <c r="J1281" t="s">
        <v>8221</v>
      </c>
      <c r="K1281">
        <v>23</v>
      </c>
    </row>
    <row r="1282" spans="1:11">
      <c r="A1282" t="s">
        <v>8219</v>
      </c>
      <c r="B1282" s="14">
        <v>26</v>
      </c>
      <c r="J1282" t="s">
        <v>8221</v>
      </c>
      <c r="K1282">
        <v>19</v>
      </c>
    </row>
    <row r="1283" spans="1:11">
      <c r="A1283" t="s">
        <v>8219</v>
      </c>
      <c r="B1283" s="14">
        <v>43</v>
      </c>
      <c r="J1283" t="s">
        <v>8221</v>
      </c>
      <c r="K1283">
        <v>50</v>
      </c>
    </row>
    <row r="1284" spans="1:11">
      <c r="A1284" t="s">
        <v>8219</v>
      </c>
      <c r="B1284" s="14">
        <v>80</v>
      </c>
      <c r="J1284" t="s">
        <v>8221</v>
      </c>
      <c r="K1284">
        <v>12</v>
      </c>
    </row>
    <row r="1285" spans="1:11">
      <c r="A1285" t="s">
        <v>8219</v>
      </c>
      <c r="B1285" s="14">
        <v>33</v>
      </c>
      <c r="J1285" t="s">
        <v>8221</v>
      </c>
      <c r="K1285">
        <v>8</v>
      </c>
    </row>
    <row r="1286" spans="1:11">
      <c r="A1286" t="s">
        <v>8219</v>
      </c>
      <c r="B1286" s="14">
        <v>71</v>
      </c>
      <c r="J1286" t="s">
        <v>8221</v>
      </c>
      <c r="K1286">
        <v>9</v>
      </c>
    </row>
    <row r="1287" spans="1:11">
      <c r="A1287" t="s">
        <v>8219</v>
      </c>
      <c r="B1287" s="14">
        <v>81</v>
      </c>
      <c r="J1287" t="s">
        <v>8221</v>
      </c>
      <c r="K1287">
        <v>43</v>
      </c>
    </row>
    <row r="1288" spans="1:11">
      <c r="A1288" t="s">
        <v>8219</v>
      </c>
      <c r="B1288" s="14">
        <v>76</v>
      </c>
      <c r="J1288" t="s">
        <v>8221</v>
      </c>
      <c r="K1288">
        <v>28</v>
      </c>
    </row>
    <row r="1289" spans="1:11">
      <c r="A1289" t="s">
        <v>8219</v>
      </c>
      <c r="B1289" s="14">
        <v>48</v>
      </c>
      <c r="J1289" t="s">
        <v>8221</v>
      </c>
      <c r="K1289">
        <v>4</v>
      </c>
    </row>
    <row r="1290" spans="1:11">
      <c r="A1290" t="s">
        <v>8219</v>
      </c>
      <c r="B1290" s="14">
        <v>61</v>
      </c>
      <c r="J1290" t="s">
        <v>8221</v>
      </c>
      <c r="K1290">
        <v>24</v>
      </c>
    </row>
    <row r="1291" spans="1:11">
      <c r="A1291" t="s">
        <v>8219</v>
      </c>
      <c r="B1291" s="14">
        <v>60</v>
      </c>
      <c r="J1291" t="s">
        <v>8221</v>
      </c>
      <c r="K1291">
        <v>2</v>
      </c>
    </row>
    <row r="1292" spans="1:11">
      <c r="A1292" t="s">
        <v>8219</v>
      </c>
      <c r="B1292" s="14">
        <v>136</v>
      </c>
      <c r="J1292" t="s">
        <v>8221</v>
      </c>
      <c r="K1292">
        <v>2</v>
      </c>
    </row>
    <row r="1293" spans="1:11">
      <c r="A1293" t="s">
        <v>8219</v>
      </c>
      <c r="B1293" s="14">
        <v>14</v>
      </c>
      <c r="J1293" t="s">
        <v>8221</v>
      </c>
      <c r="K1293">
        <v>20</v>
      </c>
    </row>
    <row r="1294" spans="1:11">
      <c r="A1294" t="s">
        <v>8219</v>
      </c>
      <c r="B1294" s="14">
        <v>78</v>
      </c>
      <c r="J1294" t="s">
        <v>8221</v>
      </c>
      <c r="K1294">
        <v>1</v>
      </c>
    </row>
    <row r="1295" spans="1:11">
      <c r="A1295" t="s">
        <v>8219</v>
      </c>
      <c r="B1295" s="14">
        <v>4</v>
      </c>
      <c r="J1295" t="s">
        <v>8221</v>
      </c>
      <c r="K1295">
        <v>1</v>
      </c>
    </row>
    <row r="1296" spans="1:11">
      <c r="A1296" t="s">
        <v>8219</v>
      </c>
      <c r="B1296" s="14">
        <v>11</v>
      </c>
      <c r="J1296" t="s">
        <v>8221</v>
      </c>
      <c r="K1296">
        <v>4</v>
      </c>
    </row>
    <row r="1297" spans="1:11">
      <c r="A1297" t="s">
        <v>8219</v>
      </c>
      <c r="B1297" s="14">
        <v>185</v>
      </c>
      <c r="J1297" t="s">
        <v>8221</v>
      </c>
      <c r="K1297">
        <v>1</v>
      </c>
    </row>
    <row r="1298" spans="1:11">
      <c r="A1298" t="s">
        <v>8219</v>
      </c>
      <c r="B1298" s="14">
        <v>59</v>
      </c>
      <c r="J1298" t="s">
        <v>8221</v>
      </c>
      <c r="K1298">
        <v>1</v>
      </c>
    </row>
    <row r="1299" spans="1:11">
      <c r="A1299" t="s">
        <v>8219</v>
      </c>
      <c r="B1299" s="14">
        <v>27</v>
      </c>
      <c r="J1299" t="s">
        <v>8221</v>
      </c>
      <c r="K1299">
        <v>13</v>
      </c>
    </row>
    <row r="1300" spans="1:11">
      <c r="A1300" t="s">
        <v>8219</v>
      </c>
      <c r="B1300" s="14">
        <v>63</v>
      </c>
      <c r="J1300" t="s">
        <v>8221</v>
      </c>
      <c r="K1300">
        <v>1</v>
      </c>
    </row>
    <row r="1301" spans="1:11">
      <c r="A1301" t="s">
        <v>8219</v>
      </c>
      <c r="B1301" s="14">
        <v>13</v>
      </c>
      <c r="J1301" t="s">
        <v>8221</v>
      </c>
      <c r="K1301">
        <v>1</v>
      </c>
    </row>
    <row r="1302" spans="1:11">
      <c r="A1302" t="s">
        <v>8219</v>
      </c>
      <c r="B1302" s="14">
        <v>13</v>
      </c>
      <c r="J1302" t="s">
        <v>8221</v>
      </c>
      <c r="K1302">
        <v>0</v>
      </c>
    </row>
    <row r="1303" spans="1:11">
      <c r="A1303" t="s">
        <v>8219</v>
      </c>
      <c r="B1303" s="14">
        <v>57</v>
      </c>
      <c r="J1303" t="s">
        <v>8221</v>
      </c>
      <c r="K1303">
        <v>3</v>
      </c>
    </row>
    <row r="1304" spans="1:11">
      <c r="A1304" t="s">
        <v>8219</v>
      </c>
      <c r="B1304" s="14">
        <v>61</v>
      </c>
      <c r="J1304" t="s">
        <v>8221</v>
      </c>
      <c r="K1304">
        <v>14</v>
      </c>
    </row>
    <row r="1305" spans="1:11">
      <c r="A1305" t="s">
        <v>8219</v>
      </c>
      <c r="B1305" s="14">
        <v>65</v>
      </c>
      <c r="J1305" t="s">
        <v>8221</v>
      </c>
      <c r="K1305">
        <v>2</v>
      </c>
    </row>
    <row r="1306" spans="1:11">
      <c r="A1306" t="s">
        <v>8219</v>
      </c>
      <c r="B1306" s="14">
        <v>134</v>
      </c>
      <c r="J1306" t="s">
        <v>8221</v>
      </c>
      <c r="K1306">
        <v>5</v>
      </c>
    </row>
    <row r="1307" spans="1:11">
      <c r="A1307" t="s">
        <v>8219</v>
      </c>
      <c r="B1307" s="14">
        <v>37</v>
      </c>
      <c r="J1307" t="s">
        <v>8221</v>
      </c>
      <c r="K1307">
        <v>14</v>
      </c>
    </row>
    <row r="1308" spans="1:11">
      <c r="A1308" t="s">
        <v>8219</v>
      </c>
      <c r="B1308" s="14">
        <v>37</v>
      </c>
      <c r="J1308" t="s">
        <v>8221</v>
      </c>
      <c r="K1308">
        <v>9</v>
      </c>
    </row>
    <row r="1309" spans="1:11">
      <c r="A1309" t="s">
        <v>8219</v>
      </c>
      <c r="B1309" s="14">
        <v>150</v>
      </c>
      <c r="J1309" t="s">
        <v>8221</v>
      </c>
      <c r="K1309">
        <v>8</v>
      </c>
    </row>
    <row r="1310" spans="1:11">
      <c r="A1310" t="s">
        <v>8219</v>
      </c>
      <c r="B1310" s="14">
        <v>56</v>
      </c>
      <c r="J1310" t="s">
        <v>8221</v>
      </c>
      <c r="K1310">
        <v>7</v>
      </c>
    </row>
    <row r="1311" spans="1:11">
      <c r="A1311" t="s">
        <v>8219</v>
      </c>
      <c r="B1311" s="14">
        <v>18</v>
      </c>
      <c r="J1311" t="s">
        <v>8221</v>
      </c>
      <c r="K1311">
        <v>0</v>
      </c>
    </row>
    <row r="1312" spans="1:11">
      <c r="A1312" t="s">
        <v>8219</v>
      </c>
      <c r="B1312" s="14">
        <v>60</v>
      </c>
      <c r="J1312" t="s">
        <v>8221</v>
      </c>
      <c r="K1312">
        <v>84</v>
      </c>
    </row>
    <row r="1313" spans="1:11">
      <c r="A1313" t="s">
        <v>8219</v>
      </c>
      <c r="B1313" s="14">
        <v>67</v>
      </c>
      <c r="J1313" t="s">
        <v>8221</v>
      </c>
      <c r="K1313">
        <v>11</v>
      </c>
    </row>
    <row r="1314" spans="1:11">
      <c r="A1314" t="s">
        <v>8219</v>
      </c>
      <c r="B1314" s="14">
        <v>35</v>
      </c>
      <c r="J1314" t="s">
        <v>8221</v>
      </c>
      <c r="K1314">
        <v>1</v>
      </c>
    </row>
    <row r="1315" spans="1:11">
      <c r="A1315" t="s">
        <v>8219</v>
      </c>
      <c r="B1315" s="14">
        <v>34</v>
      </c>
      <c r="J1315" t="s">
        <v>8221</v>
      </c>
      <c r="K1315">
        <v>4</v>
      </c>
    </row>
    <row r="1316" spans="1:11">
      <c r="A1316" t="s">
        <v>8219</v>
      </c>
      <c r="B1316" s="14">
        <v>36</v>
      </c>
      <c r="J1316" t="s">
        <v>8221</v>
      </c>
      <c r="K1316">
        <v>10</v>
      </c>
    </row>
    <row r="1317" spans="1:11">
      <c r="A1317" t="s">
        <v>8219</v>
      </c>
      <c r="B1317" s="14">
        <v>18</v>
      </c>
      <c r="J1317" t="s">
        <v>8221</v>
      </c>
      <c r="K1317">
        <v>16</v>
      </c>
    </row>
    <row r="1318" spans="1:11">
      <c r="A1318" t="s">
        <v>8219</v>
      </c>
      <c r="B1318" s="14">
        <v>25</v>
      </c>
      <c r="J1318" t="s">
        <v>8221</v>
      </c>
      <c r="K1318">
        <v>2</v>
      </c>
    </row>
    <row r="1319" spans="1:11">
      <c r="A1319" t="s">
        <v>8219</v>
      </c>
      <c r="B1319" s="14">
        <v>21</v>
      </c>
      <c r="J1319" t="s">
        <v>8221</v>
      </c>
      <c r="K1319">
        <v>5</v>
      </c>
    </row>
    <row r="1320" spans="1:11">
      <c r="A1320" t="s">
        <v>8219</v>
      </c>
      <c r="B1320" s="14">
        <v>151</v>
      </c>
      <c r="J1320" t="s">
        <v>8221</v>
      </c>
      <c r="K1320">
        <v>1</v>
      </c>
    </row>
    <row r="1321" spans="1:11">
      <c r="A1321" t="s">
        <v>8219</v>
      </c>
      <c r="B1321" s="14">
        <v>489</v>
      </c>
      <c r="J1321" t="s">
        <v>8221</v>
      </c>
      <c r="K1321">
        <v>31</v>
      </c>
    </row>
    <row r="1322" spans="1:11">
      <c r="A1322" t="s">
        <v>8219</v>
      </c>
      <c r="B1322" s="14">
        <v>50</v>
      </c>
      <c r="J1322" t="s">
        <v>8221</v>
      </c>
      <c r="K1322">
        <v>0</v>
      </c>
    </row>
    <row r="1323" spans="1:11">
      <c r="A1323" t="s">
        <v>8219</v>
      </c>
      <c r="B1323" s="14">
        <v>321</v>
      </c>
      <c r="J1323" t="s">
        <v>8221</v>
      </c>
      <c r="K1323">
        <v>2</v>
      </c>
    </row>
    <row r="1324" spans="1:11">
      <c r="A1324" t="s">
        <v>8219</v>
      </c>
      <c r="B1324" s="14">
        <v>1762</v>
      </c>
      <c r="J1324" t="s">
        <v>8221</v>
      </c>
      <c r="K1324">
        <v>7</v>
      </c>
    </row>
    <row r="1325" spans="1:11">
      <c r="A1325" t="s">
        <v>8219</v>
      </c>
      <c r="B1325" s="14">
        <v>385</v>
      </c>
      <c r="J1325" t="s">
        <v>8221</v>
      </c>
      <c r="K1325">
        <v>16</v>
      </c>
    </row>
    <row r="1326" spans="1:11">
      <c r="A1326" t="s">
        <v>8219</v>
      </c>
      <c r="B1326" s="14">
        <v>398</v>
      </c>
      <c r="J1326" t="s">
        <v>8221</v>
      </c>
      <c r="K1326">
        <v>4</v>
      </c>
    </row>
    <row r="1327" spans="1:11">
      <c r="A1327" t="s">
        <v>8219</v>
      </c>
      <c r="B1327" s="14">
        <v>304</v>
      </c>
      <c r="J1327" t="s">
        <v>8221</v>
      </c>
      <c r="K1327">
        <v>4</v>
      </c>
    </row>
    <row r="1328" spans="1:11">
      <c r="A1328" t="s">
        <v>8219</v>
      </c>
      <c r="B1328" s="14">
        <v>676</v>
      </c>
      <c r="J1328" t="s">
        <v>8221</v>
      </c>
      <c r="K1328">
        <v>4</v>
      </c>
    </row>
    <row r="1329" spans="1:11">
      <c r="A1329" t="s">
        <v>8219</v>
      </c>
      <c r="B1329" s="14">
        <v>577</v>
      </c>
      <c r="J1329" t="s">
        <v>8221</v>
      </c>
      <c r="K1329">
        <v>3</v>
      </c>
    </row>
    <row r="1330" spans="1:11">
      <c r="A1330" t="s">
        <v>8219</v>
      </c>
      <c r="B1330" s="14">
        <v>3663</v>
      </c>
      <c r="J1330" t="s">
        <v>8221</v>
      </c>
      <c r="K1330">
        <v>36</v>
      </c>
    </row>
    <row r="1331" spans="1:11">
      <c r="A1331" t="s">
        <v>8219</v>
      </c>
      <c r="B1331" s="14">
        <v>294</v>
      </c>
      <c r="J1331" t="s">
        <v>8221</v>
      </c>
      <c r="K1331">
        <v>1</v>
      </c>
    </row>
    <row r="1332" spans="1:11">
      <c r="A1332" t="s">
        <v>8219</v>
      </c>
      <c r="B1332" s="14">
        <v>28</v>
      </c>
      <c r="J1332" t="s">
        <v>8221</v>
      </c>
      <c r="K1332">
        <v>7</v>
      </c>
    </row>
    <row r="1333" spans="1:11">
      <c r="A1333" t="s">
        <v>8219</v>
      </c>
      <c r="B1333" s="14">
        <v>100</v>
      </c>
      <c r="J1333" t="s">
        <v>8221</v>
      </c>
      <c r="K1333">
        <v>27</v>
      </c>
    </row>
    <row r="1334" spans="1:11">
      <c r="A1334" t="s">
        <v>8219</v>
      </c>
      <c r="B1334" s="14">
        <v>72</v>
      </c>
      <c r="J1334" t="s">
        <v>8221</v>
      </c>
      <c r="K1334">
        <v>1</v>
      </c>
    </row>
    <row r="1335" spans="1:11">
      <c r="A1335" t="s">
        <v>8219</v>
      </c>
      <c r="B1335" s="14">
        <v>238</v>
      </c>
      <c r="J1335" t="s">
        <v>8221</v>
      </c>
      <c r="K1335">
        <v>0</v>
      </c>
    </row>
    <row r="1336" spans="1:11">
      <c r="A1336" t="s">
        <v>8219</v>
      </c>
      <c r="B1336" s="14">
        <v>159</v>
      </c>
      <c r="J1336" t="s">
        <v>8221</v>
      </c>
      <c r="K1336">
        <v>1</v>
      </c>
    </row>
    <row r="1337" spans="1:11">
      <c r="A1337" t="s">
        <v>8219</v>
      </c>
      <c r="B1337" s="14">
        <v>77</v>
      </c>
      <c r="J1337" t="s">
        <v>8221</v>
      </c>
      <c r="K1337">
        <v>3</v>
      </c>
    </row>
    <row r="1338" spans="1:11">
      <c r="A1338" t="s">
        <v>8219</v>
      </c>
      <c r="B1338" s="14">
        <v>53</v>
      </c>
      <c r="J1338" t="s">
        <v>8221</v>
      </c>
      <c r="K1338">
        <v>3</v>
      </c>
    </row>
    <row r="1339" spans="1:11">
      <c r="A1339" t="s">
        <v>8219</v>
      </c>
      <c r="B1339" s="14">
        <v>1251</v>
      </c>
      <c r="J1339" t="s">
        <v>8221</v>
      </c>
      <c r="K1339">
        <v>3</v>
      </c>
    </row>
    <row r="1340" spans="1:11">
      <c r="A1340" t="s">
        <v>8219</v>
      </c>
      <c r="B1340" s="14">
        <v>465</v>
      </c>
      <c r="J1340" t="s">
        <v>8221</v>
      </c>
      <c r="K1340">
        <v>0</v>
      </c>
    </row>
    <row r="1341" spans="1:11">
      <c r="A1341" t="s">
        <v>8219</v>
      </c>
      <c r="B1341" s="14">
        <v>74</v>
      </c>
      <c r="J1341" t="s">
        <v>8221</v>
      </c>
      <c r="K1341">
        <v>6</v>
      </c>
    </row>
    <row r="1342" spans="1:11">
      <c r="A1342" t="s">
        <v>8219</v>
      </c>
      <c r="B1342" s="14">
        <v>62</v>
      </c>
      <c r="J1342" t="s">
        <v>8221</v>
      </c>
      <c r="K1342">
        <v>17</v>
      </c>
    </row>
    <row r="1343" spans="1:11">
      <c r="A1343" t="s">
        <v>8219</v>
      </c>
      <c r="B1343" s="14">
        <v>3468</v>
      </c>
      <c r="J1343" t="s">
        <v>8221</v>
      </c>
      <c r="K1343">
        <v>40</v>
      </c>
    </row>
    <row r="1344" spans="1:11">
      <c r="A1344" t="s">
        <v>8219</v>
      </c>
      <c r="B1344" s="14">
        <v>52</v>
      </c>
      <c r="J1344" t="s">
        <v>8221</v>
      </c>
      <c r="K1344">
        <v>3</v>
      </c>
    </row>
    <row r="1345" spans="1:11">
      <c r="A1345" t="s">
        <v>8219</v>
      </c>
      <c r="B1345" s="14">
        <v>50</v>
      </c>
      <c r="J1345" t="s">
        <v>8221</v>
      </c>
      <c r="K1345">
        <v>1</v>
      </c>
    </row>
    <row r="1346" spans="1:11">
      <c r="A1346" t="s">
        <v>8219</v>
      </c>
      <c r="B1346" s="14">
        <v>45</v>
      </c>
      <c r="J1346" t="s">
        <v>8221</v>
      </c>
      <c r="K1346">
        <v>2</v>
      </c>
    </row>
    <row r="1347" spans="1:11">
      <c r="A1347" t="s">
        <v>8219</v>
      </c>
      <c r="B1347" s="14">
        <v>21</v>
      </c>
      <c r="J1347" t="s">
        <v>8221</v>
      </c>
      <c r="K1347">
        <v>7</v>
      </c>
    </row>
    <row r="1348" spans="1:11">
      <c r="A1348" t="s">
        <v>8219</v>
      </c>
      <c r="B1348" s="14">
        <v>100</v>
      </c>
      <c r="J1348" t="s">
        <v>8221</v>
      </c>
      <c r="K1348">
        <v>14</v>
      </c>
    </row>
    <row r="1349" spans="1:11">
      <c r="A1349" t="s">
        <v>8219</v>
      </c>
      <c r="B1349" s="14">
        <v>81</v>
      </c>
      <c r="J1349" t="s">
        <v>8221</v>
      </c>
      <c r="K1349">
        <v>0</v>
      </c>
    </row>
    <row r="1350" spans="1:11">
      <c r="A1350" t="s">
        <v>8219</v>
      </c>
      <c r="B1350" s="14">
        <v>286</v>
      </c>
      <c r="J1350" t="s">
        <v>8221</v>
      </c>
      <c r="K1350">
        <v>0</v>
      </c>
    </row>
    <row r="1351" spans="1:11">
      <c r="A1351" t="s">
        <v>8219</v>
      </c>
      <c r="B1351" s="14">
        <v>42</v>
      </c>
      <c r="J1351" t="s">
        <v>8221</v>
      </c>
      <c r="K1351">
        <v>1</v>
      </c>
    </row>
    <row r="1352" spans="1:11">
      <c r="A1352" t="s">
        <v>8219</v>
      </c>
      <c r="B1352" s="14">
        <v>199</v>
      </c>
      <c r="J1352" t="s">
        <v>8221</v>
      </c>
      <c r="K1352">
        <v>12</v>
      </c>
    </row>
    <row r="1353" spans="1:11">
      <c r="A1353" t="s">
        <v>8219</v>
      </c>
      <c r="B1353" s="14">
        <v>25</v>
      </c>
      <c r="J1353" t="s">
        <v>8221</v>
      </c>
      <c r="K1353">
        <v>12</v>
      </c>
    </row>
    <row r="1354" spans="1:11">
      <c r="A1354" t="s">
        <v>8219</v>
      </c>
      <c r="B1354" s="14">
        <v>84</v>
      </c>
      <c r="J1354" t="s">
        <v>8221</v>
      </c>
      <c r="K1354">
        <v>23</v>
      </c>
    </row>
    <row r="1355" spans="1:11">
      <c r="A1355" t="s">
        <v>8219</v>
      </c>
      <c r="B1355" s="14">
        <v>50</v>
      </c>
      <c r="J1355" t="s">
        <v>8221</v>
      </c>
      <c r="K1355">
        <v>0</v>
      </c>
    </row>
    <row r="1356" spans="1:11">
      <c r="A1356" t="s">
        <v>8219</v>
      </c>
      <c r="B1356" s="14">
        <v>26</v>
      </c>
      <c r="J1356" t="s">
        <v>8221</v>
      </c>
      <c r="K1356">
        <v>10</v>
      </c>
    </row>
    <row r="1357" spans="1:11">
      <c r="A1357" t="s">
        <v>8219</v>
      </c>
      <c r="B1357" s="14">
        <v>14</v>
      </c>
      <c r="J1357" t="s">
        <v>8221</v>
      </c>
      <c r="K1357">
        <v>5</v>
      </c>
    </row>
    <row r="1358" spans="1:11">
      <c r="A1358" t="s">
        <v>8219</v>
      </c>
      <c r="B1358" s="14">
        <v>49</v>
      </c>
      <c r="J1358" t="s">
        <v>8221</v>
      </c>
      <c r="K1358">
        <v>1</v>
      </c>
    </row>
    <row r="1359" spans="1:11">
      <c r="A1359" t="s">
        <v>8219</v>
      </c>
      <c r="B1359" s="14">
        <v>69</v>
      </c>
      <c r="J1359" t="s">
        <v>8221</v>
      </c>
      <c r="K1359">
        <v>2</v>
      </c>
    </row>
    <row r="1360" spans="1:11">
      <c r="A1360" t="s">
        <v>8219</v>
      </c>
      <c r="B1360" s="14">
        <v>60</v>
      </c>
      <c r="J1360" t="s">
        <v>8221</v>
      </c>
      <c r="K1360">
        <v>2</v>
      </c>
    </row>
    <row r="1361" spans="1:11">
      <c r="A1361" t="s">
        <v>8219</v>
      </c>
      <c r="B1361" s="14">
        <v>80</v>
      </c>
      <c r="J1361" t="s">
        <v>8221</v>
      </c>
      <c r="K1361">
        <v>0</v>
      </c>
    </row>
    <row r="1362" spans="1:11">
      <c r="A1362" t="s">
        <v>8219</v>
      </c>
      <c r="B1362" s="14">
        <v>56</v>
      </c>
      <c r="J1362" t="s">
        <v>8221</v>
      </c>
      <c r="K1362">
        <v>13</v>
      </c>
    </row>
    <row r="1363" spans="1:11">
      <c r="A1363" t="s">
        <v>8219</v>
      </c>
      <c r="B1363" s="14">
        <v>104</v>
      </c>
      <c r="J1363" t="s">
        <v>8221</v>
      </c>
      <c r="K1363">
        <v>0</v>
      </c>
    </row>
    <row r="1364" spans="1:11">
      <c r="A1364" t="s">
        <v>8219</v>
      </c>
      <c r="B1364" s="14">
        <v>46</v>
      </c>
      <c r="J1364" t="s">
        <v>8221</v>
      </c>
      <c r="K1364">
        <v>1</v>
      </c>
    </row>
    <row r="1365" spans="1:11">
      <c r="A1365" t="s">
        <v>8219</v>
      </c>
      <c r="B1365" s="14">
        <v>206</v>
      </c>
      <c r="J1365" t="s">
        <v>8221</v>
      </c>
      <c r="K1365">
        <v>5</v>
      </c>
    </row>
    <row r="1366" spans="1:11">
      <c r="A1366" t="s">
        <v>8219</v>
      </c>
      <c r="B1366" s="14">
        <v>18</v>
      </c>
      <c r="J1366" t="s">
        <v>8221</v>
      </c>
      <c r="K1366">
        <v>2</v>
      </c>
    </row>
    <row r="1367" spans="1:11">
      <c r="A1367" t="s">
        <v>8219</v>
      </c>
      <c r="B1367" s="14">
        <v>28</v>
      </c>
      <c r="J1367" t="s">
        <v>8221</v>
      </c>
      <c r="K1367">
        <v>0</v>
      </c>
    </row>
    <row r="1368" spans="1:11">
      <c r="A1368" t="s">
        <v>8219</v>
      </c>
      <c r="B1368" s="14">
        <v>11</v>
      </c>
      <c r="J1368" t="s">
        <v>8221</v>
      </c>
      <c r="K1368">
        <v>32</v>
      </c>
    </row>
    <row r="1369" spans="1:11">
      <c r="A1369" t="s">
        <v>8219</v>
      </c>
      <c r="B1369" s="14">
        <v>263</v>
      </c>
      <c r="J1369" t="s">
        <v>8221</v>
      </c>
      <c r="K1369">
        <v>1</v>
      </c>
    </row>
    <row r="1370" spans="1:11">
      <c r="A1370" t="s">
        <v>8219</v>
      </c>
      <c r="B1370" s="14">
        <v>394</v>
      </c>
      <c r="J1370" t="s">
        <v>8221</v>
      </c>
      <c r="K1370">
        <v>1</v>
      </c>
    </row>
    <row r="1371" spans="1:11">
      <c r="A1371" t="s">
        <v>8219</v>
      </c>
      <c r="B1371" s="14">
        <v>1049</v>
      </c>
      <c r="J1371" t="s">
        <v>8221</v>
      </c>
      <c r="K1371">
        <v>1</v>
      </c>
    </row>
    <row r="1372" spans="1:11">
      <c r="A1372" t="s">
        <v>8219</v>
      </c>
      <c r="B1372" s="14">
        <v>308</v>
      </c>
      <c r="J1372" t="s">
        <v>8221</v>
      </c>
      <c r="K1372">
        <v>0</v>
      </c>
    </row>
    <row r="1373" spans="1:11">
      <c r="A1373" t="s">
        <v>8219</v>
      </c>
      <c r="B1373" s="14">
        <v>1088</v>
      </c>
      <c r="J1373" t="s">
        <v>8221</v>
      </c>
      <c r="K1373">
        <v>0</v>
      </c>
    </row>
    <row r="1374" spans="1:11">
      <c r="A1374" t="s">
        <v>8219</v>
      </c>
      <c r="B1374" s="14">
        <v>73</v>
      </c>
      <c r="J1374" t="s">
        <v>8221</v>
      </c>
      <c r="K1374">
        <v>8</v>
      </c>
    </row>
    <row r="1375" spans="1:11">
      <c r="A1375" t="s">
        <v>8219</v>
      </c>
      <c r="B1375" s="14">
        <v>143</v>
      </c>
      <c r="J1375" t="s">
        <v>8221</v>
      </c>
      <c r="K1375">
        <v>0</v>
      </c>
    </row>
    <row r="1376" spans="1:11">
      <c r="A1376" t="s">
        <v>8219</v>
      </c>
      <c r="B1376" s="14">
        <v>1420</v>
      </c>
      <c r="J1376" t="s">
        <v>8221</v>
      </c>
      <c r="K1376">
        <v>1</v>
      </c>
    </row>
    <row r="1377" spans="1:11">
      <c r="A1377" t="s">
        <v>8219</v>
      </c>
      <c r="B1377" s="14">
        <v>305</v>
      </c>
      <c r="J1377" t="s">
        <v>8221</v>
      </c>
      <c r="K1377">
        <v>16</v>
      </c>
    </row>
    <row r="1378" spans="1:11">
      <c r="A1378" t="s">
        <v>8219</v>
      </c>
      <c r="B1378" s="14">
        <v>551</v>
      </c>
      <c r="J1378" t="s">
        <v>8221</v>
      </c>
      <c r="K1378">
        <v>12</v>
      </c>
    </row>
    <row r="1379" spans="1:11">
      <c r="A1379" t="s">
        <v>8219</v>
      </c>
      <c r="B1379" s="14">
        <v>187</v>
      </c>
      <c r="J1379" t="s">
        <v>8221</v>
      </c>
      <c r="K1379">
        <v>4</v>
      </c>
    </row>
    <row r="1380" spans="1:11">
      <c r="A1380" t="s">
        <v>8219</v>
      </c>
      <c r="B1380" s="14">
        <v>325</v>
      </c>
      <c r="J1380" t="s">
        <v>8221</v>
      </c>
      <c r="K1380">
        <v>2</v>
      </c>
    </row>
    <row r="1381" spans="1:11">
      <c r="A1381" t="s">
        <v>8219</v>
      </c>
      <c r="B1381" s="14">
        <v>148</v>
      </c>
      <c r="J1381" t="s">
        <v>8221</v>
      </c>
      <c r="K1381">
        <v>3</v>
      </c>
    </row>
    <row r="1382" spans="1:11">
      <c r="A1382" t="s">
        <v>8219</v>
      </c>
      <c r="B1382" s="14">
        <v>69</v>
      </c>
      <c r="J1382" t="s">
        <v>8221</v>
      </c>
      <c r="K1382">
        <v>0</v>
      </c>
    </row>
    <row r="1383" spans="1:11">
      <c r="A1383" t="s">
        <v>8219</v>
      </c>
      <c r="B1383" s="14">
        <v>173</v>
      </c>
      <c r="J1383" t="s">
        <v>8221</v>
      </c>
      <c r="K1383">
        <v>3</v>
      </c>
    </row>
    <row r="1384" spans="1:11">
      <c r="A1384" t="s">
        <v>8219</v>
      </c>
      <c r="B1384" s="14">
        <v>269</v>
      </c>
      <c r="J1384" t="s">
        <v>8221</v>
      </c>
      <c r="K1384">
        <v>4</v>
      </c>
    </row>
    <row r="1385" spans="1:11">
      <c r="A1385" t="s">
        <v>8219</v>
      </c>
      <c r="B1385" s="14">
        <v>185</v>
      </c>
      <c r="J1385" t="s">
        <v>8221</v>
      </c>
      <c r="K1385">
        <v>2</v>
      </c>
    </row>
    <row r="1386" spans="1:11">
      <c r="A1386" t="s">
        <v>8219</v>
      </c>
      <c r="B1386" s="14">
        <v>176</v>
      </c>
      <c r="J1386" t="s">
        <v>8221</v>
      </c>
      <c r="K1386">
        <v>10</v>
      </c>
    </row>
    <row r="1387" spans="1:11">
      <c r="A1387" t="s">
        <v>8219</v>
      </c>
      <c r="B1387" s="14">
        <v>1019</v>
      </c>
      <c r="J1387" t="s">
        <v>8221</v>
      </c>
      <c r="K1387">
        <v>11</v>
      </c>
    </row>
    <row r="1388" spans="1:11">
      <c r="A1388" t="s">
        <v>8219</v>
      </c>
      <c r="B1388" s="14">
        <v>113</v>
      </c>
      <c r="J1388" t="s">
        <v>8221</v>
      </c>
      <c r="K1388">
        <v>6</v>
      </c>
    </row>
    <row r="1389" spans="1:11">
      <c r="A1389" t="s">
        <v>8219</v>
      </c>
      <c r="B1389" s="14">
        <v>404</v>
      </c>
      <c r="J1389" t="s">
        <v>8221</v>
      </c>
      <c r="K1389">
        <v>2</v>
      </c>
    </row>
    <row r="1390" spans="1:11">
      <c r="A1390" t="s">
        <v>8219</v>
      </c>
      <c r="B1390" s="14">
        <v>707</v>
      </c>
      <c r="J1390" t="s">
        <v>8221</v>
      </c>
      <c r="K1390">
        <v>6</v>
      </c>
    </row>
    <row r="1391" spans="1:11">
      <c r="A1391" t="s">
        <v>8219</v>
      </c>
      <c r="B1391" s="14">
        <v>392</v>
      </c>
      <c r="J1391" t="s">
        <v>8221</v>
      </c>
      <c r="K1391">
        <v>8</v>
      </c>
    </row>
    <row r="1392" spans="1:11">
      <c r="A1392" t="s">
        <v>8219</v>
      </c>
      <c r="B1392" s="14">
        <v>23</v>
      </c>
      <c r="J1392" t="s">
        <v>8221</v>
      </c>
      <c r="K1392">
        <v>37</v>
      </c>
    </row>
    <row r="1393" spans="1:11">
      <c r="A1393" t="s">
        <v>8219</v>
      </c>
      <c r="B1393" s="14">
        <v>682</v>
      </c>
      <c r="J1393" t="s">
        <v>8221</v>
      </c>
      <c r="K1393">
        <v>11</v>
      </c>
    </row>
    <row r="1394" spans="1:11">
      <c r="A1394" t="s">
        <v>8219</v>
      </c>
      <c r="B1394" s="14">
        <v>37</v>
      </c>
      <c r="J1394" t="s">
        <v>8221</v>
      </c>
      <c r="K1394">
        <v>0</v>
      </c>
    </row>
    <row r="1395" spans="1:11">
      <c r="A1395" t="s">
        <v>8219</v>
      </c>
      <c r="B1395" s="14">
        <v>146</v>
      </c>
      <c r="J1395" t="s">
        <v>8221</v>
      </c>
      <c r="K1395">
        <v>10</v>
      </c>
    </row>
    <row r="1396" spans="1:11">
      <c r="A1396" t="s">
        <v>8219</v>
      </c>
      <c r="B1396" s="14">
        <v>119</v>
      </c>
      <c r="J1396" t="s">
        <v>8221</v>
      </c>
      <c r="K1396">
        <v>6</v>
      </c>
    </row>
    <row r="1397" spans="1:11">
      <c r="A1397" t="s">
        <v>8219</v>
      </c>
      <c r="B1397" s="14">
        <v>163</v>
      </c>
      <c r="J1397" t="s">
        <v>8221</v>
      </c>
      <c r="K1397">
        <v>8</v>
      </c>
    </row>
    <row r="1398" spans="1:11">
      <c r="A1398" t="s">
        <v>8219</v>
      </c>
      <c r="B1398" s="14">
        <v>339</v>
      </c>
      <c r="J1398" t="s">
        <v>8221</v>
      </c>
      <c r="K1398">
        <v>6</v>
      </c>
    </row>
    <row r="1399" spans="1:11">
      <c r="A1399" t="s">
        <v>8219</v>
      </c>
      <c r="B1399" s="14">
        <v>58</v>
      </c>
      <c r="J1399" t="s">
        <v>8221</v>
      </c>
      <c r="K1399">
        <v>7</v>
      </c>
    </row>
    <row r="1400" spans="1:11">
      <c r="A1400" t="s">
        <v>8219</v>
      </c>
      <c r="B1400" s="14">
        <v>456</v>
      </c>
      <c r="J1400" t="s">
        <v>8221</v>
      </c>
      <c r="K1400">
        <v>7</v>
      </c>
    </row>
    <row r="1401" spans="1:11">
      <c r="A1401" t="s">
        <v>8219</v>
      </c>
      <c r="B1401" s="14">
        <v>15</v>
      </c>
      <c r="J1401" t="s">
        <v>8221</v>
      </c>
      <c r="K1401">
        <v>5</v>
      </c>
    </row>
    <row r="1402" spans="1:11">
      <c r="A1402" t="s">
        <v>8219</v>
      </c>
      <c r="B1402" s="14">
        <v>191</v>
      </c>
      <c r="J1402" t="s">
        <v>8221</v>
      </c>
      <c r="K1402">
        <v>46</v>
      </c>
    </row>
    <row r="1403" spans="1:11">
      <c r="A1403" t="s">
        <v>8219</v>
      </c>
      <c r="B1403" s="14">
        <v>17</v>
      </c>
      <c r="J1403" t="s">
        <v>8221</v>
      </c>
      <c r="K1403">
        <v>10</v>
      </c>
    </row>
    <row r="1404" spans="1:11">
      <c r="A1404" t="s">
        <v>8219</v>
      </c>
      <c r="B1404" s="14">
        <v>28</v>
      </c>
      <c r="J1404" t="s">
        <v>8221</v>
      </c>
      <c r="K1404">
        <v>19</v>
      </c>
    </row>
    <row r="1405" spans="1:11">
      <c r="A1405" t="s">
        <v>8219</v>
      </c>
      <c r="B1405" s="14">
        <v>18</v>
      </c>
      <c r="J1405" t="s">
        <v>8221</v>
      </c>
      <c r="K1405">
        <v>13</v>
      </c>
    </row>
    <row r="1406" spans="1:11">
      <c r="A1406" t="s">
        <v>8219</v>
      </c>
      <c r="B1406" s="14">
        <v>61</v>
      </c>
      <c r="J1406" t="s">
        <v>8221</v>
      </c>
      <c r="K1406">
        <v>13</v>
      </c>
    </row>
    <row r="1407" spans="1:11">
      <c r="A1407" t="s">
        <v>8219</v>
      </c>
      <c r="B1407" s="14">
        <v>108</v>
      </c>
      <c r="J1407" t="s">
        <v>8221</v>
      </c>
      <c r="K1407">
        <v>4</v>
      </c>
    </row>
    <row r="1408" spans="1:11">
      <c r="A1408" t="s">
        <v>8219</v>
      </c>
      <c r="B1408" s="14">
        <v>142</v>
      </c>
      <c r="J1408" t="s">
        <v>8221</v>
      </c>
      <c r="K1408">
        <v>0</v>
      </c>
    </row>
    <row r="1409" spans="1:11">
      <c r="A1409" t="s">
        <v>8219</v>
      </c>
      <c r="B1409" s="14">
        <v>74</v>
      </c>
      <c r="J1409" t="s">
        <v>8221</v>
      </c>
      <c r="K1409">
        <v>3</v>
      </c>
    </row>
    <row r="1410" spans="1:11">
      <c r="A1410" t="s">
        <v>8219</v>
      </c>
      <c r="B1410" s="14">
        <v>38</v>
      </c>
      <c r="J1410" t="s">
        <v>8221</v>
      </c>
      <c r="K1410">
        <v>1</v>
      </c>
    </row>
    <row r="1411" spans="1:11">
      <c r="A1411" t="s">
        <v>8219</v>
      </c>
      <c r="B1411" s="14">
        <v>20</v>
      </c>
      <c r="J1411" t="s">
        <v>8221</v>
      </c>
      <c r="K1411">
        <v>9</v>
      </c>
    </row>
    <row r="1412" spans="1:11">
      <c r="A1412" t="s">
        <v>8219</v>
      </c>
      <c r="B1412" s="14">
        <v>24</v>
      </c>
      <c r="J1412" t="s">
        <v>8221</v>
      </c>
      <c r="K1412">
        <v>1</v>
      </c>
    </row>
    <row r="1413" spans="1:11">
      <c r="A1413" t="s">
        <v>8219</v>
      </c>
      <c r="B1413" s="14">
        <v>66</v>
      </c>
      <c r="J1413" t="s">
        <v>8221</v>
      </c>
      <c r="K1413">
        <v>1</v>
      </c>
    </row>
    <row r="1414" spans="1:11">
      <c r="A1414" t="s">
        <v>8219</v>
      </c>
      <c r="B1414" s="14">
        <v>28</v>
      </c>
      <c r="J1414" t="s">
        <v>8221</v>
      </c>
      <c r="K1414">
        <v>4</v>
      </c>
    </row>
    <row r="1415" spans="1:11">
      <c r="A1415" t="s">
        <v>8219</v>
      </c>
      <c r="B1415" s="14">
        <v>24</v>
      </c>
      <c r="J1415" t="s">
        <v>8221</v>
      </c>
      <c r="K1415">
        <v>17</v>
      </c>
    </row>
    <row r="1416" spans="1:11">
      <c r="A1416" t="s">
        <v>8219</v>
      </c>
      <c r="B1416" s="14">
        <v>73</v>
      </c>
      <c r="J1416" t="s">
        <v>8221</v>
      </c>
      <c r="K1416">
        <v>0</v>
      </c>
    </row>
    <row r="1417" spans="1:11">
      <c r="A1417" t="s">
        <v>8219</v>
      </c>
      <c r="B1417" s="14">
        <v>3</v>
      </c>
      <c r="J1417" t="s">
        <v>8221</v>
      </c>
      <c r="K1417">
        <v>12</v>
      </c>
    </row>
    <row r="1418" spans="1:11">
      <c r="A1418" t="s">
        <v>8219</v>
      </c>
      <c r="B1418" s="14">
        <v>20</v>
      </c>
      <c r="J1418" t="s">
        <v>8221</v>
      </c>
      <c r="K1418">
        <v>14</v>
      </c>
    </row>
    <row r="1419" spans="1:11">
      <c r="A1419" t="s">
        <v>8219</v>
      </c>
      <c r="B1419" s="14">
        <v>21</v>
      </c>
      <c r="J1419" t="s">
        <v>8221</v>
      </c>
      <c r="K1419">
        <v>1</v>
      </c>
    </row>
    <row r="1420" spans="1:11">
      <c r="A1420" t="s">
        <v>8219</v>
      </c>
      <c r="B1420" s="14">
        <v>94</v>
      </c>
      <c r="J1420" t="s">
        <v>8221</v>
      </c>
      <c r="K1420">
        <v>14</v>
      </c>
    </row>
    <row r="1421" spans="1:11">
      <c r="A1421" t="s">
        <v>8219</v>
      </c>
      <c r="B1421" s="14">
        <v>139</v>
      </c>
      <c r="J1421" t="s">
        <v>8221</v>
      </c>
      <c r="K1421">
        <v>4</v>
      </c>
    </row>
    <row r="1422" spans="1:11">
      <c r="A1422" t="s">
        <v>8219</v>
      </c>
      <c r="B1422" s="14">
        <v>130</v>
      </c>
      <c r="J1422" t="s">
        <v>8221</v>
      </c>
      <c r="K1422">
        <v>2</v>
      </c>
    </row>
    <row r="1423" spans="1:11">
      <c r="A1423" t="s">
        <v>8219</v>
      </c>
      <c r="B1423" s="14">
        <v>31</v>
      </c>
      <c r="J1423" t="s">
        <v>8221</v>
      </c>
      <c r="K1423">
        <v>1</v>
      </c>
    </row>
    <row r="1424" spans="1:11">
      <c r="A1424" t="s">
        <v>8219</v>
      </c>
      <c r="B1424" s="14">
        <v>13</v>
      </c>
      <c r="J1424" t="s">
        <v>8221</v>
      </c>
      <c r="K1424">
        <v>2</v>
      </c>
    </row>
    <row r="1425" spans="1:11">
      <c r="A1425" t="s">
        <v>8219</v>
      </c>
      <c r="B1425" s="14">
        <v>90</v>
      </c>
      <c r="J1425" t="s">
        <v>8221</v>
      </c>
      <c r="K1425">
        <v>1</v>
      </c>
    </row>
    <row r="1426" spans="1:11">
      <c r="A1426" t="s">
        <v>8219</v>
      </c>
      <c r="B1426" s="14">
        <v>141</v>
      </c>
      <c r="J1426" t="s">
        <v>8221</v>
      </c>
      <c r="K1426">
        <v>1</v>
      </c>
    </row>
    <row r="1427" spans="1:11">
      <c r="A1427" t="s">
        <v>8219</v>
      </c>
      <c r="B1427" s="14">
        <v>23</v>
      </c>
      <c r="J1427" t="s">
        <v>8221</v>
      </c>
      <c r="K1427">
        <v>4</v>
      </c>
    </row>
    <row r="1428" spans="1:11">
      <c r="A1428" t="s">
        <v>8219</v>
      </c>
      <c r="B1428" s="14">
        <v>18</v>
      </c>
      <c r="J1428" t="s">
        <v>8221</v>
      </c>
      <c r="K1428">
        <v>3</v>
      </c>
    </row>
    <row r="1429" spans="1:11">
      <c r="A1429" t="s">
        <v>8219</v>
      </c>
      <c r="B1429" s="14">
        <v>76</v>
      </c>
      <c r="J1429" t="s">
        <v>8221</v>
      </c>
      <c r="K1429">
        <v>38</v>
      </c>
    </row>
    <row r="1430" spans="1:11">
      <c r="A1430" t="s">
        <v>8219</v>
      </c>
      <c r="B1430" s="14">
        <v>93</v>
      </c>
      <c r="J1430" t="s">
        <v>8221</v>
      </c>
      <c r="K1430">
        <v>4</v>
      </c>
    </row>
    <row r="1431" spans="1:11">
      <c r="A1431" t="s">
        <v>8219</v>
      </c>
      <c r="B1431" s="14">
        <v>69</v>
      </c>
      <c r="J1431" t="s">
        <v>8221</v>
      </c>
      <c r="K1431">
        <v>0</v>
      </c>
    </row>
    <row r="1432" spans="1:11">
      <c r="A1432" t="s">
        <v>8219</v>
      </c>
      <c r="B1432" s="14">
        <v>21</v>
      </c>
      <c r="J1432" t="s">
        <v>8221</v>
      </c>
      <c r="K1432">
        <v>2</v>
      </c>
    </row>
    <row r="1433" spans="1:11">
      <c r="A1433" t="s">
        <v>8219</v>
      </c>
      <c r="B1433" s="14">
        <v>57</v>
      </c>
      <c r="J1433" t="s">
        <v>8221</v>
      </c>
      <c r="K1433">
        <v>0</v>
      </c>
    </row>
    <row r="1434" spans="1:11">
      <c r="A1434" t="s">
        <v>8219</v>
      </c>
      <c r="B1434" s="14">
        <v>108</v>
      </c>
      <c r="J1434" t="s">
        <v>8221</v>
      </c>
      <c r="K1434">
        <v>1</v>
      </c>
    </row>
    <row r="1435" spans="1:11">
      <c r="A1435" t="s">
        <v>8219</v>
      </c>
      <c r="B1435" s="14">
        <v>83</v>
      </c>
      <c r="J1435" t="s">
        <v>8221</v>
      </c>
      <c r="K1435">
        <v>7</v>
      </c>
    </row>
    <row r="1436" spans="1:11">
      <c r="A1436" t="s">
        <v>8219</v>
      </c>
      <c r="B1436" s="14">
        <v>96</v>
      </c>
      <c r="J1436" t="s">
        <v>8221</v>
      </c>
      <c r="K1436">
        <v>2</v>
      </c>
    </row>
    <row r="1437" spans="1:11">
      <c r="A1437" t="s">
        <v>8219</v>
      </c>
      <c r="B1437" s="14">
        <v>64</v>
      </c>
      <c r="J1437" t="s">
        <v>8221</v>
      </c>
      <c r="K1437">
        <v>4</v>
      </c>
    </row>
    <row r="1438" spans="1:11">
      <c r="A1438" t="s">
        <v>8219</v>
      </c>
      <c r="B1438" s="14">
        <v>14</v>
      </c>
      <c r="J1438" t="s">
        <v>8221</v>
      </c>
      <c r="K1438">
        <v>4</v>
      </c>
    </row>
    <row r="1439" spans="1:11">
      <c r="A1439" t="s">
        <v>8219</v>
      </c>
      <c r="B1439" s="14">
        <v>169</v>
      </c>
      <c r="J1439" t="s">
        <v>8221</v>
      </c>
      <c r="K1439">
        <v>3</v>
      </c>
    </row>
    <row r="1440" spans="1:11">
      <c r="A1440" t="s">
        <v>8219</v>
      </c>
      <c r="B1440" s="14">
        <v>33</v>
      </c>
      <c r="J1440" t="s">
        <v>8221</v>
      </c>
      <c r="K1440">
        <v>2</v>
      </c>
    </row>
    <row r="1441" spans="1:11">
      <c r="A1441" t="s">
        <v>8219</v>
      </c>
      <c r="B1441" s="14">
        <v>102</v>
      </c>
      <c r="J1441" t="s">
        <v>8221</v>
      </c>
      <c r="K1441">
        <v>197</v>
      </c>
    </row>
    <row r="1442" spans="1:11">
      <c r="A1442" t="s">
        <v>8219</v>
      </c>
      <c r="B1442" s="14">
        <v>104</v>
      </c>
      <c r="J1442" t="s">
        <v>8221</v>
      </c>
      <c r="K1442">
        <v>0</v>
      </c>
    </row>
    <row r="1443" spans="1:11">
      <c r="A1443" t="s">
        <v>8219</v>
      </c>
      <c r="B1443" s="14">
        <v>20</v>
      </c>
      <c r="J1443" t="s">
        <v>8221</v>
      </c>
      <c r="K1443">
        <v>1</v>
      </c>
    </row>
    <row r="1444" spans="1:11">
      <c r="A1444" t="s">
        <v>8219</v>
      </c>
      <c r="B1444" s="14">
        <v>35</v>
      </c>
      <c r="J1444" t="s">
        <v>8221</v>
      </c>
      <c r="K1444">
        <v>4</v>
      </c>
    </row>
    <row r="1445" spans="1:11">
      <c r="A1445" t="s">
        <v>8219</v>
      </c>
      <c r="B1445" s="14">
        <v>94</v>
      </c>
      <c r="J1445" t="s">
        <v>8221</v>
      </c>
      <c r="K1445">
        <v>0</v>
      </c>
    </row>
    <row r="1446" spans="1:11">
      <c r="A1446" t="s">
        <v>8219</v>
      </c>
      <c r="B1446" s="14">
        <v>14</v>
      </c>
      <c r="J1446" t="s">
        <v>8221</v>
      </c>
      <c r="K1446">
        <v>7</v>
      </c>
    </row>
    <row r="1447" spans="1:11">
      <c r="A1447" t="s">
        <v>8219</v>
      </c>
      <c r="B1447" s="14">
        <v>15</v>
      </c>
      <c r="J1447" t="s">
        <v>8221</v>
      </c>
      <c r="K1447">
        <v>11</v>
      </c>
    </row>
    <row r="1448" spans="1:11">
      <c r="A1448" t="s">
        <v>8219</v>
      </c>
      <c r="B1448" s="14">
        <v>51</v>
      </c>
      <c r="J1448" t="s">
        <v>8221</v>
      </c>
      <c r="K1448">
        <v>0</v>
      </c>
    </row>
    <row r="1449" spans="1:11">
      <c r="A1449" t="s">
        <v>8219</v>
      </c>
      <c r="B1449" s="14">
        <v>19</v>
      </c>
      <c r="J1449" t="s">
        <v>8221</v>
      </c>
      <c r="K1449">
        <v>6</v>
      </c>
    </row>
    <row r="1450" spans="1:11">
      <c r="A1450" t="s">
        <v>8219</v>
      </c>
      <c r="B1450" s="14">
        <v>23</v>
      </c>
      <c r="J1450" t="s">
        <v>8221</v>
      </c>
      <c r="K1450">
        <v>0</v>
      </c>
    </row>
    <row r="1451" spans="1:11">
      <c r="A1451" t="s">
        <v>8219</v>
      </c>
      <c r="B1451" s="14">
        <v>97</v>
      </c>
      <c r="J1451" t="s">
        <v>8221</v>
      </c>
      <c r="K1451">
        <v>7</v>
      </c>
    </row>
    <row r="1452" spans="1:11">
      <c r="A1452" t="s">
        <v>8219</v>
      </c>
      <c r="B1452" s="14">
        <v>76</v>
      </c>
      <c r="J1452" t="s">
        <v>8221</v>
      </c>
      <c r="K1452">
        <v>94</v>
      </c>
    </row>
    <row r="1453" spans="1:11">
      <c r="A1453" t="s">
        <v>8219</v>
      </c>
      <c r="B1453" s="14">
        <v>11</v>
      </c>
      <c r="J1453" t="s">
        <v>8221</v>
      </c>
      <c r="K1453">
        <v>2</v>
      </c>
    </row>
    <row r="1454" spans="1:11">
      <c r="A1454" t="s">
        <v>8219</v>
      </c>
      <c r="B1454" s="14">
        <v>52</v>
      </c>
      <c r="J1454" t="s">
        <v>8221</v>
      </c>
      <c r="K1454">
        <v>25</v>
      </c>
    </row>
    <row r="1455" spans="1:11">
      <c r="A1455" t="s">
        <v>8219</v>
      </c>
      <c r="B1455" s="14">
        <v>95</v>
      </c>
      <c r="J1455" t="s">
        <v>8221</v>
      </c>
      <c r="K1455">
        <v>17</v>
      </c>
    </row>
    <row r="1456" spans="1:11">
      <c r="A1456" t="s">
        <v>8219</v>
      </c>
      <c r="B1456" s="14">
        <v>35</v>
      </c>
      <c r="J1456" t="s">
        <v>8221</v>
      </c>
      <c r="K1456">
        <v>2</v>
      </c>
    </row>
    <row r="1457" spans="1:11">
      <c r="A1457" t="s">
        <v>8219</v>
      </c>
      <c r="B1457" s="14">
        <v>21</v>
      </c>
      <c r="J1457" t="s">
        <v>8221</v>
      </c>
      <c r="K1457">
        <v>4</v>
      </c>
    </row>
    <row r="1458" spans="1:11">
      <c r="A1458" t="s">
        <v>8219</v>
      </c>
      <c r="B1458" s="14">
        <v>93</v>
      </c>
      <c r="J1458" t="s">
        <v>8221</v>
      </c>
      <c r="K1458">
        <v>5</v>
      </c>
    </row>
    <row r="1459" spans="1:11">
      <c r="A1459" t="s">
        <v>8219</v>
      </c>
      <c r="B1459" s="14">
        <v>11</v>
      </c>
      <c r="J1459" t="s">
        <v>8221</v>
      </c>
      <c r="K1459">
        <v>2</v>
      </c>
    </row>
    <row r="1460" spans="1:11">
      <c r="A1460" t="s">
        <v>8219</v>
      </c>
      <c r="B1460" s="14">
        <v>21</v>
      </c>
      <c r="J1460" t="s">
        <v>8221</v>
      </c>
      <c r="K1460">
        <v>2</v>
      </c>
    </row>
    <row r="1461" spans="1:11">
      <c r="A1461" t="s">
        <v>8219</v>
      </c>
      <c r="B1461" s="14">
        <v>54</v>
      </c>
      <c r="J1461" t="s">
        <v>8221</v>
      </c>
      <c r="K1461">
        <v>3</v>
      </c>
    </row>
    <row r="1462" spans="1:11">
      <c r="A1462" t="s">
        <v>8219</v>
      </c>
      <c r="B1462" s="14">
        <v>31</v>
      </c>
      <c r="J1462" t="s">
        <v>8221</v>
      </c>
      <c r="K1462">
        <v>0</v>
      </c>
    </row>
    <row r="1463" spans="1:11">
      <c r="A1463" t="s">
        <v>8219</v>
      </c>
      <c r="B1463" s="14">
        <v>132</v>
      </c>
      <c r="J1463" t="s">
        <v>8221</v>
      </c>
      <c r="K1463">
        <v>4</v>
      </c>
    </row>
    <row r="1464" spans="1:11">
      <c r="A1464" t="s">
        <v>8219</v>
      </c>
      <c r="B1464" s="14">
        <v>3</v>
      </c>
      <c r="J1464" t="s">
        <v>8221</v>
      </c>
      <c r="K1464">
        <v>1</v>
      </c>
    </row>
    <row r="1465" spans="1:11">
      <c r="A1465" t="s">
        <v>8219</v>
      </c>
      <c r="B1465" s="14">
        <v>6</v>
      </c>
      <c r="J1465" t="s">
        <v>8221</v>
      </c>
      <c r="K1465">
        <v>12</v>
      </c>
    </row>
    <row r="1466" spans="1:11">
      <c r="A1466" t="s">
        <v>8219</v>
      </c>
      <c r="B1466" s="14">
        <v>10</v>
      </c>
      <c r="J1466" t="s">
        <v>8221</v>
      </c>
      <c r="K1466">
        <v>4</v>
      </c>
    </row>
    <row r="1467" spans="1:11">
      <c r="A1467" t="s">
        <v>8219</v>
      </c>
      <c r="B1467" s="14">
        <v>147</v>
      </c>
      <c r="J1467" t="s">
        <v>8221</v>
      </c>
      <c r="K1467">
        <v>91</v>
      </c>
    </row>
    <row r="1468" spans="1:11">
      <c r="A1468" t="s">
        <v>8219</v>
      </c>
      <c r="B1468" s="14">
        <v>199</v>
      </c>
      <c r="J1468" t="s">
        <v>8221</v>
      </c>
      <c r="K1468">
        <v>1</v>
      </c>
    </row>
    <row r="1469" spans="1:11">
      <c r="A1469" t="s">
        <v>8219</v>
      </c>
      <c r="B1469" s="14">
        <v>50</v>
      </c>
      <c r="J1469" t="s">
        <v>8221</v>
      </c>
      <c r="K1469">
        <v>1</v>
      </c>
    </row>
    <row r="1470" spans="1:11">
      <c r="A1470" t="s">
        <v>8219</v>
      </c>
      <c r="B1470" s="14">
        <v>21</v>
      </c>
      <c r="J1470" t="s">
        <v>8221</v>
      </c>
      <c r="K1470">
        <v>0</v>
      </c>
    </row>
    <row r="1471" spans="1:11">
      <c r="A1471" t="s">
        <v>8219</v>
      </c>
      <c r="B1471" s="14">
        <v>24</v>
      </c>
      <c r="J1471" t="s">
        <v>8221</v>
      </c>
      <c r="K1471">
        <v>13</v>
      </c>
    </row>
    <row r="1472" spans="1:11">
      <c r="A1472" t="s">
        <v>8219</v>
      </c>
      <c r="B1472" s="14">
        <v>32</v>
      </c>
      <c r="J1472" t="s">
        <v>8221</v>
      </c>
      <c r="K1472">
        <v>2</v>
      </c>
    </row>
    <row r="1473" spans="1:11">
      <c r="A1473" t="s">
        <v>8219</v>
      </c>
      <c r="B1473" s="14">
        <v>62</v>
      </c>
      <c r="J1473" t="s">
        <v>8221</v>
      </c>
      <c r="K1473">
        <v>0</v>
      </c>
    </row>
    <row r="1474" spans="1:11">
      <c r="A1474" t="s">
        <v>8219</v>
      </c>
      <c r="B1474" s="14">
        <v>9</v>
      </c>
      <c r="J1474" t="s">
        <v>8221</v>
      </c>
      <c r="K1474">
        <v>21</v>
      </c>
    </row>
    <row r="1475" spans="1:11">
      <c r="A1475" t="s">
        <v>8219</v>
      </c>
      <c r="B1475" s="14">
        <v>38</v>
      </c>
      <c r="J1475" t="s">
        <v>8221</v>
      </c>
      <c r="K1475">
        <v>9</v>
      </c>
    </row>
    <row r="1476" spans="1:11">
      <c r="A1476" t="s">
        <v>8219</v>
      </c>
      <c r="B1476" s="14">
        <v>54</v>
      </c>
      <c r="J1476" t="s">
        <v>8221</v>
      </c>
      <c r="K1476">
        <v>6</v>
      </c>
    </row>
    <row r="1477" spans="1:11">
      <c r="A1477" t="s">
        <v>8219</v>
      </c>
      <c r="B1477" s="14">
        <v>37</v>
      </c>
      <c r="J1477" t="s">
        <v>8221</v>
      </c>
      <c r="K1477">
        <v>4</v>
      </c>
    </row>
    <row r="1478" spans="1:11">
      <c r="A1478" t="s">
        <v>8219</v>
      </c>
      <c r="B1478" s="14">
        <v>39</v>
      </c>
      <c r="J1478" t="s">
        <v>8221</v>
      </c>
      <c r="K1478">
        <v>7</v>
      </c>
    </row>
    <row r="1479" spans="1:11">
      <c r="A1479" t="s">
        <v>8219</v>
      </c>
      <c r="B1479" s="14">
        <v>34</v>
      </c>
      <c r="J1479" t="s">
        <v>8221</v>
      </c>
      <c r="K1479">
        <v>5</v>
      </c>
    </row>
    <row r="1480" spans="1:11">
      <c r="A1480" t="s">
        <v>8219</v>
      </c>
      <c r="B1480" s="14">
        <v>55</v>
      </c>
      <c r="J1480" t="s">
        <v>8221</v>
      </c>
      <c r="K1480">
        <v>0</v>
      </c>
    </row>
    <row r="1481" spans="1:11">
      <c r="A1481" t="s">
        <v>8219</v>
      </c>
      <c r="B1481" s="14">
        <v>32</v>
      </c>
      <c r="J1481" t="s">
        <v>8221</v>
      </c>
      <c r="K1481">
        <v>3</v>
      </c>
    </row>
    <row r="1482" spans="1:11">
      <c r="A1482" t="s">
        <v>8219</v>
      </c>
      <c r="B1482" s="14">
        <v>25</v>
      </c>
      <c r="J1482" t="s">
        <v>8221</v>
      </c>
      <c r="K1482">
        <v>9</v>
      </c>
    </row>
    <row r="1483" spans="1:11">
      <c r="A1483" t="s">
        <v>8219</v>
      </c>
      <c r="B1483" s="14">
        <v>33</v>
      </c>
      <c r="J1483" t="s">
        <v>8221</v>
      </c>
      <c r="K1483">
        <v>6</v>
      </c>
    </row>
    <row r="1484" spans="1:11">
      <c r="A1484" t="s">
        <v>8219</v>
      </c>
      <c r="B1484" s="14">
        <v>108</v>
      </c>
      <c r="J1484" t="s">
        <v>8221</v>
      </c>
      <c r="K1484">
        <v>4</v>
      </c>
    </row>
    <row r="1485" spans="1:11">
      <c r="A1485" t="s">
        <v>8219</v>
      </c>
      <c r="B1485" s="14">
        <v>20</v>
      </c>
      <c r="J1485" t="s">
        <v>8221</v>
      </c>
      <c r="K1485">
        <v>1</v>
      </c>
    </row>
    <row r="1486" spans="1:11">
      <c r="A1486" t="s">
        <v>8219</v>
      </c>
      <c r="B1486" s="14">
        <v>98</v>
      </c>
      <c r="J1486" t="s">
        <v>8221</v>
      </c>
      <c r="K1486">
        <v>17</v>
      </c>
    </row>
    <row r="1487" spans="1:11">
      <c r="A1487" t="s">
        <v>8219</v>
      </c>
      <c r="B1487" s="14">
        <v>196</v>
      </c>
      <c r="J1487" t="s">
        <v>8221</v>
      </c>
      <c r="K1487">
        <v>1</v>
      </c>
    </row>
    <row r="1488" spans="1:11">
      <c r="A1488" t="s">
        <v>8219</v>
      </c>
      <c r="B1488" s="14">
        <v>39</v>
      </c>
      <c r="J1488" t="s">
        <v>8221</v>
      </c>
      <c r="K1488">
        <v>13</v>
      </c>
    </row>
    <row r="1489" spans="1:11">
      <c r="A1489" t="s">
        <v>8219</v>
      </c>
      <c r="B1489" s="14">
        <v>128</v>
      </c>
      <c r="J1489" t="s">
        <v>8221</v>
      </c>
      <c r="K1489">
        <v>6</v>
      </c>
    </row>
    <row r="1490" spans="1:11">
      <c r="A1490" t="s">
        <v>8219</v>
      </c>
      <c r="B1490" s="14">
        <v>71</v>
      </c>
      <c r="J1490" t="s">
        <v>8221</v>
      </c>
      <c r="K1490">
        <v>0</v>
      </c>
    </row>
    <row r="1491" spans="1:11">
      <c r="A1491" t="s">
        <v>8219</v>
      </c>
      <c r="B1491" s="14">
        <v>47</v>
      </c>
      <c r="J1491" t="s">
        <v>8221</v>
      </c>
      <c r="K1491">
        <v>2</v>
      </c>
    </row>
    <row r="1492" spans="1:11">
      <c r="A1492" t="s">
        <v>8219</v>
      </c>
      <c r="B1492" s="14">
        <v>17</v>
      </c>
      <c r="J1492" t="s">
        <v>8221</v>
      </c>
      <c r="K1492">
        <v>2</v>
      </c>
    </row>
    <row r="1493" spans="1:11">
      <c r="A1493" t="s">
        <v>8219</v>
      </c>
      <c r="B1493" s="14">
        <v>91</v>
      </c>
      <c r="J1493" t="s">
        <v>8221</v>
      </c>
      <c r="K1493">
        <v>21</v>
      </c>
    </row>
    <row r="1494" spans="1:11">
      <c r="A1494" t="s">
        <v>8219</v>
      </c>
      <c r="B1494" s="14">
        <v>43</v>
      </c>
      <c r="J1494" t="s">
        <v>8221</v>
      </c>
      <c r="K1494">
        <v>13</v>
      </c>
    </row>
    <row r="1495" spans="1:11">
      <c r="A1495" t="s">
        <v>8219</v>
      </c>
      <c r="B1495" s="14">
        <v>17</v>
      </c>
      <c r="J1495" t="s">
        <v>8221</v>
      </c>
      <c r="K1495">
        <v>0</v>
      </c>
    </row>
    <row r="1496" spans="1:11">
      <c r="A1496" t="s">
        <v>8219</v>
      </c>
      <c r="B1496" s="14">
        <v>33</v>
      </c>
      <c r="J1496" t="s">
        <v>8221</v>
      </c>
      <c r="K1496">
        <v>6</v>
      </c>
    </row>
    <row r="1497" spans="1:11">
      <c r="A1497" t="s">
        <v>8219</v>
      </c>
      <c r="B1497" s="14">
        <v>87</v>
      </c>
      <c r="J1497" t="s">
        <v>8221</v>
      </c>
      <c r="K1497">
        <v>0</v>
      </c>
    </row>
    <row r="1498" spans="1:11">
      <c r="A1498" t="s">
        <v>8219</v>
      </c>
      <c r="B1498" s="14">
        <v>113</v>
      </c>
      <c r="J1498" t="s">
        <v>8221</v>
      </c>
      <c r="K1498">
        <v>1</v>
      </c>
    </row>
    <row r="1499" spans="1:11">
      <c r="A1499" t="s">
        <v>8219</v>
      </c>
      <c r="B1499" s="14">
        <v>14</v>
      </c>
      <c r="J1499" t="s">
        <v>8221</v>
      </c>
      <c r="K1499">
        <v>0</v>
      </c>
    </row>
    <row r="1500" spans="1:11">
      <c r="A1500" t="s">
        <v>8219</v>
      </c>
      <c r="B1500" s="14">
        <v>30</v>
      </c>
      <c r="J1500" t="s">
        <v>8221</v>
      </c>
      <c r="K1500">
        <v>12</v>
      </c>
    </row>
    <row r="1501" spans="1:11">
      <c r="A1501" t="s">
        <v>8219</v>
      </c>
      <c r="B1501" s="14">
        <v>16</v>
      </c>
      <c r="J1501" t="s">
        <v>8221</v>
      </c>
      <c r="K1501">
        <v>2</v>
      </c>
    </row>
    <row r="1502" spans="1:11">
      <c r="A1502" t="s">
        <v>8219</v>
      </c>
      <c r="B1502" s="14">
        <v>46</v>
      </c>
      <c r="J1502" t="s">
        <v>8221</v>
      </c>
      <c r="K1502">
        <v>6</v>
      </c>
    </row>
    <row r="1503" spans="1:11">
      <c r="A1503" t="s">
        <v>8219</v>
      </c>
      <c r="B1503" s="14">
        <v>24</v>
      </c>
      <c r="J1503" t="s">
        <v>8221</v>
      </c>
      <c r="K1503">
        <v>1</v>
      </c>
    </row>
    <row r="1504" spans="1:11">
      <c r="A1504" t="s">
        <v>8219</v>
      </c>
      <c r="B1504" s="14">
        <v>97</v>
      </c>
      <c r="J1504" t="s">
        <v>8221</v>
      </c>
      <c r="K1504">
        <v>1</v>
      </c>
    </row>
    <row r="1505" spans="1:11">
      <c r="A1505" t="s">
        <v>8219</v>
      </c>
      <c r="B1505" s="14">
        <v>59</v>
      </c>
      <c r="J1505" t="s">
        <v>8221</v>
      </c>
      <c r="K1505">
        <v>5</v>
      </c>
    </row>
    <row r="1506" spans="1:11">
      <c r="A1506" t="s">
        <v>8219</v>
      </c>
      <c r="B1506" s="14">
        <v>1095</v>
      </c>
      <c r="J1506" t="s">
        <v>8221</v>
      </c>
      <c r="K1506">
        <v>0</v>
      </c>
    </row>
    <row r="1507" spans="1:11">
      <c r="A1507" t="s">
        <v>8219</v>
      </c>
      <c r="B1507" s="14">
        <v>218</v>
      </c>
      <c r="J1507" t="s">
        <v>8221</v>
      </c>
      <c r="K1507">
        <v>3</v>
      </c>
    </row>
    <row r="1508" spans="1:11">
      <c r="A1508" t="s">
        <v>8219</v>
      </c>
      <c r="B1508" s="14">
        <v>111</v>
      </c>
      <c r="J1508" t="s">
        <v>8221</v>
      </c>
      <c r="K1508">
        <v>8</v>
      </c>
    </row>
    <row r="1509" spans="1:11">
      <c r="A1509" t="s">
        <v>8219</v>
      </c>
      <c r="B1509" s="14">
        <v>56</v>
      </c>
      <c r="J1509" t="s">
        <v>8221</v>
      </c>
      <c r="K1509">
        <v>3</v>
      </c>
    </row>
    <row r="1510" spans="1:11">
      <c r="A1510" t="s">
        <v>8219</v>
      </c>
      <c r="B1510" s="14">
        <v>265</v>
      </c>
      <c r="J1510" t="s">
        <v>8221</v>
      </c>
      <c r="K1510">
        <v>8</v>
      </c>
    </row>
    <row r="1511" spans="1:11">
      <c r="A1511" t="s">
        <v>8219</v>
      </c>
      <c r="B1511" s="14">
        <v>28</v>
      </c>
      <c r="J1511" t="s">
        <v>8221</v>
      </c>
      <c r="K1511">
        <v>1</v>
      </c>
    </row>
    <row r="1512" spans="1:11">
      <c r="A1512" t="s">
        <v>8219</v>
      </c>
      <c r="B1512" s="14">
        <v>364</v>
      </c>
      <c r="J1512" t="s">
        <v>8221</v>
      </c>
      <c r="K1512">
        <v>4</v>
      </c>
    </row>
    <row r="1513" spans="1:11">
      <c r="A1513" t="s">
        <v>8219</v>
      </c>
      <c r="B1513" s="14">
        <v>27</v>
      </c>
      <c r="J1513" t="s">
        <v>8221</v>
      </c>
      <c r="K1513">
        <v>8</v>
      </c>
    </row>
    <row r="1514" spans="1:11">
      <c r="A1514" t="s">
        <v>8219</v>
      </c>
      <c r="B1514" s="14">
        <v>93</v>
      </c>
      <c r="J1514" t="s">
        <v>8221</v>
      </c>
      <c r="K1514">
        <v>1</v>
      </c>
    </row>
    <row r="1515" spans="1:11">
      <c r="A1515" t="s">
        <v>8219</v>
      </c>
      <c r="B1515" s="14">
        <v>64</v>
      </c>
      <c r="J1515" t="s">
        <v>8221</v>
      </c>
      <c r="K1515">
        <v>5</v>
      </c>
    </row>
    <row r="1516" spans="1:11">
      <c r="A1516" t="s">
        <v>8219</v>
      </c>
      <c r="B1516" s="14">
        <v>22</v>
      </c>
      <c r="J1516" t="s">
        <v>8221</v>
      </c>
      <c r="K1516">
        <v>0</v>
      </c>
    </row>
    <row r="1517" spans="1:11">
      <c r="A1517" t="s">
        <v>8219</v>
      </c>
      <c r="B1517" s="14">
        <v>59</v>
      </c>
      <c r="J1517" t="s">
        <v>8221</v>
      </c>
      <c r="K1517">
        <v>0</v>
      </c>
    </row>
    <row r="1518" spans="1:11">
      <c r="A1518" t="s">
        <v>8219</v>
      </c>
      <c r="B1518" s="14">
        <v>249</v>
      </c>
      <c r="J1518" t="s">
        <v>8221</v>
      </c>
      <c r="K1518">
        <v>1</v>
      </c>
    </row>
    <row r="1519" spans="1:11">
      <c r="A1519" t="s">
        <v>8219</v>
      </c>
      <c r="B1519" s="14">
        <v>392</v>
      </c>
      <c r="J1519" t="s">
        <v>8221</v>
      </c>
      <c r="K1519">
        <v>0</v>
      </c>
    </row>
    <row r="1520" spans="1:11">
      <c r="A1520" t="s">
        <v>8219</v>
      </c>
      <c r="B1520" s="14">
        <v>115</v>
      </c>
      <c r="J1520" t="s">
        <v>8221</v>
      </c>
      <c r="K1520">
        <v>0</v>
      </c>
    </row>
    <row r="1521" spans="1:11">
      <c r="A1521" t="s">
        <v>8219</v>
      </c>
      <c r="B1521" s="14">
        <v>433</v>
      </c>
      <c r="J1521" t="s">
        <v>8221</v>
      </c>
      <c r="K1521">
        <v>6</v>
      </c>
    </row>
    <row r="1522" spans="1:11">
      <c r="A1522" t="s">
        <v>8219</v>
      </c>
      <c r="B1522" s="14">
        <v>20</v>
      </c>
      <c r="J1522" t="s">
        <v>8221</v>
      </c>
      <c r="K1522">
        <v>6</v>
      </c>
    </row>
    <row r="1523" spans="1:11">
      <c r="A1523" t="s">
        <v>8219</v>
      </c>
      <c r="B1523" s="14">
        <v>8</v>
      </c>
      <c r="J1523" t="s">
        <v>8221</v>
      </c>
      <c r="K1523">
        <v>14</v>
      </c>
    </row>
    <row r="1524" spans="1:11">
      <c r="A1524" t="s">
        <v>8219</v>
      </c>
      <c r="B1524" s="14">
        <v>175</v>
      </c>
      <c r="J1524" t="s">
        <v>8221</v>
      </c>
      <c r="K1524">
        <v>6</v>
      </c>
    </row>
    <row r="1525" spans="1:11">
      <c r="A1525" t="s">
        <v>8219</v>
      </c>
      <c r="B1525" s="14">
        <v>104</v>
      </c>
      <c r="J1525" t="s">
        <v>8221</v>
      </c>
      <c r="K1525">
        <v>33</v>
      </c>
    </row>
    <row r="1526" spans="1:11">
      <c r="A1526" t="s">
        <v>8219</v>
      </c>
      <c r="B1526" s="14">
        <v>17</v>
      </c>
      <c r="J1526" t="s">
        <v>8221</v>
      </c>
      <c r="K1526">
        <v>4</v>
      </c>
    </row>
    <row r="1527" spans="1:11">
      <c r="A1527" t="s">
        <v>8219</v>
      </c>
      <c r="B1527" s="14">
        <v>277</v>
      </c>
      <c r="J1527" t="s">
        <v>8221</v>
      </c>
      <c r="K1527">
        <v>1</v>
      </c>
    </row>
    <row r="1528" spans="1:11">
      <c r="A1528" t="s">
        <v>8219</v>
      </c>
      <c r="B1528" s="14">
        <v>118</v>
      </c>
      <c r="J1528" t="s">
        <v>8221</v>
      </c>
      <c r="K1528">
        <v>0</v>
      </c>
    </row>
    <row r="1529" spans="1:11">
      <c r="A1529" t="s">
        <v>8219</v>
      </c>
      <c r="B1529" s="14">
        <v>97</v>
      </c>
      <c r="J1529" t="s">
        <v>8221</v>
      </c>
      <c r="K1529">
        <v>6</v>
      </c>
    </row>
    <row r="1530" spans="1:11">
      <c r="A1530" t="s">
        <v>8219</v>
      </c>
      <c r="B1530" s="14">
        <v>20</v>
      </c>
      <c r="J1530" t="s">
        <v>8221</v>
      </c>
      <c r="K1530">
        <v>6</v>
      </c>
    </row>
    <row r="1531" spans="1:11">
      <c r="A1531" t="s">
        <v>8219</v>
      </c>
      <c r="B1531" s="14">
        <v>26</v>
      </c>
      <c r="J1531" t="s">
        <v>8221</v>
      </c>
      <c r="K1531">
        <v>1</v>
      </c>
    </row>
    <row r="1532" spans="1:11">
      <c r="A1532" t="s">
        <v>8219</v>
      </c>
      <c r="B1532" s="14">
        <v>128</v>
      </c>
      <c r="J1532" t="s">
        <v>8221</v>
      </c>
      <c r="K1532">
        <v>3</v>
      </c>
    </row>
    <row r="1533" spans="1:11">
      <c r="A1533" t="s">
        <v>8219</v>
      </c>
      <c r="B1533" s="14">
        <v>15</v>
      </c>
    </row>
    <row r="1534" spans="1:11">
      <c r="A1534" t="s">
        <v>8219</v>
      </c>
      <c r="B1534" s="14">
        <v>25</v>
      </c>
    </row>
    <row r="1535" spans="1:11">
      <c r="A1535" t="s">
        <v>8219</v>
      </c>
      <c r="B1535" s="14">
        <v>55</v>
      </c>
    </row>
    <row r="1536" spans="1:11">
      <c r="A1536" t="s">
        <v>8219</v>
      </c>
      <c r="B1536" s="14">
        <v>107</v>
      </c>
    </row>
    <row r="1537" spans="1:2">
      <c r="A1537" t="s">
        <v>8219</v>
      </c>
      <c r="B1537" s="14">
        <v>557</v>
      </c>
    </row>
    <row r="1538" spans="1:2">
      <c r="A1538" t="s">
        <v>8219</v>
      </c>
      <c r="B1538" s="14">
        <v>40</v>
      </c>
    </row>
    <row r="1539" spans="1:2">
      <c r="A1539" t="s">
        <v>8219</v>
      </c>
      <c r="B1539" s="14">
        <v>36</v>
      </c>
    </row>
    <row r="1540" spans="1:2">
      <c r="A1540" t="s">
        <v>8219</v>
      </c>
      <c r="B1540" s="14">
        <v>159</v>
      </c>
    </row>
    <row r="1541" spans="1:2">
      <c r="A1541" t="s">
        <v>8219</v>
      </c>
      <c r="B1541" s="14">
        <v>41</v>
      </c>
    </row>
    <row r="1542" spans="1:2">
      <c r="A1542" t="s">
        <v>8219</v>
      </c>
      <c r="B1542" s="14">
        <v>226</v>
      </c>
    </row>
    <row r="1543" spans="1:2">
      <c r="A1543" t="s">
        <v>8219</v>
      </c>
      <c r="B1543" s="14">
        <v>30</v>
      </c>
    </row>
    <row r="1544" spans="1:2">
      <c r="A1544" t="s">
        <v>8219</v>
      </c>
      <c r="B1544" s="14">
        <v>103</v>
      </c>
    </row>
    <row r="1545" spans="1:2">
      <c r="A1545" t="s">
        <v>8219</v>
      </c>
      <c r="B1545" s="14">
        <v>62</v>
      </c>
    </row>
    <row r="1546" spans="1:2">
      <c r="A1546" t="s">
        <v>8219</v>
      </c>
      <c r="B1546" s="14">
        <v>6</v>
      </c>
    </row>
    <row r="1547" spans="1:2">
      <c r="A1547" t="s">
        <v>8219</v>
      </c>
      <c r="B1547" s="14">
        <v>182</v>
      </c>
    </row>
    <row r="1548" spans="1:2">
      <c r="A1548" t="s">
        <v>8219</v>
      </c>
      <c r="B1548" s="14">
        <v>145</v>
      </c>
    </row>
    <row r="1549" spans="1:2">
      <c r="A1549" t="s">
        <v>8219</v>
      </c>
      <c r="B1549" s="14">
        <v>25</v>
      </c>
    </row>
    <row r="1550" spans="1:2">
      <c r="A1550" t="s">
        <v>8219</v>
      </c>
      <c r="B1550" s="14">
        <v>320</v>
      </c>
    </row>
    <row r="1551" spans="1:2">
      <c r="A1551" t="s">
        <v>8219</v>
      </c>
      <c r="B1551" s="14">
        <v>99</v>
      </c>
    </row>
    <row r="1552" spans="1:2">
      <c r="A1552" t="s">
        <v>8219</v>
      </c>
      <c r="B1552" s="14">
        <v>348</v>
      </c>
    </row>
    <row r="1553" spans="1:2">
      <c r="A1553" t="s">
        <v>8219</v>
      </c>
      <c r="B1553" s="14">
        <v>41</v>
      </c>
    </row>
    <row r="1554" spans="1:2">
      <c r="A1554" t="s">
        <v>8219</v>
      </c>
      <c r="B1554" s="14">
        <v>29</v>
      </c>
    </row>
    <row r="1555" spans="1:2">
      <c r="A1555" t="s">
        <v>8219</v>
      </c>
      <c r="B1555" s="14">
        <v>25</v>
      </c>
    </row>
    <row r="1556" spans="1:2">
      <c r="A1556" t="s">
        <v>8219</v>
      </c>
      <c r="B1556" s="14">
        <v>23</v>
      </c>
    </row>
    <row r="1557" spans="1:2">
      <c r="A1557" t="s">
        <v>8219</v>
      </c>
      <c r="B1557" s="14">
        <v>1260</v>
      </c>
    </row>
    <row r="1558" spans="1:2">
      <c r="A1558" t="s">
        <v>8219</v>
      </c>
      <c r="B1558" s="14">
        <v>307</v>
      </c>
    </row>
    <row r="1559" spans="1:2">
      <c r="A1559" t="s">
        <v>8219</v>
      </c>
      <c r="B1559" s="14">
        <v>329</v>
      </c>
    </row>
    <row r="1560" spans="1:2">
      <c r="A1560" t="s">
        <v>8219</v>
      </c>
      <c r="B1560" s="14">
        <v>32</v>
      </c>
    </row>
    <row r="1561" spans="1:2">
      <c r="A1561" t="s">
        <v>8219</v>
      </c>
      <c r="B1561" s="14">
        <v>27</v>
      </c>
    </row>
    <row r="1562" spans="1:2">
      <c r="A1562" t="s">
        <v>8219</v>
      </c>
      <c r="B1562" s="14">
        <v>236</v>
      </c>
    </row>
    <row r="1563" spans="1:2">
      <c r="A1563" t="s">
        <v>8219</v>
      </c>
      <c r="B1563" s="14">
        <v>42</v>
      </c>
    </row>
    <row r="1564" spans="1:2">
      <c r="A1564" t="s">
        <v>8219</v>
      </c>
      <c r="B1564" s="14">
        <v>95</v>
      </c>
    </row>
    <row r="1565" spans="1:2">
      <c r="A1565" t="s">
        <v>8219</v>
      </c>
      <c r="B1565" s="14">
        <v>37</v>
      </c>
    </row>
    <row r="1566" spans="1:2">
      <c r="A1566" t="s">
        <v>8219</v>
      </c>
      <c r="B1566" s="14">
        <v>128</v>
      </c>
    </row>
    <row r="1567" spans="1:2">
      <c r="A1567" t="s">
        <v>8219</v>
      </c>
      <c r="B1567" s="14">
        <v>156</v>
      </c>
    </row>
    <row r="1568" spans="1:2">
      <c r="A1568" t="s">
        <v>8219</v>
      </c>
      <c r="B1568" s="14">
        <v>64</v>
      </c>
    </row>
    <row r="1569" spans="1:2">
      <c r="A1569" t="s">
        <v>8219</v>
      </c>
      <c r="B1569" s="14">
        <v>58</v>
      </c>
    </row>
    <row r="1570" spans="1:2">
      <c r="A1570" t="s">
        <v>8219</v>
      </c>
      <c r="B1570" s="14">
        <v>20</v>
      </c>
    </row>
    <row r="1571" spans="1:2">
      <c r="A1571" t="s">
        <v>8219</v>
      </c>
      <c r="B1571" s="14">
        <v>47</v>
      </c>
    </row>
    <row r="1572" spans="1:2">
      <c r="A1572" t="s">
        <v>8219</v>
      </c>
      <c r="B1572" s="14">
        <v>54</v>
      </c>
    </row>
    <row r="1573" spans="1:2">
      <c r="A1573" t="s">
        <v>8219</v>
      </c>
      <c r="B1573" s="14">
        <v>9</v>
      </c>
    </row>
    <row r="1574" spans="1:2">
      <c r="A1574" t="s">
        <v>8219</v>
      </c>
      <c r="B1574" s="14">
        <v>213</v>
      </c>
    </row>
    <row r="1575" spans="1:2">
      <c r="A1575" t="s">
        <v>8219</v>
      </c>
      <c r="B1575" s="14">
        <v>57</v>
      </c>
    </row>
    <row r="1576" spans="1:2">
      <c r="A1576" t="s">
        <v>8219</v>
      </c>
      <c r="B1576" s="14">
        <v>25</v>
      </c>
    </row>
    <row r="1577" spans="1:2">
      <c r="A1577" t="s">
        <v>8219</v>
      </c>
      <c r="B1577" s="14">
        <v>104</v>
      </c>
    </row>
    <row r="1578" spans="1:2">
      <c r="A1578" t="s">
        <v>8219</v>
      </c>
      <c r="B1578" s="14">
        <v>34</v>
      </c>
    </row>
    <row r="1579" spans="1:2">
      <c r="A1579" t="s">
        <v>8219</v>
      </c>
      <c r="B1579" s="14">
        <v>67</v>
      </c>
    </row>
    <row r="1580" spans="1:2">
      <c r="A1580" t="s">
        <v>8219</v>
      </c>
      <c r="B1580" s="14">
        <v>241</v>
      </c>
    </row>
    <row r="1581" spans="1:2">
      <c r="A1581" t="s">
        <v>8219</v>
      </c>
      <c r="B1581" s="14">
        <v>123</v>
      </c>
    </row>
    <row r="1582" spans="1:2">
      <c r="A1582" t="s">
        <v>8219</v>
      </c>
      <c r="B1582" s="14">
        <v>302</v>
      </c>
    </row>
    <row r="1583" spans="1:2">
      <c r="A1583" t="s">
        <v>8219</v>
      </c>
      <c r="B1583" s="14">
        <v>89</v>
      </c>
    </row>
    <row r="1584" spans="1:2">
      <c r="A1584" t="s">
        <v>8219</v>
      </c>
      <c r="B1584" s="14">
        <v>41</v>
      </c>
    </row>
    <row r="1585" spans="1:2">
      <c r="A1585" t="s">
        <v>8219</v>
      </c>
      <c r="B1585" s="14">
        <v>69</v>
      </c>
    </row>
    <row r="1586" spans="1:2">
      <c r="A1586" t="s">
        <v>8219</v>
      </c>
      <c r="B1586" s="14">
        <v>52</v>
      </c>
    </row>
    <row r="1587" spans="1:2">
      <c r="A1587" t="s">
        <v>8219</v>
      </c>
      <c r="B1587" s="14">
        <v>57</v>
      </c>
    </row>
    <row r="1588" spans="1:2">
      <c r="A1588" t="s">
        <v>8219</v>
      </c>
      <c r="B1588" s="14">
        <v>74</v>
      </c>
    </row>
    <row r="1589" spans="1:2">
      <c r="A1589" t="s">
        <v>8219</v>
      </c>
      <c r="B1589" s="14">
        <v>63</v>
      </c>
    </row>
    <row r="1590" spans="1:2">
      <c r="A1590" t="s">
        <v>8219</v>
      </c>
      <c r="B1590" s="14">
        <v>72</v>
      </c>
    </row>
    <row r="1591" spans="1:2">
      <c r="A1591" t="s">
        <v>8219</v>
      </c>
      <c r="B1591" s="14">
        <v>71</v>
      </c>
    </row>
    <row r="1592" spans="1:2">
      <c r="A1592" t="s">
        <v>8219</v>
      </c>
      <c r="B1592" s="14">
        <v>21</v>
      </c>
    </row>
    <row r="1593" spans="1:2">
      <c r="A1593" t="s">
        <v>8219</v>
      </c>
      <c r="B1593" s="14">
        <v>930</v>
      </c>
    </row>
    <row r="1594" spans="1:2">
      <c r="A1594" t="s">
        <v>8219</v>
      </c>
      <c r="B1594" s="14">
        <v>55</v>
      </c>
    </row>
    <row r="1595" spans="1:2">
      <c r="A1595" t="s">
        <v>8219</v>
      </c>
      <c r="B1595" s="14">
        <v>61</v>
      </c>
    </row>
    <row r="1596" spans="1:2">
      <c r="A1596" t="s">
        <v>8219</v>
      </c>
      <c r="B1596" s="14">
        <v>82</v>
      </c>
    </row>
    <row r="1597" spans="1:2">
      <c r="A1597" t="s">
        <v>8219</v>
      </c>
      <c r="B1597" s="14">
        <v>71</v>
      </c>
    </row>
    <row r="1598" spans="1:2">
      <c r="A1598" t="s">
        <v>8219</v>
      </c>
      <c r="B1598" s="14">
        <v>117</v>
      </c>
    </row>
    <row r="1599" spans="1:2">
      <c r="A1599" t="s">
        <v>8219</v>
      </c>
      <c r="B1599" s="14">
        <v>29</v>
      </c>
    </row>
    <row r="1600" spans="1:2">
      <c r="A1600" t="s">
        <v>8219</v>
      </c>
      <c r="B1600" s="14">
        <v>74</v>
      </c>
    </row>
    <row r="1601" spans="1:2">
      <c r="A1601" t="s">
        <v>8219</v>
      </c>
      <c r="B1601" s="14">
        <v>23</v>
      </c>
    </row>
    <row r="1602" spans="1:2">
      <c r="A1602" t="s">
        <v>8219</v>
      </c>
      <c r="B1602" s="14">
        <v>60</v>
      </c>
    </row>
    <row r="1603" spans="1:2">
      <c r="A1603" t="s">
        <v>8219</v>
      </c>
      <c r="B1603" s="14">
        <v>55</v>
      </c>
    </row>
    <row r="1604" spans="1:2">
      <c r="A1604" t="s">
        <v>8219</v>
      </c>
      <c r="B1604" s="14">
        <v>51</v>
      </c>
    </row>
    <row r="1605" spans="1:2">
      <c r="A1605" t="s">
        <v>8219</v>
      </c>
      <c r="B1605" s="14">
        <v>78</v>
      </c>
    </row>
    <row r="1606" spans="1:2">
      <c r="A1606" t="s">
        <v>8219</v>
      </c>
      <c r="B1606" s="14">
        <v>62</v>
      </c>
    </row>
    <row r="1607" spans="1:2">
      <c r="A1607" t="s">
        <v>8219</v>
      </c>
      <c r="B1607" s="14">
        <v>45</v>
      </c>
    </row>
    <row r="1608" spans="1:2">
      <c r="A1608" t="s">
        <v>8219</v>
      </c>
      <c r="B1608" s="14">
        <v>15</v>
      </c>
    </row>
    <row r="1609" spans="1:2">
      <c r="A1609" t="s">
        <v>8219</v>
      </c>
      <c r="B1609" s="14">
        <v>151</v>
      </c>
    </row>
    <row r="1610" spans="1:2">
      <c r="A1610" t="s">
        <v>8219</v>
      </c>
      <c r="B1610" s="14">
        <v>68</v>
      </c>
    </row>
    <row r="1611" spans="1:2">
      <c r="A1611" t="s">
        <v>8219</v>
      </c>
      <c r="B1611" s="14">
        <v>46</v>
      </c>
    </row>
    <row r="1612" spans="1:2">
      <c r="A1612" t="s">
        <v>8219</v>
      </c>
      <c r="B1612" s="14">
        <v>24</v>
      </c>
    </row>
    <row r="1613" spans="1:2">
      <c r="A1613" t="s">
        <v>8219</v>
      </c>
      <c r="B1613" s="14">
        <v>70</v>
      </c>
    </row>
    <row r="1614" spans="1:2">
      <c r="A1614" t="s">
        <v>8219</v>
      </c>
      <c r="B1614" s="14">
        <v>244</v>
      </c>
    </row>
    <row r="1615" spans="1:2">
      <c r="A1615" t="s">
        <v>8219</v>
      </c>
      <c r="B1615" s="14">
        <v>82</v>
      </c>
    </row>
    <row r="1616" spans="1:2">
      <c r="A1616" t="s">
        <v>8219</v>
      </c>
      <c r="B1616" s="14">
        <v>226</v>
      </c>
    </row>
    <row r="1617" spans="1:2">
      <c r="A1617" t="s">
        <v>8219</v>
      </c>
      <c r="B1617" s="14">
        <v>60</v>
      </c>
    </row>
    <row r="1618" spans="1:2">
      <c r="A1618" t="s">
        <v>8219</v>
      </c>
      <c r="B1618" s="14">
        <v>322</v>
      </c>
    </row>
    <row r="1619" spans="1:2">
      <c r="A1619" t="s">
        <v>8219</v>
      </c>
      <c r="B1619" s="14">
        <v>94</v>
      </c>
    </row>
    <row r="1620" spans="1:2">
      <c r="A1620" t="s">
        <v>8219</v>
      </c>
      <c r="B1620" s="14">
        <v>47</v>
      </c>
    </row>
    <row r="1621" spans="1:2">
      <c r="A1621" t="s">
        <v>8219</v>
      </c>
      <c r="B1621" s="14">
        <v>115</v>
      </c>
    </row>
    <row r="1622" spans="1:2">
      <c r="A1622" t="s">
        <v>8219</v>
      </c>
      <c r="B1622" s="14">
        <v>134</v>
      </c>
    </row>
    <row r="1623" spans="1:2">
      <c r="A1623" t="s">
        <v>8219</v>
      </c>
      <c r="B1623" s="14">
        <v>35</v>
      </c>
    </row>
    <row r="1624" spans="1:2">
      <c r="A1624" t="s">
        <v>8219</v>
      </c>
      <c r="B1624" s="14">
        <v>104</v>
      </c>
    </row>
    <row r="1625" spans="1:2">
      <c r="A1625" t="s">
        <v>8219</v>
      </c>
      <c r="B1625" s="14">
        <v>184</v>
      </c>
    </row>
    <row r="1626" spans="1:2">
      <c r="A1626" t="s">
        <v>8219</v>
      </c>
      <c r="B1626" s="14">
        <v>119</v>
      </c>
    </row>
    <row r="1627" spans="1:2">
      <c r="A1627" t="s">
        <v>8219</v>
      </c>
      <c r="B1627" s="14">
        <v>59</v>
      </c>
    </row>
    <row r="1628" spans="1:2">
      <c r="A1628" t="s">
        <v>8219</v>
      </c>
      <c r="B1628" s="14">
        <v>113</v>
      </c>
    </row>
    <row r="1629" spans="1:2">
      <c r="A1629" t="s">
        <v>8219</v>
      </c>
      <c r="B1629" s="14">
        <v>84</v>
      </c>
    </row>
    <row r="1630" spans="1:2">
      <c r="A1630" t="s">
        <v>8219</v>
      </c>
      <c r="B1630" s="14">
        <v>74</v>
      </c>
    </row>
    <row r="1631" spans="1:2">
      <c r="A1631" t="s">
        <v>8219</v>
      </c>
      <c r="B1631" s="14">
        <v>216</v>
      </c>
    </row>
    <row r="1632" spans="1:2">
      <c r="A1632" t="s">
        <v>8219</v>
      </c>
      <c r="B1632" s="14">
        <v>39</v>
      </c>
    </row>
    <row r="1633" spans="1:2">
      <c r="A1633" t="s">
        <v>8219</v>
      </c>
      <c r="B1633" s="14">
        <v>21</v>
      </c>
    </row>
    <row r="1634" spans="1:2">
      <c r="A1634" t="s">
        <v>8219</v>
      </c>
      <c r="B1634" s="14">
        <v>30</v>
      </c>
    </row>
    <row r="1635" spans="1:2">
      <c r="A1635" t="s">
        <v>8219</v>
      </c>
      <c r="B1635" s="14">
        <v>37</v>
      </c>
    </row>
    <row r="1636" spans="1:2">
      <c r="A1636" t="s">
        <v>8219</v>
      </c>
      <c r="B1636" s="14">
        <v>202</v>
      </c>
    </row>
    <row r="1637" spans="1:2">
      <c r="A1637" t="s">
        <v>8219</v>
      </c>
      <c r="B1637" s="14">
        <v>37</v>
      </c>
    </row>
    <row r="1638" spans="1:2">
      <c r="A1638" t="s">
        <v>8219</v>
      </c>
      <c r="B1638" s="14">
        <v>28</v>
      </c>
    </row>
    <row r="1639" spans="1:2">
      <c r="A1639" t="s">
        <v>8219</v>
      </c>
      <c r="B1639" s="14">
        <v>26</v>
      </c>
    </row>
    <row r="1640" spans="1:2">
      <c r="A1640" t="s">
        <v>8219</v>
      </c>
      <c r="B1640" s="14">
        <v>61</v>
      </c>
    </row>
    <row r="1641" spans="1:2">
      <c r="A1641" t="s">
        <v>8219</v>
      </c>
      <c r="B1641" s="14">
        <v>115</v>
      </c>
    </row>
    <row r="1642" spans="1:2">
      <c r="A1642" t="s">
        <v>8219</v>
      </c>
      <c r="B1642" s="14">
        <v>181</v>
      </c>
    </row>
    <row r="1643" spans="1:2">
      <c r="A1643" t="s">
        <v>8219</v>
      </c>
      <c r="B1643" s="14">
        <v>110</v>
      </c>
    </row>
    <row r="1644" spans="1:2">
      <c r="A1644" t="s">
        <v>8219</v>
      </c>
      <c r="B1644" s="14">
        <v>269</v>
      </c>
    </row>
    <row r="1645" spans="1:2">
      <c r="A1645" t="s">
        <v>8219</v>
      </c>
      <c r="B1645" s="14">
        <v>79</v>
      </c>
    </row>
    <row r="1646" spans="1:2">
      <c r="A1646" t="s">
        <v>8219</v>
      </c>
      <c r="B1646" s="14">
        <v>104</v>
      </c>
    </row>
    <row r="1647" spans="1:2">
      <c r="A1647" t="s">
        <v>8219</v>
      </c>
      <c r="B1647" s="14">
        <v>34</v>
      </c>
    </row>
    <row r="1648" spans="1:2">
      <c r="A1648" t="s">
        <v>8219</v>
      </c>
      <c r="B1648" s="14">
        <v>167</v>
      </c>
    </row>
    <row r="1649" spans="1:2">
      <c r="A1649" t="s">
        <v>8219</v>
      </c>
      <c r="B1649" s="14">
        <v>183</v>
      </c>
    </row>
    <row r="1650" spans="1:2">
      <c r="A1650" t="s">
        <v>8219</v>
      </c>
      <c r="B1650" s="14">
        <v>71</v>
      </c>
    </row>
    <row r="1651" spans="1:2">
      <c r="A1651" t="s">
        <v>8219</v>
      </c>
      <c r="B1651" s="14">
        <v>69</v>
      </c>
    </row>
    <row r="1652" spans="1:2">
      <c r="A1652" t="s">
        <v>8219</v>
      </c>
      <c r="B1652" s="14">
        <v>270</v>
      </c>
    </row>
    <row r="1653" spans="1:2">
      <c r="A1653" t="s">
        <v>8219</v>
      </c>
      <c r="B1653" s="14">
        <v>193</v>
      </c>
    </row>
    <row r="1654" spans="1:2">
      <c r="A1654" t="s">
        <v>8219</v>
      </c>
      <c r="B1654" s="14">
        <v>57</v>
      </c>
    </row>
    <row r="1655" spans="1:2">
      <c r="A1655" t="s">
        <v>8219</v>
      </c>
      <c r="B1655" s="14">
        <v>200</v>
      </c>
    </row>
    <row r="1656" spans="1:2">
      <c r="A1656" t="s">
        <v>8219</v>
      </c>
      <c r="B1656" s="14">
        <v>88</v>
      </c>
    </row>
    <row r="1657" spans="1:2">
      <c r="A1657" t="s">
        <v>8219</v>
      </c>
      <c r="B1657" s="14">
        <v>213</v>
      </c>
    </row>
    <row r="1658" spans="1:2">
      <c r="A1658" t="s">
        <v>8219</v>
      </c>
      <c r="B1658" s="14">
        <v>20</v>
      </c>
    </row>
    <row r="1659" spans="1:2">
      <c r="A1659" t="s">
        <v>8219</v>
      </c>
      <c r="B1659" s="14">
        <v>50</v>
      </c>
    </row>
    <row r="1660" spans="1:2">
      <c r="A1660" t="s">
        <v>8219</v>
      </c>
      <c r="B1660" s="14">
        <v>115</v>
      </c>
    </row>
    <row r="1661" spans="1:2">
      <c r="A1661" t="s">
        <v>8219</v>
      </c>
      <c r="B1661" s="14">
        <v>186</v>
      </c>
    </row>
    <row r="1662" spans="1:2">
      <c r="A1662" t="s">
        <v>8219</v>
      </c>
      <c r="B1662" s="14">
        <v>18</v>
      </c>
    </row>
    <row r="1663" spans="1:2">
      <c r="A1663" t="s">
        <v>8219</v>
      </c>
      <c r="B1663" s="14">
        <v>176</v>
      </c>
    </row>
    <row r="1664" spans="1:2">
      <c r="A1664" t="s">
        <v>8219</v>
      </c>
      <c r="B1664" s="14">
        <v>41</v>
      </c>
    </row>
    <row r="1665" spans="1:2">
      <c r="A1665" t="s">
        <v>8219</v>
      </c>
      <c r="B1665" s="14">
        <v>75</v>
      </c>
    </row>
    <row r="1666" spans="1:2">
      <c r="A1666" t="s">
        <v>8219</v>
      </c>
      <c r="B1666" s="14">
        <v>97</v>
      </c>
    </row>
    <row r="1667" spans="1:2">
      <c r="A1667" t="s">
        <v>8219</v>
      </c>
      <c r="B1667" s="14">
        <v>73</v>
      </c>
    </row>
    <row r="1668" spans="1:2">
      <c r="A1668" t="s">
        <v>8219</v>
      </c>
      <c r="B1668" s="14">
        <v>49</v>
      </c>
    </row>
    <row r="1669" spans="1:2">
      <c r="A1669" t="s">
        <v>8219</v>
      </c>
      <c r="B1669" s="14">
        <v>134</v>
      </c>
    </row>
    <row r="1670" spans="1:2">
      <c r="A1670" t="s">
        <v>8219</v>
      </c>
      <c r="B1670" s="14">
        <v>68</v>
      </c>
    </row>
    <row r="1671" spans="1:2">
      <c r="A1671" t="s">
        <v>8219</v>
      </c>
      <c r="B1671" s="14">
        <v>49</v>
      </c>
    </row>
    <row r="1672" spans="1:2">
      <c r="A1672" t="s">
        <v>8219</v>
      </c>
      <c r="B1672" s="14">
        <v>63</v>
      </c>
    </row>
    <row r="1673" spans="1:2">
      <c r="A1673" t="s">
        <v>8219</v>
      </c>
      <c r="B1673" s="14">
        <v>163</v>
      </c>
    </row>
    <row r="1674" spans="1:2">
      <c r="A1674" t="s">
        <v>8219</v>
      </c>
      <c r="B1674" s="14">
        <v>288</v>
      </c>
    </row>
    <row r="1675" spans="1:2">
      <c r="A1675" t="s">
        <v>8219</v>
      </c>
      <c r="B1675" s="14">
        <v>42</v>
      </c>
    </row>
    <row r="1676" spans="1:2">
      <c r="A1676" t="s">
        <v>8219</v>
      </c>
      <c r="B1676" s="14">
        <v>70</v>
      </c>
    </row>
    <row r="1677" spans="1:2">
      <c r="A1677" t="s">
        <v>8219</v>
      </c>
      <c r="B1677" s="14">
        <v>30</v>
      </c>
    </row>
    <row r="1678" spans="1:2">
      <c r="A1678" t="s">
        <v>8219</v>
      </c>
      <c r="B1678" s="14">
        <v>51</v>
      </c>
    </row>
    <row r="1679" spans="1:2">
      <c r="A1679" t="s">
        <v>8219</v>
      </c>
      <c r="B1679" s="14">
        <v>145</v>
      </c>
    </row>
    <row r="1680" spans="1:2">
      <c r="A1680" t="s">
        <v>8219</v>
      </c>
      <c r="B1680" s="14">
        <v>21</v>
      </c>
    </row>
    <row r="1681" spans="1:2">
      <c r="A1681" t="s">
        <v>8219</v>
      </c>
      <c r="B1681" s="14">
        <v>286</v>
      </c>
    </row>
    <row r="1682" spans="1:2">
      <c r="A1682" t="s">
        <v>8219</v>
      </c>
      <c r="B1682" s="14">
        <v>12</v>
      </c>
    </row>
    <row r="1683" spans="1:2">
      <c r="A1683" t="s">
        <v>8219</v>
      </c>
      <c r="B1683" s="14">
        <v>100</v>
      </c>
    </row>
    <row r="1684" spans="1:2">
      <c r="A1684" t="s">
        <v>8219</v>
      </c>
      <c r="B1684" s="14">
        <v>100</v>
      </c>
    </row>
    <row r="1685" spans="1:2">
      <c r="A1685" t="s">
        <v>8219</v>
      </c>
      <c r="B1685" s="14">
        <v>34</v>
      </c>
    </row>
    <row r="1686" spans="1:2">
      <c r="A1686" t="s">
        <v>8219</v>
      </c>
      <c r="B1686" s="14">
        <v>63</v>
      </c>
    </row>
    <row r="1687" spans="1:2">
      <c r="A1687" t="s">
        <v>8219</v>
      </c>
      <c r="B1687" s="14">
        <v>30</v>
      </c>
    </row>
    <row r="1688" spans="1:2">
      <c r="A1688" t="s">
        <v>8219</v>
      </c>
      <c r="B1688" s="14">
        <v>47</v>
      </c>
    </row>
    <row r="1689" spans="1:2">
      <c r="A1689" t="s">
        <v>8219</v>
      </c>
      <c r="B1689" s="14">
        <v>237</v>
      </c>
    </row>
    <row r="1690" spans="1:2">
      <c r="A1690" t="s">
        <v>8219</v>
      </c>
      <c r="B1690" s="14">
        <v>47</v>
      </c>
    </row>
    <row r="1691" spans="1:2">
      <c r="A1691" t="s">
        <v>8219</v>
      </c>
      <c r="B1691" s="14">
        <v>15</v>
      </c>
    </row>
    <row r="1692" spans="1:2">
      <c r="A1692" t="s">
        <v>8219</v>
      </c>
      <c r="B1692" s="14">
        <v>81</v>
      </c>
    </row>
    <row r="1693" spans="1:2">
      <c r="A1693" t="s">
        <v>8219</v>
      </c>
      <c r="B1693" s="14">
        <v>122</v>
      </c>
    </row>
    <row r="1694" spans="1:2">
      <c r="A1694" t="s">
        <v>8219</v>
      </c>
      <c r="B1694" s="14">
        <v>34</v>
      </c>
    </row>
    <row r="1695" spans="1:2">
      <c r="A1695" t="s">
        <v>8219</v>
      </c>
      <c r="B1695" s="14">
        <v>207</v>
      </c>
    </row>
    <row r="1696" spans="1:2">
      <c r="A1696" t="s">
        <v>8219</v>
      </c>
      <c r="B1696" s="14">
        <v>25</v>
      </c>
    </row>
    <row r="1697" spans="1:2">
      <c r="A1697" t="s">
        <v>8219</v>
      </c>
      <c r="B1697" s="14">
        <v>72</v>
      </c>
    </row>
    <row r="1698" spans="1:2">
      <c r="A1698" t="s">
        <v>8219</v>
      </c>
      <c r="B1698" s="14">
        <v>14</v>
      </c>
    </row>
    <row r="1699" spans="1:2">
      <c r="A1699" t="s">
        <v>8219</v>
      </c>
      <c r="B1699" s="14">
        <v>15</v>
      </c>
    </row>
    <row r="1700" spans="1:2">
      <c r="A1700" t="s">
        <v>8219</v>
      </c>
      <c r="B1700" s="14">
        <v>91</v>
      </c>
    </row>
    <row r="1701" spans="1:2">
      <c r="A1701" t="s">
        <v>8219</v>
      </c>
      <c r="B1701" s="14">
        <v>24</v>
      </c>
    </row>
    <row r="1702" spans="1:2">
      <c r="A1702" t="s">
        <v>8219</v>
      </c>
      <c r="B1702" s="14">
        <v>27</v>
      </c>
    </row>
    <row r="1703" spans="1:2">
      <c r="A1703" t="s">
        <v>8219</v>
      </c>
      <c r="B1703" s="14">
        <v>47</v>
      </c>
    </row>
    <row r="1704" spans="1:2">
      <c r="A1704" t="s">
        <v>8219</v>
      </c>
      <c r="B1704" s="14">
        <v>44</v>
      </c>
    </row>
    <row r="1705" spans="1:2">
      <c r="A1705" t="s">
        <v>8219</v>
      </c>
      <c r="B1705" s="14">
        <v>72</v>
      </c>
    </row>
    <row r="1706" spans="1:2">
      <c r="A1706" t="s">
        <v>8219</v>
      </c>
      <c r="B1706" s="14">
        <v>63</v>
      </c>
    </row>
    <row r="1707" spans="1:2">
      <c r="A1707" t="s">
        <v>8219</v>
      </c>
      <c r="B1707" s="14">
        <v>88</v>
      </c>
    </row>
    <row r="1708" spans="1:2">
      <c r="A1708" t="s">
        <v>8219</v>
      </c>
      <c r="B1708" s="14">
        <v>70</v>
      </c>
    </row>
    <row r="1709" spans="1:2">
      <c r="A1709" t="s">
        <v>8219</v>
      </c>
      <c r="B1709" s="14">
        <v>50</v>
      </c>
    </row>
    <row r="1710" spans="1:2">
      <c r="A1710" t="s">
        <v>8219</v>
      </c>
      <c r="B1710" s="14">
        <v>35</v>
      </c>
    </row>
    <row r="1711" spans="1:2">
      <c r="A1711" t="s">
        <v>8219</v>
      </c>
      <c r="B1711" s="14">
        <v>175</v>
      </c>
    </row>
    <row r="1712" spans="1:2">
      <c r="A1712" t="s">
        <v>8219</v>
      </c>
      <c r="B1712" s="14">
        <v>20</v>
      </c>
    </row>
    <row r="1713" spans="1:2">
      <c r="A1713" t="s">
        <v>8219</v>
      </c>
      <c r="B1713" s="14">
        <v>54</v>
      </c>
    </row>
    <row r="1714" spans="1:2">
      <c r="A1714" t="s">
        <v>8219</v>
      </c>
      <c r="B1714" s="14">
        <v>20</v>
      </c>
    </row>
    <row r="1715" spans="1:2">
      <c r="A1715" t="s">
        <v>8219</v>
      </c>
      <c r="B1715" s="14">
        <v>57</v>
      </c>
    </row>
    <row r="1716" spans="1:2">
      <c r="A1716" t="s">
        <v>8219</v>
      </c>
      <c r="B1716" s="14">
        <v>31</v>
      </c>
    </row>
    <row r="1717" spans="1:2">
      <c r="A1717" t="s">
        <v>8219</v>
      </c>
      <c r="B1717" s="14">
        <v>31</v>
      </c>
    </row>
    <row r="1718" spans="1:2">
      <c r="A1718" t="s">
        <v>8219</v>
      </c>
      <c r="B1718" s="14">
        <v>45</v>
      </c>
    </row>
    <row r="1719" spans="1:2">
      <c r="A1719" t="s">
        <v>8219</v>
      </c>
      <c r="B1719" s="14">
        <v>41</v>
      </c>
    </row>
    <row r="1720" spans="1:2">
      <c r="A1720" t="s">
        <v>8219</v>
      </c>
      <c r="B1720" s="14">
        <v>29</v>
      </c>
    </row>
    <row r="1721" spans="1:2">
      <c r="A1721" t="s">
        <v>8219</v>
      </c>
      <c r="B1721" s="14">
        <v>58</v>
      </c>
    </row>
    <row r="1722" spans="1:2">
      <c r="A1722" t="s">
        <v>8219</v>
      </c>
      <c r="B1722" s="14">
        <v>89</v>
      </c>
    </row>
    <row r="1723" spans="1:2">
      <c r="A1723" t="s">
        <v>8219</v>
      </c>
      <c r="B1723" s="14">
        <v>125</v>
      </c>
    </row>
    <row r="1724" spans="1:2">
      <c r="A1724" t="s">
        <v>8219</v>
      </c>
      <c r="B1724" s="14">
        <v>18</v>
      </c>
    </row>
    <row r="1725" spans="1:2">
      <c r="A1725" t="s">
        <v>8219</v>
      </c>
      <c r="B1725" s="14">
        <v>32</v>
      </c>
    </row>
    <row r="1726" spans="1:2">
      <c r="A1726" t="s">
        <v>8219</v>
      </c>
      <c r="B1726" s="14">
        <v>16</v>
      </c>
    </row>
    <row r="1727" spans="1:2">
      <c r="A1727" t="s">
        <v>8219</v>
      </c>
      <c r="B1727" s="14">
        <v>38</v>
      </c>
    </row>
    <row r="1728" spans="1:2">
      <c r="A1728" t="s">
        <v>8219</v>
      </c>
      <c r="B1728" s="14">
        <v>15</v>
      </c>
    </row>
    <row r="1729" spans="1:2">
      <c r="A1729" t="s">
        <v>8219</v>
      </c>
      <c r="B1729" s="14">
        <v>23</v>
      </c>
    </row>
    <row r="1730" spans="1:2">
      <c r="A1730" t="s">
        <v>8219</v>
      </c>
      <c r="B1730" s="14">
        <v>49</v>
      </c>
    </row>
    <row r="1731" spans="1:2">
      <c r="A1731" t="s">
        <v>8219</v>
      </c>
      <c r="B1731" s="14">
        <v>10</v>
      </c>
    </row>
    <row r="1732" spans="1:2">
      <c r="A1732" t="s">
        <v>8219</v>
      </c>
      <c r="B1732" s="14">
        <v>15</v>
      </c>
    </row>
    <row r="1733" spans="1:2">
      <c r="A1733" t="s">
        <v>8219</v>
      </c>
      <c r="B1733" s="14">
        <v>57</v>
      </c>
    </row>
    <row r="1734" spans="1:2">
      <c r="A1734" t="s">
        <v>8219</v>
      </c>
      <c r="B1734" s="14">
        <v>33</v>
      </c>
    </row>
    <row r="1735" spans="1:2">
      <c r="A1735" t="s">
        <v>8219</v>
      </c>
      <c r="B1735" s="14">
        <v>9</v>
      </c>
    </row>
    <row r="1736" spans="1:2">
      <c r="A1736" t="s">
        <v>8219</v>
      </c>
      <c r="B1736" s="14">
        <v>26</v>
      </c>
    </row>
    <row r="1737" spans="1:2">
      <c r="A1737" t="s">
        <v>8219</v>
      </c>
      <c r="B1737" s="14">
        <v>69</v>
      </c>
    </row>
    <row r="1738" spans="1:2">
      <c r="A1738" t="s">
        <v>8219</v>
      </c>
      <c r="B1738" s="14">
        <v>65</v>
      </c>
    </row>
    <row r="1739" spans="1:2">
      <c r="A1739" t="s">
        <v>8219</v>
      </c>
      <c r="B1739" s="14">
        <v>83</v>
      </c>
    </row>
    <row r="1740" spans="1:2">
      <c r="A1740" t="s">
        <v>8219</v>
      </c>
      <c r="B1740" s="14">
        <v>111</v>
      </c>
    </row>
    <row r="1741" spans="1:2">
      <c r="A1741" t="s">
        <v>8219</v>
      </c>
      <c r="B1741" s="14">
        <v>46</v>
      </c>
    </row>
    <row r="1742" spans="1:2">
      <c r="A1742" t="s">
        <v>8219</v>
      </c>
      <c r="B1742" s="14">
        <v>63</v>
      </c>
    </row>
    <row r="1743" spans="1:2">
      <c r="A1743" t="s">
        <v>8219</v>
      </c>
      <c r="B1743" s="14">
        <v>9</v>
      </c>
    </row>
    <row r="1744" spans="1:2">
      <c r="A1744" t="s">
        <v>8219</v>
      </c>
      <c r="B1744" s="14">
        <v>34</v>
      </c>
    </row>
    <row r="1745" spans="1:2">
      <c r="A1745" t="s">
        <v>8219</v>
      </c>
      <c r="B1745" s="14">
        <v>112</v>
      </c>
    </row>
    <row r="1746" spans="1:2">
      <c r="A1746" t="s">
        <v>8219</v>
      </c>
      <c r="B1746" s="14">
        <v>47</v>
      </c>
    </row>
    <row r="1747" spans="1:2">
      <c r="A1747" t="s">
        <v>8219</v>
      </c>
      <c r="B1747" s="14">
        <v>38</v>
      </c>
    </row>
    <row r="1748" spans="1:2">
      <c r="A1748" t="s">
        <v>8219</v>
      </c>
      <c r="B1748" s="14">
        <v>28</v>
      </c>
    </row>
    <row r="1749" spans="1:2">
      <c r="A1749" t="s">
        <v>8219</v>
      </c>
      <c r="B1749" s="14">
        <v>78</v>
      </c>
    </row>
    <row r="1750" spans="1:2">
      <c r="A1750" t="s">
        <v>8219</v>
      </c>
      <c r="B1750" s="14">
        <v>23</v>
      </c>
    </row>
    <row r="1751" spans="1:2">
      <c r="A1751" t="s">
        <v>8219</v>
      </c>
      <c r="B1751" s="14">
        <v>40</v>
      </c>
    </row>
    <row r="1752" spans="1:2">
      <c r="A1752" t="s">
        <v>8219</v>
      </c>
      <c r="B1752" s="14">
        <v>13</v>
      </c>
    </row>
    <row r="1753" spans="1:2">
      <c r="A1753" t="s">
        <v>8219</v>
      </c>
      <c r="B1753" s="14">
        <v>18</v>
      </c>
    </row>
    <row r="1754" spans="1:2">
      <c r="A1754" t="s">
        <v>8219</v>
      </c>
      <c r="B1754" s="14">
        <v>22</v>
      </c>
    </row>
    <row r="1755" spans="1:2">
      <c r="A1755" t="s">
        <v>8219</v>
      </c>
      <c r="B1755" s="14">
        <v>79</v>
      </c>
    </row>
    <row r="1756" spans="1:2">
      <c r="A1756" t="s">
        <v>8219</v>
      </c>
      <c r="B1756" s="14">
        <v>14</v>
      </c>
    </row>
    <row r="1757" spans="1:2">
      <c r="A1757" t="s">
        <v>8219</v>
      </c>
      <c r="B1757" s="14">
        <v>51</v>
      </c>
    </row>
    <row r="1758" spans="1:2">
      <c r="A1758" t="s">
        <v>8219</v>
      </c>
      <c r="B1758" s="14">
        <v>54</v>
      </c>
    </row>
    <row r="1759" spans="1:2">
      <c r="A1759" t="s">
        <v>8219</v>
      </c>
      <c r="B1759" s="14">
        <v>70</v>
      </c>
    </row>
    <row r="1760" spans="1:2">
      <c r="A1760" t="s">
        <v>8219</v>
      </c>
      <c r="B1760" s="14">
        <v>44</v>
      </c>
    </row>
    <row r="1761" spans="1:2">
      <c r="A1761" t="s">
        <v>8219</v>
      </c>
      <c r="B1761" s="14">
        <v>55</v>
      </c>
    </row>
    <row r="1762" spans="1:2">
      <c r="A1762" t="s">
        <v>8219</v>
      </c>
      <c r="B1762" s="14">
        <v>15</v>
      </c>
    </row>
    <row r="1763" spans="1:2">
      <c r="A1763" t="s">
        <v>8219</v>
      </c>
      <c r="B1763" s="14">
        <v>27</v>
      </c>
    </row>
    <row r="1764" spans="1:2">
      <c r="A1764" t="s">
        <v>8219</v>
      </c>
      <c r="B1764" s="14">
        <v>21</v>
      </c>
    </row>
    <row r="1765" spans="1:2">
      <c r="A1765" t="s">
        <v>8219</v>
      </c>
      <c r="B1765" s="14">
        <v>162</v>
      </c>
    </row>
    <row r="1766" spans="1:2">
      <c r="A1766" t="s">
        <v>8219</v>
      </c>
      <c r="B1766" s="14">
        <v>23</v>
      </c>
    </row>
    <row r="1767" spans="1:2">
      <c r="A1767" t="s">
        <v>8219</v>
      </c>
      <c r="B1767" s="14">
        <v>72</v>
      </c>
    </row>
    <row r="1768" spans="1:2">
      <c r="A1768" t="s">
        <v>8219</v>
      </c>
      <c r="B1768" s="14">
        <v>68</v>
      </c>
    </row>
    <row r="1769" spans="1:2">
      <c r="A1769" t="s">
        <v>8219</v>
      </c>
      <c r="B1769" s="14">
        <v>20</v>
      </c>
    </row>
    <row r="1770" spans="1:2">
      <c r="A1770" t="s">
        <v>8219</v>
      </c>
      <c r="B1770" s="14">
        <v>26</v>
      </c>
    </row>
    <row r="1771" spans="1:2">
      <c r="A1771" t="s">
        <v>8219</v>
      </c>
      <c r="B1771" s="14">
        <v>72</v>
      </c>
    </row>
    <row r="1772" spans="1:2">
      <c r="A1772" t="s">
        <v>8219</v>
      </c>
      <c r="B1772" s="14">
        <v>3</v>
      </c>
    </row>
    <row r="1773" spans="1:2">
      <c r="A1773" t="s">
        <v>8219</v>
      </c>
      <c r="B1773" s="14">
        <v>18</v>
      </c>
    </row>
    <row r="1774" spans="1:2">
      <c r="A1774" t="s">
        <v>8219</v>
      </c>
      <c r="B1774" s="14">
        <v>30</v>
      </c>
    </row>
    <row r="1775" spans="1:2">
      <c r="A1775" t="s">
        <v>8219</v>
      </c>
      <c r="B1775" s="14">
        <v>23</v>
      </c>
    </row>
    <row r="1776" spans="1:2">
      <c r="A1776" t="s">
        <v>8219</v>
      </c>
      <c r="B1776" s="14">
        <v>54</v>
      </c>
    </row>
    <row r="1777" spans="1:2">
      <c r="A1777" t="s">
        <v>8219</v>
      </c>
      <c r="B1777" s="14">
        <v>26</v>
      </c>
    </row>
    <row r="1778" spans="1:2">
      <c r="A1778" t="s">
        <v>8219</v>
      </c>
      <c r="B1778" s="14">
        <v>9</v>
      </c>
    </row>
    <row r="1779" spans="1:2">
      <c r="A1779" t="s">
        <v>8219</v>
      </c>
      <c r="B1779" s="14">
        <v>27</v>
      </c>
    </row>
    <row r="1780" spans="1:2">
      <c r="A1780" t="s">
        <v>8219</v>
      </c>
      <c r="B1780" s="14">
        <v>30</v>
      </c>
    </row>
    <row r="1781" spans="1:2">
      <c r="A1781" t="s">
        <v>8219</v>
      </c>
      <c r="B1781" s="14">
        <v>52</v>
      </c>
    </row>
    <row r="1782" spans="1:2">
      <c r="A1782" t="s">
        <v>8219</v>
      </c>
      <c r="B1782" s="14">
        <v>17</v>
      </c>
    </row>
    <row r="1783" spans="1:2">
      <c r="A1783" t="s">
        <v>8219</v>
      </c>
      <c r="B1783" s="14">
        <v>19</v>
      </c>
    </row>
    <row r="1784" spans="1:2">
      <c r="A1784" t="s">
        <v>8219</v>
      </c>
      <c r="B1784" s="14">
        <v>77</v>
      </c>
    </row>
    <row r="1785" spans="1:2">
      <c r="A1785" t="s">
        <v>8219</v>
      </c>
      <c r="B1785" s="14">
        <v>21</v>
      </c>
    </row>
    <row r="1786" spans="1:2">
      <c r="A1786" t="s">
        <v>8219</v>
      </c>
      <c r="B1786" s="14">
        <v>38</v>
      </c>
    </row>
    <row r="1787" spans="1:2">
      <c r="A1787" t="s">
        <v>8219</v>
      </c>
      <c r="B1787" s="14">
        <v>28</v>
      </c>
    </row>
    <row r="1788" spans="1:2">
      <c r="A1788" t="s">
        <v>8219</v>
      </c>
      <c r="B1788" s="14">
        <v>48</v>
      </c>
    </row>
    <row r="1789" spans="1:2">
      <c r="A1789" t="s">
        <v>8219</v>
      </c>
      <c r="B1789" s="14">
        <v>46</v>
      </c>
    </row>
    <row r="1790" spans="1:2">
      <c r="A1790" t="s">
        <v>8219</v>
      </c>
      <c r="B1790" s="14">
        <v>30</v>
      </c>
    </row>
    <row r="1791" spans="1:2">
      <c r="A1791" t="s">
        <v>8219</v>
      </c>
      <c r="B1791" s="14">
        <v>64</v>
      </c>
    </row>
    <row r="1792" spans="1:2">
      <c r="A1792" t="s">
        <v>8219</v>
      </c>
      <c r="B1792" s="14">
        <v>15</v>
      </c>
    </row>
    <row r="1793" spans="1:2">
      <c r="A1793" t="s">
        <v>8219</v>
      </c>
      <c r="B1793" s="14">
        <v>41</v>
      </c>
    </row>
    <row r="1794" spans="1:2">
      <c r="A1794" t="s">
        <v>8219</v>
      </c>
      <c r="B1794" s="14">
        <v>35</v>
      </c>
    </row>
    <row r="1795" spans="1:2">
      <c r="A1795" t="s">
        <v>8219</v>
      </c>
      <c r="B1795" s="14">
        <v>45</v>
      </c>
    </row>
    <row r="1796" spans="1:2">
      <c r="A1796" t="s">
        <v>8219</v>
      </c>
      <c r="B1796" s="14">
        <v>62</v>
      </c>
    </row>
    <row r="1797" spans="1:2">
      <c r="A1797" t="s">
        <v>8219</v>
      </c>
      <c r="B1797" s="14">
        <v>22</v>
      </c>
    </row>
    <row r="1798" spans="1:2">
      <c r="A1798" t="s">
        <v>8219</v>
      </c>
      <c r="B1798" s="14">
        <v>18</v>
      </c>
    </row>
    <row r="1799" spans="1:2">
      <c r="A1799" t="s">
        <v>8219</v>
      </c>
      <c r="B1799" s="14">
        <v>12</v>
      </c>
    </row>
    <row r="1800" spans="1:2">
      <c r="A1800" t="s">
        <v>8219</v>
      </c>
      <c r="B1800" s="14">
        <v>44</v>
      </c>
    </row>
    <row r="1801" spans="1:2">
      <c r="A1801" t="s">
        <v>8219</v>
      </c>
      <c r="B1801" s="14">
        <v>27</v>
      </c>
    </row>
    <row r="1802" spans="1:2">
      <c r="A1802" t="s">
        <v>8219</v>
      </c>
      <c r="B1802" s="14">
        <v>38</v>
      </c>
    </row>
    <row r="1803" spans="1:2">
      <c r="A1803" t="s">
        <v>8219</v>
      </c>
      <c r="B1803" s="14">
        <v>28</v>
      </c>
    </row>
    <row r="1804" spans="1:2">
      <c r="A1804" t="s">
        <v>8219</v>
      </c>
      <c r="B1804" s="14">
        <v>24</v>
      </c>
    </row>
    <row r="1805" spans="1:2">
      <c r="A1805" t="s">
        <v>8219</v>
      </c>
      <c r="B1805" s="14">
        <v>65</v>
      </c>
    </row>
    <row r="1806" spans="1:2">
      <c r="A1806" t="s">
        <v>8219</v>
      </c>
      <c r="B1806" s="14">
        <v>46</v>
      </c>
    </row>
    <row r="1807" spans="1:2">
      <c r="A1807" t="s">
        <v>8219</v>
      </c>
      <c r="B1807" s="14">
        <v>85</v>
      </c>
    </row>
    <row r="1808" spans="1:2">
      <c r="A1808" t="s">
        <v>8219</v>
      </c>
      <c r="B1808" s="14">
        <v>66</v>
      </c>
    </row>
    <row r="1809" spans="1:2">
      <c r="A1809" t="s">
        <v>8219</v>
      </c>
      <c r="B1809" s="14">
        <v>165</v>
      </c>
    </row>
    <row r="1810" spans="1:2">
      <c r="A1810" t="s">
        <v>8219</v>
      </c>
      <c r="B1810" s="14">
        <v>17</v>
      </c>
    </row>
    <row r="1811" spans="1:2">
      <c r="A1811" t="s">
        <v>8219</v>
      </c>
      <c r="B1811" s="14">
        <v>3</v>
      </c>
    </row>
    <row r="1812" spans="1:2">
      <c r="A1812" t="s">
        <v>8219</v>
      </c>
      <c r="B1812" s="14">
        <v>17</v>
      </c>
    </row>
    <row r="1813" spans="1:2">
      <c r="A1813" t="s">
        <v>8219</v>
      </c>
      <c r="B1813" s="14">
        <v>91</v>
      </c>
    </row>
    <row r="1814" spans="1:2">
      <c r="A1814" t="s">
        <v>8219</v>
      </c>
      <c r="B1814" s="14">
        <v>67</v>
      </c>
    </row>
    <row r="1815" spans="1:2">
      <c r="A1815" t="s">
        <v>8219</v>
      </c>
      <c r="B1815" s="14">
        <v>18</v>
      </c>
    </row>
    <row r="1816" spans="1:2">
      <c r="A1816" t="s">
        <v>8219</v>
      </c>
      <c r="B1816" s="14">
        <v>21</v>
      </c>
    </row>
    <row r="1817" spans="1:2">
      <c r="A1817" t="s">
        <v>8219</v>
      </c>
      <c r="B1817" s="14">
        <v>40</v>
      </c>
    </row>
    <row r="1818" spans="1:2">
      <c r="A1818" t="s">
        <v>8219</v>
      </c>
      <c r="B1818" s="14">
        <v>78</v>
      </c>
    </row>
    <row r="1819" spans="1:2">
      <c r="A1819" t="s">
        <v>8219</v>
      </c>
      <c r="B1819" s="14">
        <v>26</v>
      </c>
    </row>
    <row r="1820" spans="1:2">
      <c r="A1820" t="s">
        <v>8219</v>
      </c>
      <c r="B1820" s="14">
        <v>14</v>
      </c>
    </row>
    <row r="1821" spans="1:2">
      <c r="A1821" t="s">
        <v>8219</v>
      </c>
      <c r="B1821" s="14">
        <v>44</v>
      </c>
    </row>
    <row r="1822" spans="1:2">
      <c r="A1822" t="s">
        <v>8219</v>
      </c>
      <c r="B1822" s="14">
        <v>9</v>
      </c>
    </row>
    <row r="1823" spans="1:2">
      <c r="A1823" t="s">
        <v>8219</v>
      </c>
      <c r="B1823" s="14">
        <v>30</v>
      </c>
    </row>
    <row r="1824" spans="1:2">
      <c r="A1824" t="s">
        <v>8219</v>
      </c>
      <c r="B1824" s="14">
        <v>45</v>
      </c>
    </row>
    <row r="1825" spans="1:2">
      <c r="A1825" t="s">
        <v>8219</v>
      </c>
      <c r="B1825" s="14">
        <v>56</v>
      </c>
    </row>
    <row r="1826" spans="1:2">
      <c r="A1826" t="s">
        <v>8219</v>
      </c>
      <c r="B1826" s="14">
        <v>46</v>
      </c>
    </row>
    <row r="1827" spans="1:2">
      <c r="A1827" t="s">
        <v>8219</v>
      </c>
      <c r="B1827" s="14">
        <v>34</v>
      </c>
    </row>
    <row r="1828" spans="1:2">
      <c r="A1828" t="s">
        <v>8219</v>
      </c>
      <c r="B1828" s="14">
        <v>98</v>
      </c>
    </row>
    <row r="1829" spans="1:2">
      <c r="A1829" t="s">
        <v>8219</v>
      </c>
      <c r="B1829" s="14">
        <v>46</v>
      </c>
    </row>
    <row r="1830" spans="1:2">
      <c r="A1830" t="s">
        <v>8219</v>
      </c>
      <c r="B1830" s="14">
        <v>10</v>
      </c>
    </row>
    <row r="1831" spans="1:2">
      <c r="A1831" t="s">
        <v>8219</v>
      </c>
      <c r="B1831" s="14">
        <v>76</v>
      </c>
    </row>
    <row r="1832" spans="1:2">
      <c r="A1832" t="s">
        <v>8219</v>
      </c>
      <c r="B1832" s="14">
        <v>104</v>
      </c>
    </row>
    <row r="1833" spans="1:2">
      <c r="A1833" t="s">
        <v>8219</v>
      </c>
      <c r="B1833" s="14">
        <v>87</v>
      </c>
    </row>
    <row r="1834" spans="1:2">
      <c r="A1834" t="s">
        <v>8219</v>
      </c>
      <c r="B1834" s="14">
        <v>29</v>
      </c>
    </row>
    <row r="1835" spans="1:2">
      <c r="A1835" t="s">
        <v>8219</v>
      </c>
      <c r="B1835" s="14">
        <v>51</v>
      </c>
    </row>
    <row r="1836" spans="1:2">
      <c r="A1836" t="s">
        <v>8219</v>
      </c>
      <c r="B1836" s="14">
        <v>12</v>
      </c>
    </row>
    <row r="1837" spans="1:2">
      <c r="A1837" t="s">
        <v>8219</v>
      </c>
      <c r="B1837" s="14">
        <v>72</v>
      </c>
    </row>
    <row r="1838" spans="1:2">
      <c r="A1838" t="s">
        <v>8219</v>
      </c>
      <c r="B1838" s="14">
        <v>21</v>
      </c>
    </row>
    <row r="1839" spans="1:2">
      <c r="A1839" t="s">
        <v>8219</v>
      </c>
      <c r="B1839" s="14">
        <v>42</v>
      </c>
    </row>
    <row r="1840" spans="1:2">
      <c r="A1840" t="s">
        <v>8219</v>
      </c>
      <c r="B1840" s="14">
        <v>71</v>
      </c>
    </row>
    <row r="1841" spans="1:2">
      <c r="A1841" t="s">
        <v>8219</v>
      </c>
      <c r="B1841" s="14">
        <v>168</v>
      </c>
    </row>
    <row r="1842" spans="1:2">
      <c r="A1842" t="s">
        <v>8219</v>
      </c>
      <c r="B1842" s="14">
        <v>19</v>
      </c>
    </row>
    <row r="1843" spans="1:2">
      <c r="A1843" t="s">
        <v>8219</v>
      </c>
      <c r="B1843" s="14">
        <v>37</v>
      </c>
    </row>
    <row r="1844" spans="1:2">
      <c r="A1844" t="s">
        <v>8219</v>
      </c>
      <c r="B1844" s="14">
        <v>36</v>
      </c>
    </row>
    <row r="1845" spans="1:2">
      <c r="A1845" t="s">
        <v>8219</v>
      </c>
      <c r="B1845" s="14">
        <v>14</v>
      </c>
    </row>
    <row r="1846" spans="1:2">
      <c r="A1846" t="s">
        <v>8219</v>
      </c>
      <c r="B1846" s="14">
        <v>18</v>
      </c>
    </row>
    <row r="1847" spans="1:2">
      <c r="A1847" t="s">
        <v>8219</v>
      </c>
      <c r="B1847" s="14">
        <v>82</v>
      </c>
    </row>
    <row r="1848" spans="1:2">
      <c r="A1848" t="s">
        <v>8219</v>
      </c>
      <c r="B1848" s="14">
        <v>43</v>
      </c>
    </row>
    <row r="1849" spans="1:2">
      <c r="A1849" t="s">
        <v>8219</v>
      </c>
      <c r="B1849" s="14">
        <v>8</v>
      </c>
    </row>
    <row r="1850" spans="1:2">
      <c r="A1850" t="s">
        <v>8219</v>
      </c>
      <c r="B1850" s="14">
        <v>45</v>
      </c>
    </row>
    <row r="1851" spans="1:2">
      <c r="A1851" t="s">
        <v>8219</v>
      </c>
      <c r="B1851" s="14">
        <v>20</v>
      </c>
    </row>
    <row r="1852" spans="1:2">
      <c r="A1852" t="s">
        <v>8219</v>
      </c>
      <c r="B1852" s="14">
        <v>31</v>
      </c>
    </row>
    <row r="1853" spans="1:2">
      <c r="A1853" t="s">
        <v>8219</v>
      </c>
      <c r="B1853" s="14">
        <v>25</v>
      </c>
    </row>
    <row r="1854" spans="1:2">
      <c r="A1854" t="s">
        <v>8219</v>
      </c>
      <c r="B1854" s="14">
        <v>14</v>
      </c>
    </row>
    <row r="1855" spans="1:2">
      <c r="A1855" t="s">
        <v>8219</v>
      </c>
      <c r="B1855" s="14">
        <v>45</v>
      </c>
    </row>
    <row r="1856" spans="1:2">
      <c r="A1856" t="s">
        <v>8219</v>
      </c>
      <c r="B1856" s="14">
        <v>20</v>
      </c>
    </row>
    <row r="1857" spans="1:2">
      <c r="A1857" t="s">
        <v>8219</v>
      </c>
      <c r="B1857" s="14">
        <v>39</v>
      </c>
    </row>
    <row r="1858" spans="1:2">
      <c r="A1858" t="s">
        <v>8219</v>
      </c>
      <c r="B1858" s="14">
        <v>16</v>
      </c>
    </row>
    <row r="1859" spans="1:2">
      <c r="A1859" t="s">
        <v>8219</v>
      </c>
      <c r="B1859" s="14">
        <v>37</v>
      </c>
    </row>
    <row r="1860" spans="1:2">
      <c r="A1860" t="s">
        <v>8219</v>
      </c>
      <c r="B1860" s="14">
        <v>14</v>
      </c>
    </row>
    <row r="1861" spans="1:2">
      <c r="A1861" t="s">
        <v>8219</v>
      </c>
      <c r="B1861" s="14">
        <v>21</v>
      </c>
    </row>
    <row r="1862" spans="1:2">
      <c r="A1862" t="s">
        <v>8219</v>
      </c>
      <c r="B1862" s="14">
        <v>69</v>
      </c>
    </row>
    <row r="1863" spans="1:2">
      <c r="A1863" t="s">
        <v>8219</v>
      </c>
      <c r="B1863" s="14">
        <v>16</v>
      </c>
    </row>
    <row r="1864" spans="1:2">
      <c r="A1864" t="s">
        <v>8219</v>
      </c>
      <c r="B1864" s="14">
        <v>55</v>
      </c>
    </row>
    <row r="1865" spans="1:2">
      <c r="A1865" t="s">
        <v>8219</v>
      </c>
      <c r="B1865" s="14">
        <v>27</v>
      </c>
    </row>
    <row r="1866" spans="1:2">
      <c r="A1866" t="s">
        <v>8219</v>
      </c>
      <c r="B1866" s="14">
        <v>36</v>
      </c>
    </row>
    <row r="1867" spans="1:2">
      <c r="A1867" t="s">
        <v>8219</v>
      </c>
      <c r="B1867" s="14">
        <v>19</v>
      </c>
    </row>
    <row r="1868" spans="1:2">
      <c r="A1868" t="s">
        <v>8219</v>
      </c>
      <c r="B1868" s="14">
        <v>12</v>
      </c>
    </row>
    <row r="1869" spans="1:2">
      <c r="A1869" t="s">
        <v>8219</v>
      </c>
      <c r="B1869" s="14">
        <v>17</v>
      </c>
    </row>
    <row r="1870" spans="1:2">
      <c r="A1870" t="s">
        <v>8219</v>
      </c>
      <c r="B1870" s="14">
        <v>114</v>
      </c>
    </row>
    <row r="1871" spans="1:2">
      <c r="A1871" t="s">
        <v>8219</v>
      </c>
      <c r="B1871" s="14">
        <v>93</v>
      </c>
    </row>
    <row r="1872" spans="1:2">
      <c r="A1872" t="s">
        <v>8219</v>
      </c>
      <c r="B1872" s="14">
        <v>36</v>
      </c>
    </row>
    <row r="1873" spans="1:2">
      <c r="A1873" t="s">
        <v>8219</v>
      </c>
      <c r="B1873" s="14">
        <v>61</v>
      </c>
    </row>
    <row r="1874" spans="1:2">
      <c r="A1874" t="s">
        <v>8219</v>
      </c>
      <c r="B1874" s="14">
        <v>47</v>
      </c>
    </row>
    <row r="1875" spans="1:2">
      <c r="A1875" t="s">
        <v>8219</v>
      </c>
      <c r="B1875" s="14">
        <v>17</v>
      </c>
    </row>
    <row r="1876" spans="1:2">
      <c r="A1876" t="s">
        <v>8219</v>
      </c>
      <c r="B1876" s="14">
        <v>63</v>
      </c>
    </row>
    <row r="1877" spans="1:2">
      <c r="A1877" t="s">
        <v>8219</v>
      </c>
      <c r="B1877" s="14">
        <v>9</v>
      </c>
    </row>
    <row r="1878" spans="1:2">
      <c r="A1878" t="s">
        <v>8219</v>
      </c>
      <c r="B1878" s="14">
        <v>30</v>
      </c>
    </row>
    <row r="1879" spans="1:2">
      <c r="A1879" t="s">
        <v>8219</v>
      </c>
      <c r="B1879" s="14">
        <v>23</v>
      </c>
    </row>
    <row r="1880" spans="1:2">
      <c r="A1880" t="s">
        <v>8219</v>
      </c>
      <c r="B1880" s="14">
        <v>33</v>
      </c>
    </row>
    <row r="1881" spans="1:2">
      <c r="A1881" t="s">
        <v>8219</v>
      </c>
      <c r="B1881" s="14">
        <v>39</v>
      </c>
    </row>
    <row r="1882" spans="1:2">
      <c r="A1882" t="s">
        <v>8219</v>
      </c>
      <c r="B1882" s="14">
        <v>17</v>
      </c>
    </row>
    <row r="1883" spans="1:2">
      <c r="A1883" t="s">
        <v>8219</v>
      </c>
      <c r="B1883" s="14">
        <v>6</v>
      </c>
    </row>
    <row r="1884" spans="1:2">
      <c r="A1884" t="s">
        <v>8219</v>
      </c>
      <c r="B1884" s="14">
        <v>39</v>
      </c>
    </row>
    <row r="1885" spans="1:2">
      <c r="A1885" t="s">
        <v>8219</v>
      </c>
      <c r="B1885" s="14">
        <v>57</v>
      </c>
    </row>
    <row r="1886" spans="1:2">
      <c r="A1886" t="s">
        <v>8219</v>
      </c>
      <c r="B1886" s="14">
        <v>56</v>
      </c>
    </row>
    <row r="1887" spans="1:2">
      <c r="A1887" t="s">
        <v>8219</v>
      </c>
      <c r="B1887" s="14">
        <v>13</v>
      </c>
    </row>
    <row r="1888" spans="1:2">
      <c r="A1888" t="s">
        <v>8219</v>
      </c>
      <c r="B1888" s="14">
        <v>95</v>
      </c>
    </row>
    <row r="1889" spans="1:2">
      <c r="A1889" t="s">
        <v>8219</v>
      </c>
      <c r="B1889" s="14">
        <v>80</v>
      </c>
    </row>
    <row r="1890" spans="1:2">
      <c r="A1890" t="s">
        <v>8219</v>
      </c>
      <c r="B1890" s="14">
        <v>133</v>
      </c>
    </row>
    <row r="1891" spans="1:2">
      <c r="A1891" t="s">
        <v>8219</v>
      </c>
      <c r="B1891" s="14">
        <v>44</v>
      </c>
    </row>
    <row r="1892" spans="1:2">
      <c r="A1892" t="s">
        <v>8219</v>
      </c>
      <c r="B1892" s="14">
        <v>30</v>
      </c>
    </row>
    <row r="1893" spans="1:2">
      <c r="A1893" t="s">
        <v>8219</v>
      </c>
      <c r="B1893" s="14">
        <v>56</v>
      </c>
    </row>
    <row r="1894" spans="1:2">
      <c r="A1894" t="s">
        <v>8219</v>
      </c>
      <c r="B1894" s="14">
        <v>66</v>
      </c>
    </row>
    <row r="1895" spans="1:2">
      <c r="A1895" t="s">
        <v>8219</v>
      </c>
      <c r="B1895" s="14">
        <v>29</v>
      </c>
    </row>
    <row r="1896" spans="1:2">
      <c r="A1896" t="s">
        <v>8219</v>
      </c>
      <c r="B1896" s="14">
        <v>72</v>
      </c>
    </row>
    <row r="1897" spans="1:2">
      <c r="A1897" t="s">
        <v>8219</v>
      </c>
      <c r="B1897" s="14">
        <v>27</v>
      </c>
    </row>
    <row r="1898" spans="1:2">
      <c r="A1898" t="s">
        <v>8219</v>
      </c>
      <c r="B1898" s="14">
        <v>10</v>
      </c>
    </row>
    <row r="1899" spans="1:2">
      <c r="A1899" t="s">
        <v>8219</v>
      </c>
      <c r="B1899" s="14">
        <v>35</v>
      </c>
    </row>
    <row r="1900" spans="1:2">
      <c r="A1900" t="s">
        <v>8219</v>
      </c>
      <c r="B1900" s="14">
        <v>29</v>
      </c>
    </row>
    <row r="1901" spans="1:2">
      <c r="A1901" t="s">
        <v>8219</v>
      </c>
      <c r="B1901" s="14">
        <v>13</v>
      </c>
    </row>
    <row r="1902" spans="1:2">
      <c r="A1902" t="s">
        <v>8219</v>
      </c>
      <c r="B1902" s="14">
        <v>72</v>
      </c>
    </row>
    <row r="1903" spans="1:2">
      <c r="A1903" t="s">
        <v>8219</v>
      </c>
      <c r="B1903" s="14">
        <v>78</v>
      </c>
    </row>
    <row r="1904" spans="1:2">
      <c r="A1904" t="s">
        <v>8219</v>
      </c>
      <c r="B1904" s="14">
        <v>49</v>
      </c>
    </row>
    <row r="1905" spans="1:2">
      <c r="A1905" t="s">
        <v>8219</v>
      </c>
      <c r="B1905" s="14">
        <v>42</v>
      </c>
    </row>
    <row r="1906" spans="1:2">
      <c r="A1906" t="s">
        <v>8219</v>
      </c>
      <c r="B1906" s="14">
        <v>35</v>
      </c>
    </row>
    <row r="1907" spans="1:2">
      <c r="A1907" t="s">
        <v>8219</v>
      </c>
      <c r="B1907" s="14">
        <v>42</v>
      </c>
    </row>
    <row r="1908" spans="1:2">
      <c r="A1908" t="s">
        <v>8219</v>
      </c>
      <c r="B1908" s="14">
        <v>42</v>
      </c>
    </row>
    <row r="1909" spans="1:2">
      <c r="A1909" t="s">
        <v>8219</v>
      </c>
      <c r="B1909" s="14">
        <v>31</v>
      </c>
    </row>
    <row r="1910" spans="1:2">
      <c r="A1910" t="s">
        <v>8219</v>
      </c>
      <c r="B1910" s="14">
        <v>38</v>
      </c>
    </row>
    <row r="1911" spans="1:2">
      <c r="A1911" t="s">
        <v>8219</v>
      </c>
      <c r="B1911" s="14">
        <v>8</v>
      </c>
    </row>
    <row r="1912" spans="1:2">
      <c r="A1912" t="s">
        <v>8219</v>
      </c>
      <c r="B1912" s="14">
        <v>39</v>
      </c>
    </row>
    <row r="1913" spans="1:2">
      <c r="A1913" t="s">
        <v>8219</v>
      </c>
      <c r="B1913" s="14">
        <v>29</v>
      </c>
    </row>
    <row r="1914" spans="1:2">
      <c r="A1914" t="s">
        <v>8219</v>
      </c>
      <c r="B1914" s="14">
        <v>72</v>
      </c>
    </row>
    <row r="1915" spans="1:2">
      <c r="A1915" t="s">
        <v>8219</v>
      </c>
      <c r="B1915" s="14">
        <v>15</v>
      </c>
    </row>
    <row r="1916" spans="1:2">
      <c r="A1916" t="s">
        <v>8219</v>
      </c>
      <c r="B1916" s="14">
        <v>33</v>
      </c>
    </row>
    <row r="1917" spans="1:2">
      <c r="A1917" t="s">
        <v>8219</v>
      </c>
      <c r="B1917" s="14">
        <v>15</v>
      </c>
    </row>
    <row r="1918" spans="1:2">
      <c r="A1918" t="s">
        <v>8219</v>
      </c>
      <c r="B1918" s="14">
        <v>19</v>
      </c>
    </row>
    <row r="1919" spans="1:2">
      <c r="A1919" t="s">
        <v>8219</v>
      </c>
      <c r="B1919" s="14">
        <v>17</v>
      </c>
    </row>
    <row r="1920" spans="1:2">
      <c r="A1920" t="s">
        <v>8219</v>
      </c>
      <c r="B1920" s="14">
        <v>44</v>
      </c>
    </row>
    <row r="1921" spans="1:2">
      <c r="A1921" t="s">
        <v>8219</v>
      </c>
      <c r="B1921" s="14">
        <v>10</v>
      </c>
    </row>
    <row r="1922" spans="1:2">
      <c r="A1922" t="s">
        <v>8219</v>
      </c>
      <c r="B1922" s="14">
        <v>46</v>
      </c>
    </row>
    <row r="1923" spans="1:2">
      <c r="A1923" t="s">
        <v>8219</v>
      </c>
      <c r="B1923" s="14">
        <v>11</v>
      </c>
    </row>
    <row r="1924" spans="1:2">
      <c r="A1924" t="s">
        <v>8219</v>
      </c>
      <c r="B1924" s="14">
        <v>13</v>
      </c>
    </row>
    <row r="1925" spans="1:2">
      <c r="A1925" t="s">
        <v>8219</v>
      </c>
      <c r="B1925" s="14">
        <v>33</v>
      </c>
    </row>
    <row r="1926" spans="1:2">
      <c r="A1926" t="s">
        <v>8219</v>
      </c>
      <c r="B1926" s="14">
        <v>28</v>
      </c>
    </row>
    <row r="1927" spans="1:2">
      <c r="A1927" t="s">
        <v>8219</v>
      </c>
      <c r="B1927" s="14">
        <v>21</v>
      </c>
    </row>
    <row r="1928" spans="1:2">
      <c r="A1928" t="s">
        <v>8219</v>
      </c>
      <c r="B1928" s="14">
        <v>13</v>
      </c>
    </row>
    <row r="1929" spans="1:2">
      <c r="A1929" t="s">
        <v>8219</v>
      </c>
      <c r="B1929" s="14">
        <v>34</v>
      </c>
    </row>
    <row r="1930" spans="1:2">
      <c r="A1930" t="s">
        <v>8219</v>
      </c>
      <c r="B1930" s="14">
        <v>80</v>
      </c>
    </row>
    <row r="1931" spans="1:2">
      <c r="A1931" t="s">
        <v>8219</v>
      </c>
      <c r="B1931" s="14">
        <v>74</v>
      </c>
    </row>
    <row r="1932" spans="1:2">
      <c r="A1932" t="s">
        <v>8219</v>
      </c>
      <c r="B1932" s="14">
        <v>7</v>
      </c>
    </row>
    <row r="1933" spans="1:2">
      <c r="A1933" t="s">
        <v>8219</v>
      </c>
      <c r="B1933" s="14">
        <v>34</v>
      </c>
    </row>
    <row r="1934" spans="1:2">
      <c r="A1934" t="s">
        <v>8219</v>
      </c>
      <c r="B1934" s="14">
        <v>86</v>
      </c>
    </row>
    <row r="1935" spans="1:2">
      <c r="A1935" t="s">
        <v>8219</v>
      </c>
      <c r="B1935" s="14">
        <v>37</v>
      </c>
    </row>
    <row r="1936" spans="1:2">
      <c r="A1936" t="s">
        <v>8219</v>
      </c>
      <c r="B1936" s="14">
        <v>18</v>
      </c>
    </row>
    <row r="1937" spans="1:2">
      <c r="A1937" t="s">
        <v>8219</v>
      </c>
      <c r="B1937" s="14">
        <v>22</v>
      </c>
    </row>
    <row r="1938" spans="1:2">
      <c r="A1938" t="s">
        <v>8219</v>
      </c>
      <c r="B1938" s="14">
        <v>26</v>
      </c>
    </row>
    <row r="1939" spans="1:2">
      <c r="A1939" t="s">
        <v>8219</v>
      </c>
      <c r="B1939" s="14">
        <v>27</v>
      </c>
    </row>
    <row r="1940" spans="1:2">
      <c r="A1940" t="s">
        <v>8219</v>
      </c>
      <c r="B1940" s="14">
        <v>8</v>
      </c>
    </row>
    <row r="1941" spans="1:2">
      <c r="A1941" t="s">
        <v>8219</v>
      </c>
      <c r="B1941" s="14">
        <v>204</v>
      </c>
    </row>
    <row r="1942" spans="1:2">
      <c r="A1942" t="s">
        <v>8219</v>
      </c>
      <c r="B1942" s="14">
        <v>46</v>
      </c>
    </row>
    <row r="1943" spans="1:2">
      <c r="A1943" t="s">
        <v>8219</v>
      </c>
      <c r="B1943" s="14">
        <v>17</v>
      </c>
    </row>
    <row r="1944" spans="1:2">
      <c r="A1944" t="s">
        <v>8219</v>
      </c>
      <c r="B1944" s="14">
        <v>28</v>
      </c>
    </row>
    <row r="1945" spans="1:2">
      <c r="A1945" t="s">
        <v>8219</v>
      </c>
      <c r="B1945" s="14">
        <v>83</v>
      </c>
    </row>
    <row r="1946" spans="1:2">
      <c r="A1946" t="s">
        <v>8219</v>
      </c>
      <c r="B1946" s="14">
        <v>13</v>
      </c>
    </row>
    <row r="1947" spans="1:2">
      <c r="A1947" t="s">
        <v>8219</v>
      </c>
      <c r="B1947" s="14">
        <v>8</v>
      </c>
    </row>
    <row r="1948" spans="1:2">
      <c r="A1948" t="s">
        <v>8219</v>
      </c>
      <c r="B1948" s="14">
        <v>32</v>
      </c>
    </row>
    <row r="1949" spans="1:2">
      <c r="A1949" t="s">
        <v>8219</v>
      </c>
      <c r="B1949" s="14">
        <v>85</v>
      </c>
    </row>
    <row r="1950" spans="1:2">
      <c r="A1950" t="s">
        <v>8219</v>
      </c>
      <c r="B1950" s="14">
        <v>29</v>
      </c>
    </row>
    <row r="1951" spans="1:2">
      <c r="A1951" t="s">
        <v>8219</v>
      </c>
      <c r="B1951" s="14">
        <v>24</v>
      </c>
    </row>
    <row r="1952" spans="1:2">
      <c r="A1952" t="s">
        <v>8219</v>
      </c>
      <c r="B1952" s="14">
        <v>8</v>
      </c>
    </row>
    <row r="1953" spans="1:2">
      <c r="A1953" t="s">
        <v>8219</v>
      </c>
      <c r="B1953" s="14">
        <v>19</v>
      </c>
    </row>
    <row r="1954" spans="1:2">
      <c r="A1954" t="s">
        <v>8219</v>
      </c>
      <c r="B1954" s="14">
        <v>336</v>
      </c>
    </row>
    <row r="1955" spans="1:2">
      <c r="A1955" t="s">
        <v>8219</v>
      </c>
      <c r="B1955" s="14">
        <v>13</v>
      </c>
    </row>
    <row r="1956" spans="1:2">
      <c r="A1956" t="s">
        <v>8219</v>
      </c>
      <c r="B1956" s="14">
        <v>42</v>
      </c>
    </row>
    <row r="1957" spans="1:2">
      <c r="A1957" t="s">
        <v>8219</v>
      </c>
      <c r="B1957" s="14">
        <v>64</v>
      </c>
    </row>
    <row r="1958" spans="1:2">
      <c r="A1958" t="s">
        <v>8219</v>
      </c>
      <c r="B1958" s="14">
        <v>25</v>
      </c>
    </row>
    <row r="1959" spans="1:2">
      <c r="A1959" t="s">
        <v>8219</v>
      </c>
      <c r="B1959" s="14">
        <v>20</v>
      </c>
    </row>
    <row r="1960" spans="1:2">
      <c r="A1960" t="s">
        <v>8219</v>
      </c>
      <c r="B1960" s="14">
        <v>104</v>
      </c>
    </row>
    <row r="1961" spans="1:2">
      <c r="A1961" t="s">
        <v>8219</v>
      </c>
      <c r="B1961" s="14">
        <v>53</v>
      </c>
    </row>
    <row r="1962" spans="1:2">
      <c r="A1962" t="s">
        <v>8219</v>
      </c>
      <c r="B1962" s="14">
        <v>14</v>
      </c>
    </row>
    <row r="1963" spans="1:2">
      <c r="A1963" t="s">
        <v>8219</v>
      </c>
      <c r="B1963" s="14">
        <v>20</v>
      </c>
    </row>
    <row r="1964" spans="1:2">
      <c r="A1964" t="s">
        <v>8219</v>
      </c>
      <c r="B1964" s="14">
        <v>558</v>
      </c>
    </row>
    <row r="1965" spans="1:2">
      <c r="A1965" t="s">
        <v>8219</v>
      </c>
      <c r="B1965" s="14">
        <v>22</v>
      </c>
    </row>
    <row r="1966" spans="1:2">
      <c r="A1966" t="s">
        <v>8219</v>
      </c>
      <c r="B1966" s="14">
        <v>24</v>
      </c>
    </row>
    <row r="1967" spans="1:2">
      <c r="A1967" t="s">
        <v>8219</v>
      </c>
      <c r="B1967" s="14">
        <v>74</v>
      </c>
    </row>
    <row r="1968" spans="1:2">
      <c r="A1968" t="s">
        <v>8219</v>
      </c>
      <c r="B1968" s="14">
        <v>54</v>
      </c>
    </row>
    <row r="1969" spans="1:2">
      <c r="A1969" t="s">
        <v>8219</v>
      </c>
      <c r="B1969" s="14">
        <v>31</v>
      </c>
    </row>
    <row r="1970" spans="1:2">
      <c r="A1970" t="s">
        <v>8219</v>
      </c>
      <c r="B1970" s="14">
        <v>25</v>
      </c>
    </row>
    <row r="1971" spans="1:2">
      <c r="A1971" t="s">
        <v>8219</v>
      </c>
      <c r="B1971" s="14">
        <v>17</v>
      </c>
    </row>
    <row r="1972" spans="1:2">
      <c r="A1972" t="s">
        <v>8219</v>
      </c>
      <c r="B1972" s="14">
        <v>12</v>
      </c>
    </row>
    <row r="1973" spans="1:2">
      <c r="A1973" t="s">
        <v>8219</v>
      </c>
      <c r="B1973" s="14">
        <v>38</v>
      </c>
    </row>
    <row r="1974" spans="1:2">
      <c r="A1974" t="s">
        <v>8219</v>
      </c>
      <c r="B1974" s="14">
        <v>41</v>
      </c>
    </row>
    <row r="1975" spans="1:2">
      <c r="A1975" t="s">
        <v>8219</v>
      </c>
      <c r="B1975" s="14">
        <v>19</v>
      </c>
    </row>
    <row r="1976" spans="1:2">
      <c r="A1976" t="s">
        <v>8219</v>
      </c>
      <c r="B1976" s="14">
        <v>41</v>
      </c>
    </row>
    <row r="1977" spans="1:2">
      <c r="A1977" t="s">
        <v>8219</v>
      </c>
      <c r="B1977" s="14">
        <v>26</v>
      </c>
    </row>
    <row r="1978" spans="1:2">
      <c r="A1978" t="s">
        <v>8219</v>
      </c>
      <c r="B1978" s="14">
        <v>25</v>
      </c>
    </row>
    <row r="1979" spans="1:2">
      <c r="A1979" t="s">
        <v>8219</v>
      </c>
      <c r="B1979" s="14">
        <v>9</v>
      </c>
    </row>
    <row r="1980" spans="1:2">
      <c r="A1980" t="s">
        <v>8219</v>
      </c>
      <c r="B1980" s="14">
        <v>78</v>
      </c>
    </row>
    <row r="1981" spans="1:2">
      <c r="A1981" t="s">
        <v>8219</v>
      </c>
      <c r="B1981" s="14">
        <v>45</v>
      </c>
    </row>
    <row r="1982" spans="1:2">
      <c r="A1982" t="s">
        <v>8219</v>
      </c>
      <c r="B1982" s="14">
        <v>102</v>
      </c>
    </row>
    <row r="1983" spans="1:2">
      <c r="A1983" t="s">
        <v>8219</v>
      </c>
      <c r="B1983" s="14">
        <v>5</v>
      </c>
    </row>
    <row r="1984" spans="1:2">
      <c r="A1984" t="s">
        <v>8219</v>
      </c>
      <c r="B1984" s="14">
        <v>27</v>
      </c>
    </row>
    <row r="1985" spans="1:2">
      <c r="A1985" t="s">
        <v>8219</v>
      </c>
      <c r="B1985" s="14">
        <v>37</v>
      </c>
    </row>
    <row r="1986" spans="1:2">
      <c r="A1986" t="s">
        <v>8219</v>
      </c>
      <c r="B1986" s="14">
        <v>14</v>
      </c>
    </row>
    <row r="1987" spans="1:2">
      <c r="A1987" t="s">
        <v>8219</v>
      </c>
      <c r="B1987" s="14">
        <v>27</v>
      </c>
    </row>
    <row r="1988" spans="1:2">
      <c r="A1988" t="s">
        <v>8219</v>
      </c>
      <c r="B1988" s="14">
        <v>45</v>
      </c>
    </row>
    <row r="1989" spans="1:2">
      <c r="A1989" t="s">
        <v>8219</v>
      </c>
      <c r="B1989" s="14">
        <v>49</v>
      </c>
    </row>
    <row r="1990" spans="1:2">
      <c r="A1990" t="s">
        <v>8219</v>
      </c>
      <c r="B1990" s="14">
        <v>24</v>
      </c>
    </row>
    <row r="1991" spans="1:2">
      <c r="A1991" t="s">
        <v>8219</v>
      </c>
      <c r="B1991" s="14">
        <v>112</v>
      </c>
    </row>
    <row r="1992" spans="1:2">
      <c r="A1992" t="s">
        <v>8219</v>
      </c>
      <c r="B1992" s="14">
        <v>23</v>
      </c>
    </row>
    <row r="1993" spans="1:2">
      <c r="A1993" t="s">
        <v>8219</v>
      </c>
      <c r="B1993" s="14">
        <v>54</v>
      </c>
    </row>
    <row r="1994" spans="1:2">
      <c r="A1994" t="s">
        <v>8219</v>
      </c>
      <c r="B1994" s="14">
        <v>28</v>
      </c>
    </row>
    <row r="1995" spans="1:2">
      <c r="A1995" t="s">
        <v>8219</v>
      </c>
      <c r="B1995" s="14">
        <v>11</v>
      </c>
    </row>
    <row r="1996" spans="1:2">
      <c r="A1996" t="s">
        <v>8219</v>
      </c>
      <c r="B1996" s="14">
        <v>62</v>
      </c>
    </row>
    <row r="1997" spans="1:2">
      <c r="A1997" t="s">
        <v>8219</v>
      </c>
      <c r="B1997" s="14">
        <v>73</v>
      </c>
    </row>
    <row r="1998" spans="1:2">
      <c r="A1998" t="s">
        <v>8219</v>
      </c>
      <c r="B1998" s="14">
        <v>18</v>
      </c>
    </row>
    <row r="1999" spans="1:2">
      <c r="A1999" t="s">
        <v>8219</v>
      </c>
      <c r="B1999" s="14">
        <v>35</v>
      </c>
    </row>
    <row r="2000" spans="1:2">
      <c r="A2000" t="s">
        <v>8219</v>
      </c>
      <c r="B2000" s="14">
        <v>43</v>
      </c>
    </row>
    <row r="2001" spans="1:2">
      <c r="A2001" t="s">
        <v>8219</v>
      </c>
      <c r="B2001" s="14">
        <v>36</v>
      </c>
    </row>
    <row r="2002" spans="1:2">
      <c r="A2002" t="s">
        <v>8219</v>
      </c>
      <c r="B2002" s="14">
        <v>62</v>
      </c>
    </row>
    <row r="2003" spans="1:2">
      <c r="A2003" t="s">
        <v>8219</v>
      </c>
      <c r="B2003" s="14">
        <v>15</v>
      </c>
    </row>
    <row r="2004" spans="1:2">
      <c r="A2004" t="s">
        <v>8219</v>
      </c>
      <c r="B2004" s="14">
        <v>33</v>
      </c>
    </row>
    <row r="2005" spans="1:2">
      <c r="A2005" t="s">
        <v>8219</v>
      </c>
      <c r="B2005" s="14">
        <v>27</v>
      </c>
    </row>
    <row r="2006" spans="1:2">
      <c r="A2006" t="s">
        <v>8219</v>
      </c>
      <c r="B2006" s="14">
        <v>17</v>
      </c>
    </row>
    <row r="2007" spans="1:2">
      <c r="A2007" t="s">
        <v>8219</v>
      </c>
      <c r="B2007" s="14">
        <v>4</v>
      </c>
    </row>
    <row r="2008" spans="1:2">
      <c r="A2008" t="s">
        <v>8219</v>
      </c>
      <c r="B2008" s="14">
        <v>53</v>
      </c>
    </row>
    <row r="2009" spans="1:2">
      <c r="A2009" t="s">
        <v>8219</v>
      </c>
      <c r="B2009" s="14">
        <v>49</v>
      </c>
    </row>
    <row r="2010" spans="1:2">
      <c r="A2010" t="s">
        <v>8219</v>
      </c>
      <c r="B2010" s="14">
        <v>57</v>
      </c>
    </row>
    <row r="2011" spans="1:2">
      <c r="A2011" t="s">
        <v>8219</v>
      </c>
      <c r="B2011" s="14">
        <v>69</v>
      </c>
    </row>
    <row r="2012" spans="1:2">
      <c r="A2012" t="s">
        <v>8219</v>
      </c>
      <c r="B2012" s="14">
        <v>15</v>
      </c>
    </row>
    <row r="2013" spans="1:2">
      <c r="A2013" t="s">
        <v>8219</v>
      </c>
      <c r="B2013" s="14">
        <v>64</v>
      </c>
    </row>
    <row r="2014" spans="1:2">
      <c r="A2014" t="s">
        <v>8219</v>
      </c>
      <c r="B2014" s="14">
        <v>20</v>
      </c>
    </row>
    <row r="2015" spans="1:2">
      <c r="A2015" t="s">
        <v>8219</v>
      </c>
      <c r="B2015" s="14">
        <v>27</v>
      </c>
    </row>
    <row r="2016" spans="1:2">
      <c r="A2016" t="s">
        <v>8219</v>
      </c>
      <c r="B2016" s="14">
        <v>21</v>
      </c>
    </row>
    <row r="2017" spans="1:2">
      <c r="A2017" t="s">
        <v>8219</v>
      </c>
      <c r="B2017" s="14">
        <v>31</v>
      </c>
    </row>
    <row r="2018" spans="1:2">
      <c r="A2018" t="s">
        <v>8219</v>
      </c>
      <c r="B2018" s="14">
        <v>51</v>
      </c>
    </row>
    <row r="2019" spans="1:2">
      <c r="A2019" t="s">
        <v>8219</v>
      </c>
      <c r="B2019" s="14">
        <v>57</v>
      </c>
    </row>
    <row r="2020" spans="1:2">
      <c r="A2020" t="s">
        <v>8219</v>
      </c>
      <c r="B2020" s="14">
        <v>20</v>
      </c>
    </row>
    <row r="2021" spans="1:2">
      <c r="A2021" t="s">
        <v>8219</v>
      </c>
      <c r="B2021" s="14">
        <v>71</v>
      </c>
    </row>
    <row r="2022" spans="1:2">
      <c r="A2022" t="s">
        <v>8219</v>
      </c>
      <c r="B2022" s="14">
        <v>72</v>
      </c>
    </row>
    <row r="2023" spans="1:2">
      <c r="A2023" t="s">
        <v>8219</v>
      </c>
      <c r="B2023" s="14">
        <v>45</v>
      </c>
    </row>
    <row r="2024" spans="1:2">
      <c r="A2024" t="s">
        <v>8219</v>
      </c>
      <c r="B2024" s="14">
        <v>51</v>
      </c>
    </row>
    <row r="2025" spans="1:2">
      <c r="A2025" t="s">
        <v>8219</v>
      </c>
      <c r="B2025" s="14">
        <v>56</v>
      </c>
    </row>
    <row r="2026" spans="1:2">
      <c r="A2026" t="s">
        <v>8219</v>
      </c>
      <c r="B2026" s="14">
        <v>17</v>
      </c>
    </row>
    <row r="2027" spans="1:2">
      <c r="A2027" t="s">
        <v>8219</v>
      </c>
      <c r="B2027" s="14">
        <v>197</v>
      </c>
    </row>
    <row r="2028" spans="1:2">
      <c r="A2028" t="s">
        <v>8219</v>
      </c>
      <c r="B2028" s="14">
        <v>70</v>
      </c>
    </row>
    <row r="2029" spans="1:2">
      <c r="A2029" t="s">
        <v>8219</v>
      </c>
      <c r="B2029" s="14">
        <v>21</v>
      </c>
    </row>
    <row r="2030" spans="1:2">
      <c r="A2030" t="s">
        <v>8219</v>
      </c>
      <c r="B2030" s="14">
        <v>34</v>
      </c>
    </row>
    <row r="2031" spans="1:2">
      <c r="A2031" t="s">
        <v>8219</v>
      </c>
      <c r="B2031" s="14">
        <v>39</v>
      </c>
    </row>
    <row r="2032" spans="1:2">
      <c r="A2032" t="s">
        <v>8219</v>
      </c>
      <c r="B2032" s="14">
        <v>78</v>
      </c>
    </row>
    <row r="2033" spans="1:2">
      <c r="A2033" t="s">
        <v>8219</v>
      </c>
      <c r="B2033" s="14">
        <v>48</v>
      </c>
    </row>
    <row r="2034" spans="1:2">
      <c r="A2034" t="s">
        <v>8219</v>
      </c>
      <c r="B2034" s="14">
        <v>29</v>
      </c>
    </row>
    <row r="2035" spans="1:2">
      <c r="A2035" t="s">
        <v>8219</v>
      </c>
      <c r="B2035" s="14">
        <v>73</v>
      </c>
    </row>
    <row r="2036" spans="1:2">
      <c r="A2036" t="s">
        <v>8219</v>
      </c>
      <c r="B2036" s="14">
        <v>8</v>
      </c>
    </row>
    <row r="2037" spans="1:2">
      <c r="A2037" t="s">
        <v>8219</v>
      </c>
      <c r="B2037" s="14">
        <v>17</v>
      </c>
    </row>
    <row r="2038" spans="1:2">
      <c r="A2038" t="s">
        <v>8219</v>
      </c>
      <c r="B2038" s="14">
        <v>9</v>
      </c>
    </row>
    <row r="2039" spans="1:2">
      <c r="A2039" t="s">
        <v>8219</v>
      </c>
      <c r="B2039" s="14">
        <v>17</v>
      </c>
    </row>
    <row r="2040" spans="1:2">
      <c r="A2040" t="s">
        <v>8219</v>
      </c>
      <c r="B2040" s="14">
        <v>33</v>
      </c>
    </row>
    <row r="2041" spans="1:2">
      <c r="A2041" t="s">
        <v>8219</v>
      </c>
      <c r="B2041" s="14">
        <v>38</v>
      </c>
    </row>
    <row r="2042" spans="1:2">
      <c r="A2042" t="s">
        <v>8219</v>
      </c>
      <c r="B2042" s="14">
        <v>79</v>
      </c>
    </row>
    <row r="2043" spans="1:2">
      <c r="A2043" t="s">
        <v>8219</v>
      </c>
      <c r="B2043" s="14">
        <v>46</v>
      </c>
    </row>
    <row r="2044" spans="1:2">
      <c r="A2044" t="s">
        <v>8219</v>
      </c>
      <c r="B2044" s="14">
        <v>20</v>
      </c>
    </row>
    <row r="2045" spans="1:2">
      <c r="A2045" t="s">
        <v>8219</v>
      </c>
      <c r="B2045" s="14">
        <v>20</v>
      </c>
    </row>
    <row r="2046" spans="1:2">
      <c r="A2046" t="s">
        <v>8219</v>
      </c>
      <c r="B2046" s="14">
        <v>13</v>
      </c>
    </row>
    <row r="2047" spans="1:2">
      <c r="A2047" t="s">
        <v>8219</v>
      </c>
      <c r="B2047" s="14">
        <v>22</v>
      </c>
    </row>
    <row r="2048" spans="1:2">
      <c r="A2048" t="s">
        <v>8219</v>
      </c>
      <c r="B2048" s="14">
        <v>36</v>
      </c>
    </row>
    <row r="2049" spans="1:2">
      <c r="A2049" t="s">
        <v>8219</v>
      </c>
      <c r="B2049" s="14">
        <v>40</v>
      </c>
    </row>
    <row r="2050" spans="1:2">
      <c r="A2050" t="s">
        <v>8219</v>
      </c>
      <c r="B2050" s="14">
        <v>9</v>
      </c>
    </row>
    <row r="2051" spans="1:2">
      <c r="A2051" t="s">
        <v>8219</v>
      </c>
      <c r="B2051" s="14">
        <v>19</v>
      </c>
    </row>
    <row r="2052" spans="1:2">
      <c r="A2052" t="s">
        <v>8219</v>
      </c>
      <c r="B2052" s="14">
        <v>14</v>
      </c>
    </row>
    <row r="2053" spans="1:2">
      <c r="A2053" t="s">
        <v>8219</v>
      </c>
      <c r="B2053" s="14">
        <v>38</v>
      </c>
    </row>
    <row r="2054" spans="1:2">
      <c r="A2054" t="s">
        <v>8219</v>
      </c>
      <c r="B2054" s="14">
        <v>58</v>
      </c>
    </row>
    <row r="2055" spans="1:2">
      <c r="A2055" t="s">
        <v>8219</v>
      </c>
      <c r="B2055" s="14">
        <v>28</v>
      </c>
    </row>
    <row r="2056" spans="1:2">
      <c r="A2056" t="s">
        <v>8219</v>
      </c>
      <c r="B2056" s="14">
        <v>17</v>
      </c>
    </row>
    <row r="2057" spans="1:2">
      <c r="A2057" t="s">
        <v>8219</v>
      </c>
      <c r="B2057" s="14">
        <v>12</v>
      </c>
    </row>
    <row r="2058" spans="1:2">
      <c r="A2058" t="s">
        <v>8219</v>
      </c>
      <c r="B2058" s="14">
        <v>40</v>
      </c>
    </row>
    <row r="2059" spans="1:2">
      <c r="A2059" t="s">
        <v>8219</v>
      </c>
      <c r="B2059" s="14">
        <v>57</v>
      </c>
    </row>
    <row r="2060" spans="1:2">
      <c r="A2060" t="s">
        <v>8219</v>
      </c>
      <c r="B2060" s="14">
        <v>114</v>
      </c>
    </row>
    <row r="2061" spans="1:2">
      <c r="A2061" t="s">
        <v>8219</v>
      </c>
      <c r="B2061" s="14">
        <v>31</v>
      </c>
    </row>
    <row r="2062" spans="1:2">
      <c r="A2062" t="s">
        <v>8219</v>
      </c>
      <c r="B2062" s="14">
        <v>3</v>
      </c>
    </row>
    <row r="2063" spans="1:2">
      <c r="A2063" t="s">
        <v>8219</v>
      </c>
      <c r="B2063" s="14">
        <v>16</v>
      </c>
    </row>
    <row r="2064" spans="1:2">
      <c r="A2064" t="s">
        <v>8219</v>
      </c>
      <c r="B2064" s="14">
        <v>199</v>
      </c>
    </row>
    <row r="2065" spans="1:2">
      <c r="A2065" t="s">
        <v>8219</v>
      </c>
      <c r="B2065" s="14">
        <v>31</v>
      </c>
    </row>
    <row r="2066" spans="1:2">
      <c r="A2066" t="s">
        <v>8219</v>
      </c>
      <c r="B2066" s="14">
        <v>30</v>
      </c>
    </row>
    <row r="2067" spans="1:2">
      <c r="A2067" t="s">
        <v>8219</v>
      </c>
      <c r="B2067" s="14">
        <v>34</v>
      </c>
    </row>
    <row r="2068" spans="1:2">
      <c r="A2068" t="s">
        <v>8219</v>
      </c>
      <c r="B2068" s="14">
        <v>18</v>
      </c>
    </row>
    <row r="2069" spans="1:2">
      <c r="A2069" t="s">
        <v>8219</v>
      </c>
      <c r="B2069" s="14">
        <v>67</v>
      </c>
    </row>
    <row r="2070" spans="1:2">
      <c r="A2070" t="s">
        <v>8219</v>
      </c>
      <c r="B2070" s="14">
        <v>66</v>
      </c>
    </row>
    <row r="2071" spans="1:2">
      <c r="A2071" t="s">
        <v>8219</v>
      </c>
      <c r="B2071" s="14">
        <v>23</v>
      </c>
    </row>
    <row r="2072" spans="1:2">
      <c r="A2072" t="s">
        <v>8219</v>
      </c>
      <c r="B2072" s="14">
        <v>126</v>
      </c>
    </row>
    <row r="2073" spans="1:2">
      <c r="A2073" t="s">
        <v>8219</v>
      </c>
      <c r="B2073" s="14">
        <v>6</v>
      </c>
    </row>
    <row r="2074" spans="1:2">
      <c r="A2074" t="s">
        <v>8219</v>
      </c>
      <c r="B2074" s="14">
        <v>25</v>
      </c>
    </row>
    <row r="2075" spans="1:2">
      <c r="A2075" t="s">
        <v>8219</v>
      </c>
      <c r="B2075" s="14">
        <v>39</v>
      </c>
    </row>
    <row r="2076" spans="1:2">
      <c r="A2076" t="s">
        <v>8219</v>
      </c>
      <c r="B2076" s="14">
        <v>62</v>
      </c>
    </row>
    <row r="2077" spans="1:2">
      <c r="A2077" t="s">
        <v>8219</v>
      </c>
      <c r="B2077" s="14">
        <v>31</v>
      </c>
    </row>
    <row r="2078" spans="1:2">
      <c r="A2078" t="s">
        <v>8219</v>
      </c>
      <c r="B2078" s="14">
        <v>274</v>
      </c>
    </row>
    <row r="2079" spans="1:2">
      <c r="A2079" t="s">
        <v>8219</v>
      </c>
      <c r="B2079" s="14">
        <v>17</v>
      </c>
    </row>
    <row r="2080" spans="1:2">
      <c r="A2080" t="s">
        <v>8219</v>
      </c>
      <c r="B2080" s="14">
        <v>14</v>
      </c>
    </row>
    <row r="2081" spans="1:2">
      <c r="A2081" t="s">
        <v>8219</v>
      </c>
      <c r="B2081" s="14">
        <v>60</v>
      </c>
    </row>
    <row r="2082" spans="1:2">
      <c r="A2082" t="s">
        <v>8219</v>
      </c>
      <c r="B2082" s="14">
        <v>33</v>
      </c>
    </row>
    <row r="2083" spans="1:2">
      <c r="A2083" t="s">
        <v>8219</v>
      </c>
      <c r="B2083" s="14">
        <v>78</v>
      </c>
    </row>
    <row r="2084" spans="1:2">
      <c r="A2084" t="s">
        <v>8219</v>
      </c>
      <c r="B2084" s="14">
        <v>30</v>
      </c>
    </row>
    <row r="2085" spans="1:2">
      <c r="A2085" t="s">
        <v>8219</v>
      </c>
      <c r="B2085" s="14">
        <v>136</v>
      </c>
    </row>
    <row r="2086" spans="1:2">
      <c r="A2086" t="s">
        <v>8219</v>
      </c>
      <c r="B2086" s="14">
        <v>40</v>
      </c>
    </row>
    <row r="2087" spans="1:2">
      <c r="A2087" t="s">
        <v>8219</v>
      </c>
      <c r="B2087" s="14">
        <v>18</v>
      </c>
    </row>
    <row r="2088" spans="1:2">
      <c r="A2088" t="s">
        <v>8219</v>
      </c>
      <c r="B2088" s="14">
        <v>39</v>
      </c>
    </row>
    <row r="2089" spans="1:2">
      <c r="A2089" t="s">
        <v>8219</v>
      </c>
      <c r="B2089" s="14">
        <v>21</v>
      </c>
    </row>
    <row r="2090" spans="1:2">
      <c r="A2090" t="s">
        <v>8219</v>
      </c>
      <c r="B2090" s="14">
        <v>30</v>
      </c>
    </row>
    <row r="2091" spans="1:2">
      <c r="A2091" t="s">
        <v>8219</v>
      </c>
      <c r="B2091" s="14">
        <v>27</v>
      </c>
    </row>
    <row r="2092" spans="1:2">
      <c r="A2092" t="s">
        <v>8219</v>
      </c>
      <c r="B2092" s="14">
        <v>35</v>
      </c>
    </row>
    <row r="2093" spans="1:2">
      <c r="A2093" t="s">
        <v>8219</v>
      </c>
      <c r="B2093" s="14">
        <v>13</v>
      </c>
    </row>
    <row r="2094" spans="1:2">
      <c r="A2094" t="s">
        <v>8219</v>
      </c>
      <c r="B2094" s="14">
        <v>23</v>
      </c>
    </row>
    <row r="2095" spans="1:2">
      <c r="A2095" t="s">
        <v>8219</v>
      </c>
      <c r="B2095" s="14">
        <v>39</v>
      </c>
    </row>
    <row r="2096" spans="1:2">
      <c r="A2096" t="s">
        <v>8219</v>
      </c>
      <c r="B2096" s="14">
        <v>35</v>
      </c>
    </row>
    <row r="2097" spans="1:2">
      <c r="A2097" t="s">
        <v>8219</v>
      </c>
      <c r="B2097" s="14">
        <v>27</v>
      </c>
    </row>
    <row r="2098" spans="1:2">
      <c r="A2098" t="s">
        <v>8219</v>
      </c>
      <c r="B2098" s="14">
        <v>21</v>
      </c>
    </row>
    <row r="2099" spans="1:2">
      <c r="A2099" t="s">
        <v>8219</v>
      </c>
      <c r="B2099" s="14">
        <v>104</v>
      </c>
    </row>
    <row r="2100" spans="1:2">
      <c r="A2100" t="s">
        <v>8219</v>
      </c>
      <c r="B2100" s="14">
        <v>19</v>
      </c>
    </row>
    <row r="2101" spans="1:2">
      <c r="A2101" t="s">
        <v>8219</v>
      </c>
      <c r="B2101" s="14">
        <v>97</v>
      </c>
    </row>
    <row r="2102" spans="1:2">
      <c r="A2102" t="s">
        <v>8219</v>
      </c>
      <c r="B2102" s="14">
        <v>27</v>
      </c>
    </row>
    <row r="2103" spans="1:2">
      <c r="A2103" t="s">
        <v>8219</v>
      </c>
      <c r="B2103" s="14">
        <v>24</v>
      </c>
    </row>
    <row r="2104" spans="1:2">
      <c r="A2104" t="s">
        <v>8219</v>
      </c>
      <c r="B2104" s="14">
        <v>13</v>
      </c>
    </row>
    <row r="2105" spans="1:2">
      <c r="A2105" t="s">
        <v>8219</v>
      </c>
      <c r="B2105" s="14">
        <v>46</v>
      </c>
    </row>
    <row r="2106" spans="1:2">
      <c r="A2106" t="s">
        <v>8219</v>
      </c>
      <c r="B2106" s="14">
        <v>4</v>
      </c>
    </row>
    <row r="2107" spans="1:2">
      <c r="A2107" t="s">
        <v>8219</v>
      </c>
      <c r="B2107" s="14">
        <v>40</v>
      </c>
    </row>
    <row r="2108" spans="1:2">
      <c r="A2108" t="s">
        <v>8219</v>
      </c>
      <c r="B2108" s="14">
        <v>44</v>
      </c>
    </row>
    <row r="2109" spans="1:2">
      <c r="A2109" t="s">
        <v>8219</v>
      </c>
      <c r="B2109" s="14">
        <v>35</v>
      </c>
    </row>
    <row r="2110" spans="1:2">
      <c r="A2110" t="s">
        <v>8219</v>
      </c>
      <c r="B2110" s="14">
        <v>63</v>
      </c>
    </row>
    <row r="2111" spans="1:2">
      <c r="A2111" t="s">
        <v>8219</v>
      </c>
      <c r="B2111" s="14">
        <v>89</v>
      </c>
    </row>
    <row r="2112" spans="1:2">
      <c r="A2112" t="s">
        <v>8219</v>
      </c>
      <c r="B2112" s="14">
        <v>15</v>
      </c>
    </row>
    <row r="2113" spans="1:2">
      <c r="A2113" t="s">
        <v>8219</v>
      </c>
      <c r="B2113" s="14">
        <v>46</v>
      </c>
    </row>
    <row r="2114" spans="1:2">
      <c r="A2114" t="s">
        <v>8219</v>
      </c>
      <c r="B2114" s="14">
        <v>33</v>
      </c>
    </row>
    <row r="2115" spans="1:2">
      <c r="A2115" t="s">
        <v>8219</v>
      </c>
      <c r="B2115" s="14">
        <v>52</v>
      </c>
    </row>
    <row r="2116" spans="1:2">
      <c r="A2116" t="s">
        <v>8219</v>
      </c>
      <c r="B2116" s="14">
        <v>7</v>
      </c>
    </row>
    <row r="2117" spans="1:2">
      <c r="A2117" t="s">
        <v>8219</v>
      </c>
      <c r="B2117" s="14">
        <v>28</v>
      </c>
    </row>
    <row r="2118" spans="1:2">
      <c r="A2118" t="s">
        <v>8219</v>
      </c>
      <c r="B2118" s="14">
        <v>11</v>
      </c>
    </row>
    <row r="2119" spans="1:2">
      <c r="A2119" t="s">
        <v>8219</v>
      </c>
      <c r="B2119" s="14">
        <v>15</v>
      </c>
    </row>
    <row r="2120" spans="1:2">
      <c r="A2120" t="s">
        <v>8219</v>
      </c>
      <c r="B2120" s="14">
        <v>30</v>
      </c>
    </row>
    <row r="2121" spans="1:2">
      <c r="A2121" t="s">
        <v>8219</v>
      </c>
      <c r="B2121" s="14">
        <v>27</v>
      </c>
    </row>
    <row r="2122" spans="1:2">
      <c r="A2122" t="s">
        <v>8219</v>
      </c>
      <c r="B2122" s="14">
        <v>28</v>
      </c>
    </row>
    <row r="2123" spans="1:2">
      <c r="A2123" t="s">
        <v>8219</v>
      </c>
      <c r="B2123" s="14">
        <v>17</v>
      </c>
    </row>
    <row r="2124" spans="1:2">
      <c r="A2124" t="s">
        <v>8219</v>
      </c>
      <c r="B2124" s="14">
        <v>50</v>
      </c>
    </row>
    <row r="2125" spans="1:2">
      <c r="A2125" t="s">
        <v>8219</v>
      </c>
      <c r="B2125" s="14">
        <v>26</v>
      </c>
    </row>
    <row r="2126" spans="1:2">
      <c r="A2126" t="s">
        <v>8219</v>
      </c>
      <c r="B2126" s="14">
        <v>88</v>
      </c>
    </row>
    <row r="2127" spans="1:2">
      <c r="A2127" t="s">
        <v>8219</v>
      </c>
      <c r="B2127" s="14">
        <v>91</v>
      </c>
    </row>
    <row r="2128" spans="1:2">
      <c r="A2128" t="s">
        <v>8219</v>
      </c>
      <c r="B2128" s="14">
        <v>3</v>
      </c>
    </row>
    <row r="2129" spans="1:2">
      <c r="A2129" t="s">
        <v>8219</v>
      </c>
      <c r="B2129" s="14">
        <v>28</v>
      </c>
    </row>
    <row r="2130" spans="1:2">
      <c r="A2130" t="s">
        <v>8219</v>
      </c>
      <c r="B2130" s="14">
        <v>77</v>
      </c>
    </row>
    <row r="2131" spans="1:2">
      <c r="A2131" t="s">
        <v>8219</v>
      </c>
      <c r="B2131" s="14">
        <v>27</v>
      </c>
    </row>
    <row r="2132" spans="1:2">
      <c r="A2132" t="s">
        <v>8219</v>
      </c>
      <c r="B2132" s="14">
        <v>107</v>
      </c>
    </row>
    <row r="2133" spans="1:2">
      <c r="A2133" t="s">
        <v>8219</v>
      </c>
      <c r="B2133" s="14">
        <v>96</v>
      </c>
    </row>
    <row r="2134" spans="1:2">
      <c r="A2134" t="s">
        <v>8219</v>
      </c>
      <c r="B2134" s="14">
        <v>56</v>
      </c>
    </row>
    <row r="2135" spans="1:2">
      <c r="A2135" t="s">
        <v>8219</v>
      </c>
      <c r="B2135" s="14">
        <v>58</v>
      </c>
    </row>
    <row r="2136" spans="1:2">
      <c r="A2136" t="s">
        <v>8219</v>
      </c>
      <c r="B2136" s="14">
        <v>15</v>
      </c>
    </row>
    <row r="2137" spans="1:2">
      <c r="A2137" t="s">
        <v>8219</v>
      </c>
      <c r="B2137" s="14">
        <v>20</v>
      </c>
    </row>
    <row r="2138" spans="1:2">
      <c r="A2138" t="s">
        <v>8219</v>
      </c>
      <c r="B2138" s="14">
        <v>38</v>
      </c>
    </row>
    <row r="2139" spans="1:2">
      <c r="A2139" t="s">
        <v>8219</v>
      </c>
      <c r="B2139" s="14">
        <v>33</v>
      </c>
    </row>
    <row r="2140" spans="1:2">
      <c r="A2140" t="s">
        <v>8219</v>
      </c>
      <c r="B2140" s="14">
        <v>57</v>
      </c>
    </row>
    <row r="2141" spans="1:2">
      <c r="A2141" t="s">
        <v>8219</v>
      </c>
      <c r="B2141" s="14">
        <v>25</v>
      </c>
    </row>
    <row r="2142" spans="1:2">
      <c r="A2142" t="s">
        <v>8219</v>
      </c>
      <c r="B2142" s="14">
        <v>14</v>
      </c>
    </row>
    <row r="2143" spans="1:2">
      <c r="A2143" t="s">
        <v>8219</v>
      </c>
      <c r="B2143" s="14">
        <v>94</v>
      </c>
    </row>
    <row r="2144" spans="1:2">
      <c r="A2144" t="s">
        <v>8219</v>
      </c>
      <c r="B2144" s="14">
        <v>59</v>
      </c>
    </row>
    <row r="2145" spans="1:2">
      <c r="A2145" t="s">
        <v>8219</v>
      </c>
      <c r="B2145" s="14">
        <v>36</v>
      </c>
    </row>
    <row r="2146" spans="1:2">
      <c r="A2146" t="s">
        <v>8219</v>
      </c>
      <c r="B2146" s="14">
        <v>115</v>
      </c>
    </row>
    <row r="2147" spans="1:2">
      <c r="A2147" t="s">
        <v>8219</v>
      </c>
      <c r="B2147" s="14">
        <v>30</v>
      </c>
    </row>
    <row r="2148" spans="1:2">
      <c r="A2148" t="s">
        <v>8219</v>
      </c>
      <c r="B2148" s="14">
        <v>52</v>
      </c>
    </row>
    <row r="2149" spans="1:2">
      <c r="A2149" t="s">
        <v>8219</v>
      </c>
      <c r="B2149" s="14">
        <v>27</v>
      </c>
    </row>
    <row r="2150" spans="1:2">
      <c r="A2150" t="s">
        <v>8219</v>
      </c>
      <c r="B2150" s="14">
        <v>24</v>
      </c>
    </row>
    <row r="2151" spans="1:2">
      <c r="A2151" t="s">
        <v>8219</v>
      </c>
      <c r="B2151" s="14">
        <v>10</v>
      </c>
    </row>
    <row r="2152" spans="1:2">
      <c r="A2152" t="s">
        <v>8219</v>
      </c>
      <c r="B2152" s="14">
        <v>30</v>
      </c>
    </row>
    <row r="2153" spans="1:2">
      <c r="A2153" t="s">
        <v>8219</v>
      </c>
      <c r="B2153" s="14">
        <v>71</v>
      </c>
    </row>
    <row r="2154" spans="1:2">
      <c r="A2154" t="s">
        <v>8219</v>
      </c>
      <c r="B2154" s="14">
        <v>10</v>
      </c>
    </row>
    <row r="2155" spans="1:2">
      <c r="A2155" t="s">
        <v>8219</v>
      </c>
      <c r="B2155" s="14">
        <v>24</v>
      </c>
    </row>
    <row r="2156" spans="1:2">
      <c r="A2156" t="s">
        <v>8219</v>
      </c>
      <c r="B2156" s="14">
        <v>38</v>
      </c>
    </row>
    <row r="2157" spans="1:2">
      <c r="A2157" t="s">
        <v>8219</v>
      </c>
      <c r="B2157" s="14">
        <v>26</v>
      </c>
    </row>
    <row r="2158" spans="1:2">
      <c r="A2158" t="s">
        <v>8219</v>
      </c>
      <c r="B2158" s="14">
        <v>19</v>
      </c>
    </row>
    <row r="2159" spans="1:2">
      <c r="A2159" t="s">
        <v>8219</v>
      </c>
      <c r="B2159" s="14">
        <v>11</v>
      </c>
    </row>
    <row r="2160" spans="1:2">
      <c r="A2160" t="s">
        <v>8219</v>
      </c>
      <c r="B2160" s="14">
        <v>27</v>
      </c>
    </row>
    <row r="2161" spans="1:2">
      <c r="A2161" t="s">
        <v>8219</v>
      </c>
      <c r="B2161" s="14">
        <v>34</v>
      </c>
    </row>
    <row r="2162" spans="1:2">
      <c r="A2162" t="s">
        <v>8219</v>
      </c>
      <c r="B2162" s="14">
        <v>20</v>
      </c>
    </row>
    <row r="2163" spans="1:2">
      <c r="A2163" t="s">
        <v>8219</v>
      </c>
      <c r="B2163" s="14">
        <v>37</v>
      </c>
    </row>
    <row r="2164" spans="1:2">
      <c r="A2164" t="s">
        <v>8219</v>
      </c>
      <c r="B2164" s="14">
        <v>20</v>
      </c>
    </row>
    <row r="2165" spans="1:2">
      <c r="A2165" t="s">
        <v>8219</v>
      </c>
      <c r="B2165" s="14">
        <v>10</v>
      </c>
    </row>
    <row r="2166" spans="1:2">
      <c r="A2166" t="s">
        <v>8219</v>
      </c>
      <c r="B2166" s="14">
        <v>26</v>
      </c>
    </row>
    <row r="2167" spans="1:2">
      <c r="A2167" t="s">
        <v>8219</v>
      </c>
      <c r="B2167" s="14">
        <v>20</v>
      </c>
    </row>
    <row r="2168" spans="1:2">
      <c r="A2168" t="s">
        <v>8219</v>
      </c>
      <c r="B2168" s="14">
        <v>46</v>
      </c>
    </row>
    <row r="2169" spans="1:2">
      <c r="A2169" t="s">
        <v>8219</v>
      </c>
      <c r="B2169" s="14">
        <v>76</v>
      </c>
    </row>
    <row r="2170" spans="1:2">
      <c r="A2170" t="s">
        <v>8219</v>
      </c>
      <c r="B2170" s="14">
        <v>41</v>
      </c>
    </row>
    <row r="2171" spans="1:2">
      <c r="A2171" t="s">
        <v>8219</v>
      </c>
      <c r="B2171" s="14">
        <v>7</v>
      </c>
    </row>
    <row r="2172" spans="1:2">
      <c r="A2172" t="s">
        <v>8219</v>
      </c>
      <c r="B2172" s="14">
        <v>49</v>
      </c>
    </row>
    <row r="2173" spans="1:2">
      <c r="A2173" t="s">
        <v>8219</v>
      </c>
      <c r="B2173" s="14">
        <v>26</v>
      </c>
    </row>
    <row r="2174" spans="1:2">
      <c r="A2174" t="s">
        <v>8219</v>
      </c>
      <c r="B2174" s="14">
        <v>65</v>
      </c>
    </row>
    <row r="2175" spans="1:2">
      <c r="A2175" t="s">
        <v>8219</v>
      </c>
      <c r="B2175" s="14">
        <v>28</v>
      </c>
    </row>
    <row r="2176" spans="1:2">
      <c r="A2176" t="s">
        <v>8219</v>
      </c>
      <c r="B2176" s="14">
        <v>8</v>
      </c>
    </row>
    <row r="2177" spans="1:2">
      <c r="A2177" t="s">
        <v>8219</v>
      </c>
      <c r="B2177" s="14">
        <v>3</v>
      </c>
    </row>
    <row r="2178" spans="1:2">
      <c r="A2178" t="s">
        <v>8219</v>
      </c>
      <c r="B2178" s="14">
        <v>9</v>
      </c>
    </row>
    <row r="2179" spans="1:2">
      <c r="A2179" t="s">
        <v>8219</v>
      </c>
      <c r="B2179" s="14">
        <v>9</v>
      </c>
    </row>
    <row r="2180" spans="1:2">
      <c r="A2180" t="s">
        <v>8219</v>
      </c>
      <c r="B2180" s="14">
        <v>20</v>
      </c>
    </row>
    <row r="2181" spans="1:2">
      <c r="A2181" t="s">
        <v>8219</v>
      </c>
      <c r="B2181" s="14">
        <v>57</v>
      </c>
    </row>
    <row r="2182" spans="1:2">
      <c r="A2182" t="s">
        <v>8219</v>
      </c>
      <c r="B2182" s="14">
        <v>8</v>
      </c>
    </row>
    <row r="2183" spans="1:2">
      <c r="A2183" t="s">
        <v>8219</v>
      </c>
      <c r="B2183" s="14">
        <v>14</v>
      </c>
    </row>
    <row r="2184" spans="1:2">
      <c r="A2184" t="s">
        <v>8219</v>
      </c>
      <c r="B2184" s="14">
        <v>17</v>
      </c>
    </row>
    <row r="2185" spans="1:2">
      <c r="A2185" t="s">
        <v>8219</v>
      </c>
      <c r="B2185" s="14">
        <v>100</v>
      </c>
    </row>
    <row r="2186" spans="1:2">
      <c r="A2186" t="s">
        <v>8219</v>
      </c>
      <c r="B2186" s="14">
        <v>32</v>
      </c>
    </row>
    <row r="2187" spans="1:2">
      <c r="A2187" t="s">
        <v>8219</v>
      </c>
      <c r="B2187" s="14">
        <v>3</v>
      </c>
    </row>
  </sheetData>
  <conditionalFormatting sqref="A2:A2187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J3:J1532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J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Pivots 1</vt:lpstr>
      <vt:lpstr>Pivots 2</vt:lpstr>
      <vt:lpstr>Pivots 3</vt:lpstr>
      <vt:lpstr>Extra Credit</vt:lpstr>
      <vt:lpstr>Extra Extra 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Jeanne Aulbach</cp:lastModifiedBy>
  <dcterms:created xsi:type="dcterms:W3CDTF">2017-04-20T15:17:24Z</dcterms:created>
  <dcterms:modified xsi:type="dcterms:W3CDTF">2021-12-18T17:01:36Z</dcterms:modified>
</cp:coreProperties>
</file>