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330"/>
  </bookViews>
  <sheets>
    <sheet name="wells2-guuz" sheetId="1" r:id="rId1"/>
  </sheets>
  <calcPr calcId="144525"/>
</workbook>
</file>

<file path=xl/calcChain.xml><?xml version="1.0" encoding="utf-8"?>
<calcChain xmlns="http://schemas.openxmlformats.org/spreadsheetml/2006/main">
  <c r="Z44" i="1" l="1"/>
  <c r="S4" i="1"/>
  <c r="AB60" i="1" l="1"/>
  <c r="AB52" i="1"/>
  <c r="AB44" i="1"/>
  <c r="W40" i="1"/>
  <c r="S40" i="1"/>
  <c r="X40" i="1" s="1"/>
  <c r="AB40" i="1"/>
  <c r="AB36" i="1"/>
  <c r="AB20" i="1"/>
  <c r="AB12" i="1"/>
  <c r="T72" i="1"/>
  <c r="Y72" i="1" s="1"/>
  <c r="U72" i="1"/>
  <c r="Z72" i="1" s="1"/>
  <c r="V72" i="1"/>
  <c r="AA72" i="1" s="1"/>
  <c r="W72" i="1"/>
  <c r="AB72" i="1" s="1"/>
  <c r="S72" i="1"/>
  <c r="X72" i="1" s="1"/>
  <c r="W68" i="1"/>
  <c r="AB68" i="1" s="1"/>
  <c r="T68" i="1"/>
  <c r="Y68" i="1" s="1"/>
  <c r="U68" i="1"/>
  <c r="Z68" i="1" s="1"/>
  <c r="V68" i="1"/>
  <c r="AA68" i="1" s="1"/>
  <c r="S68" i="1"/>
  <c r="X68" i="1" s="1"/>
  <c r="T64" i="1"/>
  <c r="Y64" i="1" s="1"/>
  <c r="U64" i="1"/>
  <c r="Z64" i="1" s="1"/>
  <c r="V64" i="1"/>
  <c r="AA64" i="1" s="1"/>
  <c r="W64" i="1"/>
  <c r="AB64" i="1" s="1"/>
  <c r="S64" i="1"/>
  <c r="X64" i="1" s="1"/>
  <c r="T60" i="1"/>
  <c r="Y60" i="1" s="1"/>
  <c r="U60" i="1"/>
  <c r="Z60" i="1" s="1"/>
  <c r="V60" i="1"/>
  <c r="AA60" i="1" s="1"/>
  <c r="W60" i="1"/>
  <c r="S60" i="1"/>
  <c r="X60" i="1" s="1"/>
  <c r="T56" i="1"/>
  <c r="Y56" i="1" s="1"/>
  <c r="U56" i="1"/>
  <c r="Z56" i="1" s="1"/>
  <c r="V56" i="1"/>
  <c r="AA56" i="1" s="1"/>
  <c r="W56" i="1"/>
  <c r="AB56" i="1" s="1"/>
  <c r="S56" i="1"/>
  <c r="X56" i="1" s="1"/>
  <c r="T52" i="1"/>
  <c r="Y52" i="1" s="1"/>
  <c r="U52" i="1"/>
  <c r="Z52" i="1" s="1"/>
  <c r="V52" i="1"/>
  <c r="AA52" i="1" s="1"/>
  <c r="W52" i="1"/>
  <c r="S52" i="1"/>
  <c r="X52" i="1" s="1"/>
  <c r="T48" i="1"/>
  <c r="Y48" i="1" s="1"/>
  <c r="U48" i="1"/>
  <c r="Z48" i="1" s="1"/>
  <c r="V48" i="1"/>
  <c r="AA48" i="1" s="1"/>
  <c r="W48" i="1"/>
  <c r="AB48" i="1" s="1"/>
  <c r="S48" i="1"/>
  <c r="X48" i="1" s="1"/>
  <c r="T44" i="1"/>
  <c r="Y44" i="1" s="1"/>
  <c r="U44" i="1"/>
  <c r="V44" i="1"/>
  <c r="AA44" i="1" s="1"/>
  <c r="W44" i="1"/>
  <c r="S44" i="1"/>
  <c r="X44" i="1" s="1"/>
  <c r="T40" i="1"/>
  <c r="Y40" i="1" s="1"/>
  <c r="U40" i="1"/>
  <c r="Z40" i="1" s="1"/>
  <c r="V40" i="1"/>
  <c r="AA40" i="1" s="1"/>
  <c r="T36" i="1"/>
  <c r="Y36" i="1" s="1"/>
  <c r="U36" i="1"/>
  <c r="Z36" i="1" s="1"/>
  <c r="V36" i="1"/>
  <c r="AA36" i="1" s="1"/>
  <c r="W36" i="1"/>
  <c r="S36" i="1"/>
  <c r="X36" i="1" s="1"/>
  <c r="T32" i="1"/>
  <c r="Y32" i="1" s="1"/>
  <c r="U32" i="1"/>
  <c r="Z32" i="1" s="1"/>
  <c r="V32" i="1"/>
  <c r="AA32" i="1" s="1"/>
  <c r="W32" i="1"/>
  <c r="AB32" i="1" s="1"/>
  <c r="S32" i="1"/>
  <c r="X32" i="1" s="1"/>
  <c r="W28" i="1"/>
  <c r="AB28" i="1" s="1"/>
  <c r="T28" i="1"/>
  <c r="Y28" i="1" s="1"/>
  <c r="U28" i="1"/>
  <c r="Z28" i="1" s="1"/>
  <c r="V28" i="1"/>
  <c r="AA28" i="1" s="1"/>
  <c r="S28" i="1"/>
  <c r="X28" i="1" s="1"/>
  <c r="T24" i="1"/>
  <c r="Y24" i="1" s="1"/>
  <c r="U24" i="1"/>
  <c r="Z24" i="1" s="1"/>
  <c r="V24" i="1"/>
  <c r="AA24" i="1" s="1"/>
  <c r="W24" i="1"/>
  <c r="AB24" i="1" s="1"/>
  <c r="S24" i="1"/>
  <c r="X24" i="1" s="1"/>
  <c r="T20" i="1"/>
  <c r="Y20" i="1" s="1"/>
  <c r="U20" i="1"/>
  <c r="Z20" i="1" s="1"/>
  <c r="V20" i="1"/>
  <c r="AA20" i="1" s="1"/>
  <c r="W20" i="1"/>
  <c r="S20" i="1"/>
  <c r="X20" i="1" s="1"/>
  <c r="T16" i="1"/>
  <c r="Y16" i="1" s="1"/>
  <c r="U16" i="1"/>
  <c r="Z16" i="1" s="1"/>
  <c r="V16" i="1"/>
  <c r="AA16" i="1" s="1"/>
  <c r="W16" i="1"/>
  <c r="AB16" i="1" s="1"/>
  <c r="S16" i="1"/>
  <c r="X16" i="1" s="1"/>
  <c r="T12" i="1"/>
  <c r="Y12" i="1" s="1"/>
  <c r="U12" i="1"/>
  <c r="Z12" i="1" s="1"/>
  <c r="V12" i="1"/>
  <c r="AA12" i="1" s="1"/>
  <c r="W12" i="1"/>
  <c r="S12" i="1"/>
  <c r="X12" i="1" s="1"/>
  <c r="T8" i="1"/>
  <c r="Y8" i="1" s="1"/>
  <c r="U8" i="1"/>
  <c r="Z8" i="1" s="1"/>
  <c r="V8" i="1"/>
  <c r="AA8" i="1" s="1"/>
  <c r="W8" i="1"/>
  <c r="AB8" i="1" s="1"/>
  <c r="S8" i="1"/>
  <c r="X8" i="1" s="1"/>
  <c r="X4" i="1"/>
  <c r="T4" i="1"/>
  <c r="Y4" i="1" s="1"/>
  <c r="U4" i="1"/>
  <c r="Z4" i="1" s="1"/>
  <c r="V4" i="1"/>
  <c r="AA4" i="1" s="1"/>
  <c r="W4" i="1"/>
  <c r="AB4" i="1" s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4" i="1"/>
  <c r="P72" i="1" l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4" i="1"/>
</calcChain>
</file>

<file path=xl/sharedStrings.xml><?xml version="1.0" encoding="utf-8"?>
<sst xmlns="http://schemas.openxmlformats.org/spreadsheetml/2006/main" count="215" uniqueCount="37">
  <si>
    <t>Well Name</t>
  </si>
  <si>
    <t>Top</t>
  </si>
  <si>
    <t>Bottom</t>
  </si>
  <si>
    <t>Thickness</t>
  </si>
  <si>
    <t>Formation</t>
  </si>
  <si>
    <t xml:space="preserve">East </t>
  </si>
  <si>
    <t>North</t>
  </si>
  <si>
    <t>Base East [m]</t>
  </si>
  <si>
    <t>Base North [m]</t>
  </si>
  <si>
    <t>Ahlhorn_Z1</t>
  </si>
  <si>
    <t>A2</t>
  </si>
  <si>
    <t>Ca2</t>
  </si>
  <si>
    <t>A1</t>
  </si>
  <si>
    <t>Brinkholz_Z1</t>
  </si>
  <si>
    <t>Bethermoor_Z1</t>
  </si>
  <si>
    <t>Cappeln_Z4a</t>
  </si>
  <si>
    <t>Cappeln_Z1a</t>
  </si>
  <si>
    <t>Doetlingen_Z3</t>
  </si>
  <si>
    <t>Goldenstedt Z9</t>
  </si>
  <si>
    <t>Hengstlage-Nord_Z2</t>
  </si>
  <si>
    <t>Hude_Z1</t>
  </si>
  <si>
    <t>Quaadmoor_Z1</t>
  </si>
  <si>
    <t>Reiherholz_Z1</t>
  </si>
  <si>
    <t>Rechterfeld_Z2</t>
  </si>
  <si>
    <t>Sagermeer_Z4</t>
  </si>
  <si>
    <t>Sagermeer_Z7</t>
  </si>
  <si>
    <t>Sagermeer-Nord_Z1</t>
  </si>
  <si>
    <t>Varnhorn_Z1</t>
  </si>
  <si>
    <t>Goldenstedt_Z11</t>
  </si>
  <si>
    <t>Goldenstedt_12</t>
  </si>
  <si>
    <t>Calcite [m]</t>
  </si>
  <si>
    <t>Ca content [%]</t>
  </si>
  <si>
    <t>Anhydrite all [m]</t>
  </si>
  <si>
    <t>Ratio</t>
  </si>
  <si>
    <t>Gypsum all [m]</t>
  </si>
  <si>
    <t>How much gypsum is needed</t>
  </si>
  <si>
    <t>How much gypsum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</si>
</sst>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/>
    <xf numFmtId="0" fontId="0" fillId="0" borderId="1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0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1 2" xfId="44"/>
    <cellStyle name="60 % - Akzent2" xfId="25" builtinId="36" customBuiltin="1"/>
    <cellStyle name="60 % - Akzent2 2" xfId="45"/>
    <cellStyle name="60 % - Akzent3" xfId="29" builtinId="40" customBuiltin="1"/>
    <cellStyle name="60 % - Akzent3 2" xfId="46"/>
    <cellStyle name="60 % - Akzent4" xfId="33" builtinId="44" customBuiltin="1"/>
    <cellStyle name="60 % - Akzent4 2" xfId="47"/>
    <cellStyle name="60 % - Akzent5" xfId="37" builtinId="48" customBuiltin="1"/>
    <cellStyle name="60 % - Akzent5 2" xfId="48"/>
    <cellStyle name="60 % - Akzent6" xfId="41" builtinId="52" customBuiltin="1"/>
    <cellStyle name="60 % - Akzent6 2" xfId="49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eutral 2" xfId="43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42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abSelected="1" topLeftCell="L1" zoomScale="70" zoomScaleNormal="70" workbookViewId="0">
      <selection activeCell="S25" sqref="S25"/>
    </sheetView>
  </sheetViews>
  <sheetFormatPr baseColWidth="10" defaultRowHeight="15" x14ac:dyDescent="0.25"/>
  <cols>
    <col min="1" max="1" width="18.42578125" customWidth="1"/>
    <col min="10" max="10" width="18.7109375" customWidth="1"/>
    <col min="14" max="14" width="15.28515625" customWidth="1"/>
    <col min="16" max="16" width="16.28515625" customWidth="1"/>
    <col min="18" max="18" width="1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L1" s="1"/>
      <c r="M1" s="2"/>
      <c r="N1" s="2" t="s">
        <v>31</v>
      </c>
      <c r="O1" s="2" t="s">
        <v>30</v>
      </c>
      <c r="P1" t="s">
        <v>32</v>
      </c>
      <c r="Q1" t="s">
        <v>33</v>
      </c>
      <c r="R1" t="s">
        <v>34</v>
      </c>
      <c r="S1" s="1" t="s">
        <v>35</v>
      </c>
      <c r="X1" s="1" t="s">
        <v>36</v>
      </c>
    </row>
    <row r="2" spans="1:28" x14ac:dyDescent="0.25">
      <c r="A2" t="s">
        <v>9</v>
      </c>
      <c r="B2">
        <v>43.37</v>
      </c>
      <c r="C2">
        <v>43.37</v>
      </c>
      <c r="D2">
        <v>3817.17</v>
      </c>
      <c r="E2" t="s">
        <v>1</v>
      </c>
      <c r="F2">
        <v>3445018.28</v>
      </c>
      <c r="G2">
        <v>5863042.0199999996</v>
      </c>
      <c r="H2">
        <v>43.37</v>
      </c>
      <c r="I2">
        <v>3445018.28</v>
      </c>
      <c r="J2">
        <v>5863042.0199999996</v>
      </c>
      <c r="L2" s="1"/>
      <c r="M2" s="2"/>
      <c r="N2" s="2"/>
      <c r="O2" s="2"/>
      <c r="R2" s="3">
        <v>1.6182608695652174</v>
      </c>
      <c r="S2" s="1">
        <v>381.47750701954487</v>
      </c>
      <c r="T2" s="5">
        <v>404.35016011070775</v>
      </c>
      <c r="U2" s="6">
        <v>470.72522187290173</v>
      </c>
      <c r="V2" s="7">
        <v>584.43366804696416</v>
      </c>
      <c r="W2" s="8">
        <v>610.33313228698864</v>
      </c>
      <c r="X2" s="1">
        <v>381.47750701954487</v>
      </c>
      <c r="Y2" s="8">
        <v>404.35016011070775</v>
      </c>
      <c r="Z2" s="8">
        <v>470.72522187290173</v>
      </c>
      <c r="AA2" s="8">
        <v>584.43366804696416</v>
      </c>
      <c r="AB2" s="8">
        <v>610.33313228698864</v>
      </c>
    </row>
    <row r="3" spans="1:28" x14ac:dyDescent="0.25">
      <c r="A3" t="s">
        <v>9</v>
      </c>
      <c r="B3">
        <v>3773.8</v>
      </c>
      <c r="C3">
        <v>3778.8</v>
      </c>
      <c r="D3">
        <v>5</v>
      </c>
      <c r="E3" t="s">
        <v>10</v>
      </c>
      <c r="F3">
        <v>3445063.98</v>
      </c>
      <c r="G3">
        <v>5863089.0199999996</v>
      </c>
      <c r="H3">
        <v>-3773.8</v>
      </c>
      <c r="I3">
        <v>45.7</v>
      </c>
      <c r="J3">
        <v>47</v>
      </c>
      <c r="L3" s="1" t="s">
        <v>10</v>
      </c>
      <c r="M3" s="2">
        <v>5</v>
      </c>
      <c r="N3" s="2"/>
      <c r="O3" s="2"/>
      <c r="S3" s="1"/>
      <c r="X3" s="1"/>
    </row>
    <row r="4" spans="1:28" x14ac:dyDescent="0.25">
      <c r="A4" t="s">
        <v>9</v>
      </c>
      <c r="B4">
        <v>3778.8</v>
      </c>
      <c r="C4">
        <v>3880.7</v>
      </c>
      <c r="D4">
        <v>101.9</v>
      </c>
      <c r="E4" t="s">
        <v>11</v>
      </c>
      <c r="F4">
        <v>3445065.38</v>
      </c>
      <c r="G4">
        <v>5863092.5199999996</v>
      </c>
      <c r="H4">
        <v>-3778.8</v>
      </c>
      <c r="I4">
        <v>47.1</v>
      </c>
      <c r="J4">
        <v>50.5</v>
      </c>
      <c r="L4" s="1" t="s">
        <v>11</v>
      </c>
      <c r="M4" s="2">
        <v>101.9</v>
      </c>
      <c r="N4" s="2">
        <v>66.099999999999994</v>
      </c>
      <c r="O4" s="2">
        <f>D4*(N4/100)</f>
        <v>67.355899999999991</v>
      </c>
      <c r="P4">
        <f>M3+M5</f>
        <v>47.9</v>
      </c>
      <c r="Q4">
        <f>R4/O4</f>
        <v>1.1508226547663074</v>
      </c>
      <c r="R4">
        <f>P4*$R$2</f>
        <v>77.514695652173913</v>
      </c>
      <c r="S4" s="1">
        <f>$O$4*S2</f>
        <v>25694.760815057758</v>
      </c>
      <c r="T4" s="3">
        <f t="shared" ref="T4:W4" si="0">$O$4*T2</f>
        <v>27235.368949400818</v>
      </c>
      <c r="U4" s="3">
        <f t="shared" si="0"/>
        <v>31706.120971948978</v>
      </c>
      <c r="V4" s="3">
        <f t="shared" si="0"/>
        <v>39365.055701604506</v>
      </c>
      <c r="W4" s="3">
        <f t="shared" si="0"/>
        <v>41109.53742500917</v>
      </c>
      <c r="X4" s="1">
        <f>S4-$R$4</f>
        <v>12769.865711876679</v>
      </c>
      <c r="Y4" s="3">
        <f t="shared" ref="Y4:AB4" si="1">T4-$R$4</f>
        <v>27157.854253748643</v>
      </c>
      <c r="Z4" s="3">
        <f t="shared" si="1"/>
        <v>31628.606276296803</v>
      </c>
      <c r="AA4" s="3">
        <f t="shared" si="1"/>
        <v>39287.541005952335</v>
      </c>
      <c r="AB4" s="3">
        <f t="shared" si="1"/>
        <v>41032.022729356999</v>
      </c>
    </row>
    <row r="5" spans="1:28" x14ac:dyDescent="0.25">
      <c r="A5" t="s">
        <v>9</v>
      </c>
      <c r="B5">
        <v>3880.7</v>
      </c>
      <c r="C5">
        <v>3923.6</v>
      </c>
      <c r="D5">
        <v>42.9</v>
      </c>
      <c r="E5" t="s">
        <v>12</v>
      </c>
      <c r="F5">
        <v>3445066.78</v>
      </c>
      <c r="G5">
        <v>5863094.8200000003</v>
      </c>
      <c r="H5">
        <v>-3880.7</v>
      </c>
      <c r="I5">
        <v>48.5</v>
      </c>
      <c r="J5">
        <v>52.8</v>
      </c>
      <c r="L5" s="1" t="s">
        <v>12</v>
      </c>
      <c r="M5" s="2">
        <v>42.9</v>
      </c>
      <c r="N5" s="2"/>
      <c r="O5" s="2"/>
      <c r="Q5" s="3"/>
      <c r="R5" s="3"/>
      <c r="S5" s="1"/>
      <c r="X5" s="1"/>
    </row>
    <row r="6" spans="1:28" x14ac:dyDescent="0.25">
      <c r="A6" t="s">
        <v>13</v>
      </c>
      <c r="B6">
        <v>41.63</v>
      </c>
      <c r="C6">
        <v>41.63</v>
      </c>
      <c r="D6">
        <v>3888.53</v>
      </c>
      <c r="E6" t="s">
        <v>1</v>
      </c>
      <c r="F6">
        <v>3458765.3</v>
      </c>
      <c r="G6">
        <v>5867877.4000000004</v>
      </c>
      <c r="H6">
        <v>41.6</v>
      </c>
      <c r="I6">
        <v>3458765.29</v>
      </c>
      <c r="J6">
        <v>5867877.3899999997</v>
      </c>
      <c r="L6" s="1"/>
      <c r="M6" s="2"/>
      <c r="N6" s="2"/>
      <c r="O6" s="2"/>
      <c r="Q6" s="3"/>
      <c r="R6" s="3"/>
      <c r="S6" s="1"/>
      <c r="X6" s="1"/>
    </row>
    <row r="7" spans="1:28" x14ac:dyDescent="0.25">
      <c r="A7" t="s">
        <v>13</v>
      </c>
      <c r="B7">
        <v>3846.9</v>
      </c>
      <c r="C7">
        <v>3858.4</v>
      </c>
      <c r="D7">
        <v>11.5</v>
      </c>
      <c r="E7" t="s">
        <v>10</v>
      </c>
      <c r="F7">
        <v>3458732.2</v>
      </c>
      <c r="G7">
        <v>5867909.5</v>
      </c>
      <c r="H7">
        <v>-3846.9</v>
      </c>
      <c r="I7">
        <v>-33.1</v>
      </c>
      <c r="J7">
        <v>32.1</v>
      </c>
      <c r="L7" s="1" t="s">
        <v>10</v>
      </c>
      <c r="M7" s="2">
        <v>11.5</v>
      </c>
      <c r="N7" s="2"/>
      <c r="O7" s="2"/>
      <c r="Q7" s="3"/>
      <c r="R7" s="3"/>
      <c r="S7" s="1"/>
      <c r="X7" s="1"/>
    </row>
    <row r="8" spans="1:28" x14ac:dyDescent="0.25">
      <c r="A8" t="s">
        <v>13</v>
      </c>
      <c r="B8">
        <v>3858.4</v>
      </c>
      <c r="C8">
        <v>3909.7</v>
      </c>
      <c r="D8">
        <v>51.3</v>
      </c>
      <c r="E8" t="s">
        <v>11</v>
      </c>
      <c r="F8">
        <v>3458730.6</v>
      </c>
      <c r="G8">
        <v>5867912.5999999996</v>
      </c>
      <c r="H8">
        <v>-3858.4</v>
      </c>
      <c r="I8">
        <v>-34.700000000000003</v>
      </c>
      <c r="J8">
        <v>35.200000000000003</v>
      </c>
      <c r="L8" s="1" t="s">
        <v>11</v>
      </c>
      <c r="M8" s="2">
        <v>51.3</v>
      </c>
      <c r="N8" s="2">
        <v>35</v>
      </c>
      <c r="O8" s="2">
        <f>D8*(N8/100)</f>
        <v>17.954999999999998</v>
      </c>
      <c r="P8">
        <f t="shared" ref="P8:P68" si="2">M7+M9</f>
        <v>295.89999999999998</v>
      </c>
      <c r="Q8" s="3">
        <f t="shared" ref="Q8:Q68" si="3">R8/O8</f>
        <v>26.669083336360224</v>
      </c>
      <c r="R8" s="3">
        <f t="shared" ref="R8:R68" si="4">P8*$R$2</f>
        <v>478.84339130434779</v>
      </c>
      <c r="S8" s="1">
        <f>$O$8*S2</f>
        <v>6849.4286385359273</v>
      </c>
      <c r="T8" s="3">
        <f t="shared" ref="T8:W8" si="5">$O$8*T2</f>
        <v>7260.1071247877571</v>
      </c>
      <c r="U8" s="3">
        <f t="shared" si="5"/>
        <v>8451.871358727949</v>
      </c>
      <c r="V8" s="3">
        <f t="shared" si="5"/>
        <v>10493.506509783241</v>
      </c>
      <c r="W8" s="3">
        <f t="shared" si="5"/>
        <v>10958.53139021288</v>
      </c>
      <c r="X8" s="1">
        <f>S8-$R$8</f>
        <v>6370.5852472315792</v>
      </c>
      <c r="Y8" s="3">
        <f t="shared" ref="Y8:AB8" si="6">T8-$R$8</f>
        <v>6781.2637334834089</v>
      </c>
      <c r="Z8" s="3">
        <f t="shared" si="6"/>
        <v>7973.0279674236008</v>
      </c>
      <c r="AA8" s="3">
        <f t="shared" si="6"/>
        <v>10014.663118478893</v>
      </c>
      <c r="AB8" s="3">
        <f t="shared" si="6"/>
        <v>10479.687998908532</v>
      </c>
    </row>
    <row r="9" spans="1:28" x14ac:dyDescent="0.25">
      <c r="A9" t="s">
        <v>13</v>
      </c>
      <c r="B9">
        <v>3909.7</v>
      </c>
      <c r="C9">
        <v>4194.1000000000004</v>
      </c>
      <c r="D9">
        <v>284.39999999999998</v>
      </c>
      <c r="E9" t="s">
        <v>12</v>
      </c>
      <c r="F9">
        <v>3458721.6</v>
      </c>
      <c r="G9">
        <v>5867929.7999999998</v>
      </c>
      <c r="H9">
        <v>-3909.7</v>
      </c>
      <c r="I9">
        <v>-43.7</v>
      </c>
      <c r="J9">
        <v>52.4</v>
      </c>
      <c r="L9" s="1" t="s">
        <v>12</v>
      </c>
      <c r="M9" s="2">
        <v>284.39999999999998</v>
      </c>
      <c r="N9" s="2"/>
      <c r="O9" s="2"/>
      <c r="Q9" s="3"/>
      <c r="R9" s="3"/>
      <c r="S9" s="1"/>
      <c r="X9" s="1"/>
    </row>
    <row r="10" spans="1:28" x14ac:dyDescent="0.25">
      <c r="A10" t="s">
        <v>14</v>
      </c>
      <c r="B10">
        <v>27.09</v>
      </c>
      <c r="C10">
        <v>27.09</v>
      </c>
      <c r="D10">
        <v>3930.79</v>
      </c>
      <c r="E10" t="s">
        <v>1</v>
      </c>
      <c r="F10">
        <v>3435998.6</v>
      </c>
      <c r="G10">
        <v>5866053.7000000002</v>
      </c>
      <c r="H10">
        <v>27.1</v>
      </c>
      <c r="I10">
        <v>3435998.63</v>
      </c>
      <c r="J10">
        <v>5866053.6600000001</v>
      </c>
      <c r="L10" s="1"/>
      <c r="M10" s="2"/>
      <c r="N10" s="2"/>
      <c r="O10" s="2"/>
      <c r="Q10" s="3"/>
      <c r="R10" s="3"/>
      <c r="S10" s="1"/>
      <c r="X10" s="1"/>
    </row>
    <row r="11" spans="1:28" x14ac:dyDescent="0.25">
      <c r="A11" t="s">
        <v>14</v>
      </c>
      <c r="B11">
        <v>3903.7</v>
      </c>
      <c r="C11">
        <v>3906.2</v>
      </c>
      <c r="D11">
        <v>2.5</v>
      </c>
      <c r="E11" t="s">
        <v>10</v>
      </c>
      <c r="F11">
        <v>3435764.2</v>
      </c>
      <c r="G11">
        <v>5865925</v>
      </c>
      <c r="H11">
        <v>-3903.7</v>
      </c>
      <c r="I11">
        <v>-234.4</v>
      </c>
      <c r="J11">
        <v>-128.69999999999999</v>
      </c>
      <c r="L11" s="1" t="s">
        <v>10</v>
      </c>
      <c r="M11" s="2">
        <v>2.5</v>
      </c>
      <c r="N11" s="2"/>
      <c r="O11" s="2"/>
      <c r="Q11" s="3"/>
      <c r="R11" s="3"/>
      <c r="S11" s="1"/>
      <c r="X11" s="1"/>
    </row>
    <row r="12" spans="1:28" x14ac:dyDescent="0.25">
      <c r="A12" t="s">
        <v>14</v>
      </c>
      <c r="B12">
        <v>3906.2</v>
      </c>
      <c r="C12">
        <v>4006.6</v>
      </c>
      <c r="D12">
        <v>100.4</v>
      </c>
      <c r="E12" t="s">
        <v>11</v>
      </c>
      <c r="F12">
        <v>3435753.8</v>
      </c>
      <c r="G12">
        <v>5865926.9000000004</v>
      </c>
      <c r="H12">
        <v>-3906.2</v>
      </c>
      <c r="I12">
        <v>-244.8</v>
      </c>
      <c r="J12">
        <v>-126.8</v>
      </c>
      <c r="L12" s="1" t="s">
        <v>11</v>
      </c>
      <c r="M12" s="2">
        <v>100.4</v>
      </c>
      <c r="N12" s="2">
        <v>95.8</v>
      </c>
      <c r="O12" s="2">
        <f>D12*(N12/100)</f>
        <v>96.183199999999999</v>
      </c>
      <c r="P12">
        <f t="shared" si="2"/>
        <v>32.4</v>
      </c>
      <c r="Q12" s="3">
        <f t="shared" si="3"/>
        <v>0.54512276753022404</v>
      </c>
      <c r="R12" s="3">
        <f t="shared" si="4"/>
        <v>52.431652173913044</v>
      </c>
      <c r="S12" s="1">
        <f>$O$12*S2</f>
        <v>36691.727353162285</v>
      </c>
      <c r="T12" s="3">
        <f t="shared" ref="T12:W12" si="7">$O$12*T2</f>
        <v>38891.692319960224</v>
      </c>
      <c r="U12" s="3">
        <f t="shared" si="7"/>
        <v>45275.858160445678</v>
      </c>
      <c r="V12" s="3">
        <f t="shared" si="7"/>
        <v>56212.70038049476</v>
      </c>
      <c r="W12" s="3">
        <f t="shared" si="7"/>
        <v>58703.793729385885</v>
      </c>
      <c r="X12" s="1">
        <f>S12-$R$12</f>
        <v>36639.295700988368</v>
      </c>
      <c r="Y12" s="3">
        <f t="shared" ref="Y12:AB12" si="8">T12-$R$12</f>
        <v>38839.260667786308</v>
      </c>
      <c r="Z12" s="3">
        <f t="shared" si="8"/>
        <v>45223.426508271761</v>
      </c>
      <c r="AA12" s="3">
        <f t="shared" si="8"/>
        <v>56160.268728320843</v>
      </c>
      <c r="AB12" s="3">
        <f t="shared" si="8"/>
        <v>58651.362077211968</v>
      </c>
    </row>
    <row r="13" spans="1:28" x14ac:dyDescent="0.25">
      <c r="A13" t="s">
        <v>14</v>
      </c>
      <c r="B13">
        <v>4006.6</v>
      </c>
      <c r="C13">
        <v>4036.5</v>
      </c>
      <c r="D13">
        <v>29.9</v>
      </c>
      <c r="E13" t="s">
        <v>12</v>
      </c>
      <c r="F13">
        <v>3435750.7</v>
      </c>
      <c r="G13">
        <v>5865927.5</v>
      </c>
      <c r="H13">
        <v>-4006.6</v>
      </c>
      <c r="I13">
        <v>-247.9</v>
      </c>
      <c r="J13">
        <v>-126.2</v>
      </c>
      <c r="L13" s="1" t="s">
        <v>12</v>
      </c>
      <c r="M13" s="2">
        <v>29.9</v>
      </c>
      <c r="N13" s="2"/>
      <c r="O13" s="2"/>
      <c r="Q13" s="3"/>
      <c r="R13" s="3"/>
      <c r="S13" s="1"/>
      <c r="X13" s="1"/>
    </row>
    <row r="14" spans="1:28" x14ac:dyDescent="0.25">
      <c r="A14" t="s">
        <v>15</v>
      </c>
      <c r="B14">
        <v>37.26</v>
      </c>
      <c r="C14">
        <v>37.26</v>
      </c>
      <c r="D14">
        <v>3612</v>
      </c>
      <c r="E14" t="s">
        <v>1</v>
      </c>
      <c r="F14">
        <v>3439728.46</v>
      </c>
      <c r="G14">
        <v>5850616.5999999996</v>
      </c>
      <c r="H14">
        <v>37.26</v>
      </c>
      <c r="I14">
        <v>3439728.46</v>
      </c>
      <c r="J14">
        <v>5850616.5999999996</v>
      </c>
      <c r="L14" s="1"/>
      <c r="M14" s="2"/>
      <c r="N14" s="2"/>
      <c r="O14" s="2"/>
      <c r="Q14" s="3"/>
      <c r="R14" s="3"/>
      <c r="S14" s="1"/>
      <c r="X14" s="1"/>
    </row>
    <row r="15" spans="1:28" x14ac:dyDescent="0.25">
      <c r="A15" t="s">
        <v>15</v>
      </c>
      <c r="B15">
        <v>3574.7</v>
      </c>
      <c r="C15">
        <v>3601.6</v>
      </c>
      <c r="D15">
        <v>26.9</v>
      </c>
      <c r="E15" t="s">
        <v>10</v>
      </c>
      <c r="F15">
        <v>3439587.53</v>
      </c>
      <c r="G15">
        <v>5851025.1500000004</v>
      </c>
      <c r="H15">
        <v>3574.7</v>
      </c>
      <c r="I15">
        <v>-140.9</v>
      </c>
      <c r="J15">
        <v>408.5</v>
      </c>
      <c r="L15" s="1" t="s">
        <v>10</v>
      </c>
      <c r="M15" s="2">
        <v>26.9</v>
      </c>
      <c r="N15" s="2"/>
      <c r="O15" s="2"/>
      <c r="Q15" s="3"/>
      <c r="R15" s="3"/>
      <c r="S15" s="1"/>
      <c r="X15" s="1"/>
    </row>
    <row r="16" spans="1:28" x14ac:dyDescent="0.25">
      <c r="A16" t="s">
        <v>15</v>
      </c>
      <c r="B16">
        <v>3601.6</v>
      </c>
      <c r="C16">
        <v>3624.5</v>
      </c>
      <c r="D16">
        <v>23</v>
      </c>
      <c r="E16" t="s">
        <v>11</v>
      </c>
      <c r="F16">
        <v>3439587.83</v>
      </c>
      <c r="G16">
        <v>5851027.4400000004</v>
      </c>
      <c r="H16">
        <v>3601.6</v>
      </c>
      <c r="I16">
        <v>-140.6</v>
      </c>
      <c r="J16">
        <v>410.8</v>
      </c>
      <c r="L16" s="1" t="s">
        <v>11</v>
      </c>
      <c r="M16" s="2">
        <v>23</v>
      </c>
      <c r="N16" s="2">
        <v>0</v>
      </c>
      <c r="O16" s="2">
        <f>D16*(N16/100)</f>
        <v>0</v>
      </c>
      <c r="P16">
        <f t="shared" si="2"/>
        <v>240.4</v>
      </c>
      <c r="Q16" s="3" t="e">
        <f t="shared" si="3"/>
        <v>#DIV/0!</v>
      </c>
      <c r="R16" s="3">
        <f t="shared" si="4"/>
        <v>389.0299130434783</v>
      </c>
      <c r="S16" s="1">
        <f>$N$16*S2</f>
        <v>0</v>
      </c>
      <c r="T16" s="3">
        <f t="shared" ref="T16:W16" si="9">$N$16*T2</f>
        <v>0</v>
      </c>
      <c r="U16" s="3">
        <f t="shared" si="9"/>
        <v>0</v>
      </c>
      <c r="V16" s="3">
        <f t="shared" si="9"/>
        <v>0</v>
      </c>
      <c r="W16" s="3">
        <f t="shared" si="9"/>
        <v>0</v>
      </c>
      <c r="X16" s="1">
        <f>S16-$R$16</f>
        <v>-389.0299130434783</v>
      </c>
      <c r="Y16" s="3">
        <f t="shared" ref="Y16:AB16" si="10">T16-$R$16</f>
        <v>-389.0299130434783</v>
      </c>
      <c r="Z16" s="3">
        <f t="shared" si="10"/>
        <v>-389.0299130434783</v>
      </c>
      <c r="AA16" s="3">
        <f t="shared" si="10"/>
        <v>-389.0299130434783</v>
      </c>
      <c r="AB16" s="3">
        <f t="shared" si="10"/>
        <v>-389.0299130434783</v>
      </c>
    </row>
    <row r="17" spans="1:28" x14ac:dyDescent="0.25">
      <c r="A17" t="s">
        <v>15</v>
      </c>
      <c r="B17">
        <v>3624.5</v>
      </c>
      <c r="C17">
        <v>3838</v>
      </c>
      <c r="D17">
        <v>213.5</v>
      </c>
      <c r="E17" t="s">
        <v>12</v>
      </c>
      <c r="F17">
        <v>3439941.96</v>
      </c>
      <c r="G17">
        <v>5850478.6699999999</v>
      </c>
      <c r="H17">
        <v>3624.5</v>
      </c>
      <c r="I17">
        <v>213.5</v>
      </c>
      <c r="J17">
        <v>-137.9</v>
      </c>
      <c r="L17" s="1" t="s">
        <v>12</v>
      </c>
      <c r="M17" s="2">
        <v>213.5</v>
      </c>
      <c r="N17" s="2"/>
      <c r="O17" s="2"/>
      <c r="Q17" s="3"/>
      <c r="R17" s="3"/>
      <c r="S17" s="1"/>
      <c r="X17" s="1"/>
    </row>
    <row r="18" spans="1:28" x14ac:dyDescent="0.25">
      <c r="A18" t="s">
        <v>16</v>
      </c>
      <c r="B18">
        <v>42.76</v>
      </c>
      <c r="C18">
        <v>42.76</v>
      </c>
      <c r="D18">
        <v>3493</v>
      </c>
      <c r="E18" t="s">
        <v>1</v>
      </c>
      <c r="F18">
        <v>3439653.61</v>
      </c>
      <c r="G18">
        <v>5851873.3899999997</v>
      </c>
      <c r="H18">
        <v>42.76</v>
      </c>
      <c r="I18">
        <v>3439653.61</v>
      </c>
      <c r="J18">
        <v>5851873.3899999997</v>
      </c>
      <c r="L18" s="1"/>
      <c r="M18" s="2"/>
      <c r="N18" s="2"/>
      <c r="O18" s="2"/>
      <c r="Q18" s="3"/>
      <c r="R18" s="3"/>
      <c r="S18" s="1"/>
      <c r="X18" s="1"/>
    </row>
    <row r="19" spans="1:28" x14ac:dyDescent="0.25">
      <c r="A19" t="s">
        <v>16</v>
      </c>
      <c r="B19">
        <v>3493</v>
      </c>
      <c r="C19">
        <v>3525.5</v>
      </c>
      <c r="D19">
        <v>32.5</v>
      </c>
      <c r="E19" t="s">
        <v>10</v>
      </c>
      <c r="F19">
        <v>3439761.62</v>
      </c>
      <c r="G19">
        <v>5851726.4199999999</v>
      </c>
      <c r="H19">
        <v>3493</v>
      </c>
      <c r="I19">
        <v>108</v>
      </c>
      <c r="J19">
        <v>-147</v>
      </c>
      <c r="L19" s="1" t="s">
        <v>10</v>
      </c>
      <c r="M19" s="2">
        <v>32.5</v>
      </c>
      <c r="N19" s="2"/>
      <c r="O19" s="2"/>
      <c r="Q19" s="3"/>
      <c r="R19" s="3"/>
      <c r="S19" s="1"/>
      <c r="X19" s="1"/>
    </row>
    <row r="20" spans="1:28" x14ac:dyDescent="0.25">
      <c r="A20" t="s">
        <v>16</v>
      </c>
      <c r="B20">
        <v>3525.5</v>
      </c>
      <c r="C20">
        <v>3558</v>
      </c>
      <c r="D20">
        <v>32.5</v>
      </c>
      <c r="E20" t="s">
        <v>11</v>
      </c>
      <c r="F20">
        <v>3439761.2</v>
      </c>
      <c r="G20">
        <v>5851726.4400000004</v>
      </c>
      <c r="H20">
        <v>3525.5</v>
      </c>
      <c r="I20">
        <v>107.6</v>
      </c>
      <c r="J20">
        <v>-147</v>
      </c>
      <c r="L20" s="1" t="s">
        <v>11</v>
      </c>
      <c r="M20" s="2">
        <v>32.5</v>
      </c>
      <c r="N20" s="2">
        <v>0</v>
      </c>
      <c r="O20" s="2">
        <f>D20*(N20/100)</f>
        <v>0</v>
      </c>
      <c r="P20">
        <f t="shared" si="2"/>
        <v>298.39999999999998</v>
      </c>
      <c r="Q20" s="3" t="e">
        <f t="shared" si="3"/>
        <v>#DIV/0!</v>
      </c>
      <c r="R20" s="3">
        <f t="shared" si="4"/>
        <v>482.88904347826082</v>
      </c>
      <c r="S20" s="1">
        <f>$O$20*S2</f>
        <v>0</v>
      </c>
      <c r="T20" s="3">
        <f t="shared" ref="T20:W20" si="11">$O$20*T2</f>
        <v>0</v>
      </c>
      <c r="U20" s="3">
        <f t="shared" si="11"/>
        <v>0</v>
      </c>
      <c r="V20" s="3">
        <f t="shared" si="11"/>
        <v>0</v>
      </c>
      <c r="W20" s="3">
        <f t="shared" si="11"/>
        <v>0</v>
      </c>
      <c r="X20" s="1">
        <f>S20-$R$20</f>
        <v>-482.88904347826082</v>
      </c>
      <c r="Y20" s="3">
        <f t="shared" ref="Y20:AB20" si="12">T20-$R$20</f>
        <v>-482.88904347826082</v>
      </c>
      <c r="Z20" s="3">
        <f t="shared" si="12"/>
        <v>-482.88904347826082</v>
      </c>
      <c r="AA20" s="3">
        <f t="shared" si="12"/>
        <v>-482.88904347826082</v>
      </c>
      <c r="AB20" s="3">
        <f t="shared" si="12"/>
        <v>-482.88904347826082</v>
      </c>
    </row>
    <row r="21" spans="1:28" x14ac:dyDescent="0.25">
      <c r="A21" t="s">
        <v>16</v>
      </c>
      <c r="B21">
        <v>3558</v>
      </c>
      <c r="C21">
        <v>3823.9</v>
      </c>
      <c r="D21">
        <v>265.89999999999998</v>
      </c>
      <c r="E21" t="s">
        <v>12</v>
      </c>
      <c r="F21">
        <v>3439747.05</v>
      </c>
      <c r="G21">
        <v>5851734.3200000003</v>
      </c>
      <c r="H21">
        <v>3558</v>
      </c>
      <c r="I21">
        <v>93.4</v>
      </c>
      <c r="J21">
        <v>-139.1</v>
      </c>
      <c r="L21" s="1" t="s">
        <v>12</v>
      </c>
      <c r="M21" s="2">
        <v>265.89999999999998</v>
      </c>
      <c r="N21" s="2"/>
      <c r="O21" s="2"/>
      <c r="Q21" s="3"/>
      <c r="R21" s="3"/>
      <c r="S21" s="1"/>
      <c r="X21" s="1"/>
    </row>
    <row r="22" spans="1:28" x14ac:dyDescent="0.25">
      <c r="A22" t="s">
        <v>17</v>
      </c>
      <c r="B22">
        <v>23.25</v>
      </c>
      <c r="C22">
        <v>23.25</v>
      </c>
      <c r="D22">
        <v>3669.8</v>
      </c>
      <c r="E22" t="s">
        <v>1</v>
      </c>
      <c r="F22">
        <v>3455608.56</v>
      </c>
      <c r="G22">
        <v>5865710.5099999998</v>
      </c>
      <c r="H22">
        <v>23.3</v>
      </c>
      <c r="I22">
        <v>3455608.56</v>
      </c>
      <c r="J22">
        <v>5865710.5099999998</v>
      </c>
      <c r="L22" s="1"/>
      <c r="M22" s="2"/>
      <c r="N22" s="2"/>
      <c r="O22" s="2"/>
      <c r="Q22" s="3"/>
      <c r="R22" s="3"/>
      <c r="S22" s="1"/>
      <c r="X22" s="1"/>
    </row>
    <row r="23" spans="1:28" x14ac:dyDescent="0.25">
      <c r="A23" t="s">
        <v>17</v>
      </c>
      <c r="B23">
        <v>3646.6</v>
      </c>
      <c r="C23">
        <v>3706</v>
      </c>
      <c r="D23">
        <v>59.5</v>
      </c>
      <c r="E23" t="s">
        <v>10</v>
      </c>
      <c r="F23">
        <v>3455609.9</v>
      </c>
      <c r="G23">
        <v>5865737.5</v>
      </c>
      <c r="H23">
        <v>-3646.5562110000001</v>
      </c>
      <c r="I23">
        <v>1.3</v>
      </c>
      <c r="J23">
        <v>27</v>
      </c>
      <c r="L23" s="1" t="s">
        <v>10</v>
      </c>
      <c r="M23" s="2">
        <v>59.5</v>
      </c>
      <c r="N23" s="2"/>
      <c r="O23" s="2"/>
      <c r="Q23" s="3"/>
      <c r="R23" s="3"/>
      <c r="S23" s="1"/>
      <c r="X23" s="1"/>
    </row>
    <row r="24" spans="1:28" x14ac:dyDescent="0.25">
      <c r="A24" t="s">
        <v>17</v>
      </c>
      <c r="B24">
        <v>3706</v>
      </c>
      <c r="C24">
        <v>3932.5</v>
      </c>
      <c r="D24">
        <v>226.5</v>
      </c>
      <c r="E24" t="s">
        <v>11</v>
      </c>
      <c r="F24">
        <v>3455611.8</v>
      </c>
      <c r="G24">
        <v>5865740.4000000004</v>
      </c>
      <c r="H24">
        <v>-3706.0372419999999</v>
      </c>
      <c r="I24">
        <v>3.3</v>
      </c>
      <c r="J24">
        <v>29.9</v>
      </c>
      <c r="L24" s="1" t="s">
        <v>11</v>
      </c>
      <c r="M24" s="2">
        <v>226.5</v>
      </c>
      <c r="N24" s="2">
        <v>18.399999999999999</v>
      </c>
      <c r="O24" s="2">
        <f>D24*(N24/100)</f>
        <v>41.676000000000002</v>
      </c>
      <c r="P24">
        <f t="shared" si="2"/>
        <v>206</v>
      </c>
      <c r="Q24" s="3">
        <f t="shared" si="3"/>
        <v>7.9988899877731736</v>
      </c>
      <c r="R24" s="3">
        <f t="shared" si="4"/>
        <v>333.36173913043478</v>
      </c>
      <c r="S24" s="1">
        <f>$O$24*S2</f>
        <v>15898.456582546552</v>
      </c>
      <c r="T24" s="3">
        <f t="shared" ref="T24:W24" si="13">$O$24*T2</f>
        <v>16851.697272773858</v>
      </c>
      <c r="U24" s="3">
        <f t="shared" si="13"/>
        <v>19617.944346775053</v>
      </c>
      <c r="V24" s="3">
        <f t="shared" si="13"/>
        <v>24356.857549525281</v>
      </c>
      <c r="W24" s="3">
        <f t="shared" si="13"/>
        <v>25436.243621192541</v>
      </c>
      <c r="X24" s="1">
        <f>S24-$R$24</f>
        <v>15565.094843416118</v>
      </c>
      <c r="Y24" s="3">
        <f t="shared" ref="Y24:AB24" si="14">T24-$R$24</f>
        <v>16518.335533643422</v>
      </c>
      <c r="Z24" s="3">
        <f t="shared" si="14"/>
        <v>19284.582607644617</v>
      </c>
      <c r="AA24" s="3">
        <f t="shared" si="14"/>
        <v>24023.495810394845</v>
      </c>
      <c r="AB24" s="3">
        <f t="shared" si="14"/>
        <v>25102.881882062105</v>
      </c>
    </row>
    <row r="25" spans="1:28" x14ac:dyDescent="0.25">
      <c r="A25" t="s">
        <v>17</v>
      </c>
      <c r="B25">
        <v>3932.5</v>
      </c>
      <c r="C25">
        <v>4079</v>
      </c>
      <c r="D25">
        <v>146.5</v>
      </c>
      <c r="E25" t="s">
        <v>12</v>
      </c>
      <c r="F25">
        <v>3455610.9</v>
      </c>
      <c r="G25">
        <v>5865742.2000000002</v>
      </c>
      <c r="H25">
        <v>-3932.5040220000001</v>
      </c>
      <c r="I25">
        <v>2.2999999999999998</v>
      </c>
      <c r="J25">
        <v>31.7</v>
      </c>
      <c r="L25" s="1" t="s">
        <v>12</v>
      </c>
      <c r="M25" s="2">
        <v>146.5</v>
      </c>
      <c r="N25" s="2"/>
      <c r="O25" s="2"/>
      <c r="Q25" s="3"/>
      <c r="R25" s="3"/>
      <c r="S25" s="1"/>
      <c r="X25" s="1"/>
    </row>
    <row r="26" spans="1:28" x14ac:dyDescent="0.25">
      <c r="A26" t="s">
        <v>18</v>
      </c>
      <c r="B26">
        <v>37.520000000000003</v>
      </c>
      <c r="C26">
        <v>37.520000000000003</v>
      </c>
      <c r="D26">
        <v>3456.4</v>
      </c>
      <c r="E26" t="s">
        <v>1</v>
      </c>
      <c r="F26">
        <v>3453444.56</v>
      </c>
      <c r="G26">
        <v>5846244.0999999996</v>
      </c>
      <c r="H26">
        <v>37.5</v>
      </c>
      <c r="I26">
        <v>3453444.56</v>
      </c>
      <c r="J26">
        <v>5846244.0999999996</v>
      </c>
      <c r="L26" s="1"/>
      <c r="M26" s="2"/>
      <c r="N26" s="2"/>
      <c r="O26" s="2"/>
      <c r="Q26" s="3"/>
      <c r="R26" s="3"/>
      <c r="S26" s="1"/>
      <c r="X26" s="1"/>
    </row>
    <row r="27" spans="1:28" x14ac:dyDescent="0.25">
      <c r="A27" t="s">
        <v>18</v>
      </c>
      <c r="B27">
        <v>3418.9</v>
      </c>
      <c r="C27">
        <v>3510.8</v>
      </c>
      <c r="D27">
        <v>92</v>
      </c>
      <c r="E27" t="s">
        <v>10</v>
      </c>
      <c r="F27">
        <v>3453342.8</v>
      </c>
      <c r="G27">
        <v>5846334.7999999998</v>
      </c>
      <c r="H27">
        <v>-3418.861398</v>
      </c>
      <c r="I27">
        <v>-101.8</v>
      </c>
      <c r="J27">
        <v>90.7</v>
      </c>
      <c r="L27" s="1" t="s">
        <v>10</v>
      </c>
      <c r="M27" s="2">
        <v>92</v>
      </c>
      <c r="N27" s="2"/>
      <c r="O27" s="2"/>
      <c r="Q27" s="3"/>
      <c r="R27" s="3"/>
      <c r="S27" s="1"/>
      <c r="X27" s="1"/>
    </row>
    <row r="28" spans="1:28" x14ac:dyDescent="0.25">
      <c r="A28" t="s">
        <v>18</v>
      </c>
      <c r="B28">
        <v>3510.8</v>
      </c>
      <c r="C28">
        <v>3541.8</v>
      </c>
      <c r="D28">
        <v>31</v>
      </c>
      <c r="E28" t="s">
        <v>11</v>
      </c>
      <c r="F28">
        <v>3453342.5</v>
      </c>
      <c r="G28">
        <v>5846335.0999999996</v>
      </c>
      <c r="H28">
        <v>-3510.8453939999999</v>
      </c>
      <c r="I28">
        <v>-102</v>
      </c>
      <c r="J28">
        <v>91</v>
      </c>
      <c r="L28" s="1" t="s">
        <v>11</v>
      </c>
      <c r="M28" s="2">
        <v>31</v>
      </c>
      <c r="N28" s="2">
        <v>0</v>
      </c>
      <c r="O28" s="2">
        <f>D28*(N28/100)</f>
        <v>0</v>
      </c>
      <c r="P28">
        <f t="shared" si="2"/>
        <v>334.8</v>
      </c>
      <c r="Q28" s="3" t="e">
        <f t="shared" si="3"/>
        <v>#DIV/0!</v>
      </c>
      <c r="R28" s="3">
        <f t="shared" si="4"/>
        <v>541.7937391304348</v>
      </c>
      <c r="S28" s="1">
        <f>$O$28*S2</f>
        <v>0</v>
      </c>
      <c r="T28" s="3">
        <f t="shared" ref="T28:V28" si="15">$O$28*T2</f>
        <v>0</v>
      </c>
      <c r="U28" s="3">
        <f t="shared" si="15"/>
        <v>0</v>
      </c>
      <c r="V28" s="3">
        <f t="shared" si="15"/>
        <v>0</v>
      </c>
      <c r="W28" s="3">
        <f>$O$28*W2</f>
        <v>0</v>
      </c>
      <c r="X28" s="1">
        <f>S28-$R$28</f>
        <v>-541.7937391304348</v>
      </c>
      <c r="Y28" s="3">
        <f t="shared" ref="Y28:AB28" si="16">T28-$R$28</f>
        <v>-541.7937391304348</v>
      </c>
      <c r="Z28" s="3">
        <f t="shared" si="16"/>
        <v>-541.7937391304348</v>
      </c>
      <c r="AA28" s="3">
        <f t="shared" si="16"/>
        <v>-541.7937391304348</v>
      </c>
      <c r="AB28" s="3">
        <f t="shared" si="16"/>
        <v>-541.7937391304348</v>
      </c>
    </row>
    <row r="29" spans="1:28" x14ac:dyDescent="0.25">
      <c r="A29" t="s">
        <v>18</v>
      </c>
      <c r="B29">
        <v>3541.8</v>
      </c>
      <c r="C29">
        <v>3784.7</v>
      </c>
      <c r="D29">
        <v>242.8</v>
      </c>
      <c r="E29" t="s">
        <v>12</v>
      </c>
      <c r="F29">
        <v>3453347.9</v>
      </c>
      <c r="G29">
        <v>5846336.2999999998</v>
      </c>
      <c r="H29">
        <v>-3541.8428239999998</v>
      </c>
      <c r="I29">
        <v>-96.6</v>
      </c>
      <c r="J29">
        <v>92.2</v>
      </c>
      <c r="L29" s="1" t="s">
        <v>12</v>
      </c>
      <c r="M29" s="2">
        <v>242.8</v>
      </c>
      <c r="N29" s="2"/>
      <c r="O29" s="2"/>
      <c r="Q29" s="3"/>
      <c r="R29" s="3"/>
      <c r="S29" s="1"/>
      <c r="X29" s="1"/>
    </row>
    <row r="30" spans="1:28" x14ac:dyDescent="0.25">
      <c r="A30" t="s">
        <v>19</v>
      </c>
      <c r="B30">
        <v>27.5</v>
      </c>
      <c r="C30">
        <v>27.5</v>
      </c>
      <c r="D30">
        <v>3946.4</v>
      </c>
      <c r="E30" t="s">
        <v>1</v>
      </c>
      <c r="F30">
        <v>3445698.91</v>
      </c>
      <c r="G30">
        <v>5872758.5599999996</v>
      </c>
      <c r="H30">
        <v>27.5</v>
      </c>
      <c r="I30">
        <v>3445698.91</v>
      </c>
      <c r="J30">
        <v>5872758.5599999996</v>
      </c>
      <c r="L30" s="1"/>
      <c r="M30" s="2"/>
      <c r="N30" s="2"/>
      <c r="O30" s="2"/>
      <c r="Q30" s="3"/>
      <c r="R30" s="3"/>
      <c r="S30" s="1"/>
      <c r="X30" s="1"/>
    </row>
    <row r="31" spans="1:28" x14ac:dyDescent="0.25">
      <c r="A31" t="s">
        <v>19</v>
      </c>
      <c r="B31">
        <v>3918.9</v>
      </c>
      <c r="C31">
        <v>3922.9</v>
      </c>
      <c r="D31">
        <v>4</v>
      </c>
      <c r="E31" t="s">
        <v>10</v>
      </c>
      <c r="F31">
        <v>3445752.8</v>
      </c>
      <c r="G31">
        <v>5872955.5999999996</v>
      </c>
      <c r="H31">
        <v>-3918.946657</v>
      </c>
      <c r="I31">
        <v>53.9</v>
      </c>
      <c r="J31">
        <v>197.1</v>
      </c>
      <c r="L31" s="1" t="s">
        <v>10</v>
      </c>
      <c r="M31" s="2">
        <v>4</v>
      </c>
      <c r="N31" s="2"/>
      <c r="O31" s="2"/>
      <c r="Q31" s="3"/>
      <c r="R31" s="3"/>
      <c r="S31" s="1"/>
      <c r="X31" s="1"/>
    </row>
    <row r="32" spans="1:28" x14ac:dyDescent="0.25">
      <c r="A32" t="s">
        <v>19</v>
      </c>
      <c r="B32">
        <v>3922.9</v>
      </c>
      <c r="C32">
        <v>4042.9</v>
      </c>
      <c r="D32">
        <v>120</v>
      </c>
      <c r="E32" t="s">
        <v>11</v>
      </c>
      <c r="F32">
        <v>3445752.1</v>
      </c>
      <c r="G32">
        <v>5872956.4000000004</v>
      </c>
      <c r="H32">
        <v>-3922.9465049999999</v>
      </c>
      <c r="I32">
        <v>53.2</v>
      </c>
      <c r="J32">
        <v>197.9</v>
      </c>
      <c r="L32" s="1" t="s">
        <v>11</v>
      </c>
      <c r="M32" s="2">
        <v>120</v>
      </c>
      <c r="N32" s="2">
        <v>99</v>
      </c>
      <c r="O32" s="2">
        <f>D32*(N32/100)</f>
        <v>118.8</v>
      </c>
      <c r="P32">
        <f t="shared" si="2"/>
        <v>42</v>
      </c>
      <c r="Q32" s="3">
        <f t="shared" si="3"/>
        <v>0.57211242863416778</v>
      </c>
      <c r="R32" s="3">
        <f t="shared" si="4"/>
        <v>67.966956521739135</v>
      </c>
      <c r="S32" s="1">
        <f>$O$32*S2</f>
        <v>45319.527833921929</v>
      </c>
      <c r="T32" s="3">
        <f t="shared" ref="T32:W32" si="17">$O$32*T2</f>
        <v>48036.799021152081</v>
      </c>
      <c r="U32" s="3">
        <f t="shared" si="17"/>
        <v>55922.156358500724</v>
      </c>
      <c r="V32" s="3">
        <f t="shared" si="17"/>
        <v>69430.719763979345</v>
      </c>
      <c r="W32" s="3">
        <f t="shared" si="17"/>
        <v>72507.576115694246</v>
      </c>
      <c r="X32" s="1">
        <f>S32-$R$32</f>
        <v>45251.560877400188</v>
      </c>
      <c r="Y32" s="3">
        <f t="shared" ref="Y32:AB32" si="18">T32-$R$32</f>
        <v>47968.83206463034</v>
      </c>
      <c r="Z32" s="3">
        <f t="shared" si="18"/>
        <v>55854.189401978983</v>
      </c>
      <c r="AA32" s="3">
        <f t="shared" si="18"/>
        <v>69362.752807457611</v>
      </c>
      <c r="AB32" s="3">
        <f t="shared" si="18"/>
        <v>72439.609159172513</v>
      </c>
    </row>
    <row r="33" spans="1:28" x14ac:dyDescent="0.25">
      <c r="A33" t="s">
        <v>19</v>
      </c>
      <c r="B33">
        <v>4042.9</v>
      </c>
      <c r="C33">
        <v>4080.9</v>
      </c>
      <c r="D33">
        <v>38</v>
      </c>
      <c r="E33" t="s">
        <v>12</v>
      </c>
      <c r="F33">
        <v>3445751.9</v>
      </c>
      <c r="G33">
        <v>5872956.7000000002</v>
      </c>
      <c r="H33">
        <v>-4042.9419360000002</v>
      </c>
      <c r="I33">
        <v>53</v>
      </c>
      <c r="J33">
        <v>198.1</v>
      </c>
      <c r="L33" s="1" t="s">
        <v>12</v>
      </c>
      <c r="M33" s="2">
        <v>38</v>
      </c>
      <c r="N33" s="2"/>
      <c r="O33" s="2"/>
      <c r="Q33" s="3"/>
      <c r="R33" s="3"/>
      <c r="S33" s="1"/>
      <c r="X33" s="1"/>
    </row>
    <row r="34" spans="1:28" x14ac:dyDescent="0.25">
      <c r="A34" t="s">
        <v>20</v>
      </c>
      <c r="B34">
        <v>5.8</v>
      </c>
      <c r="C34">
        <v>5.8</v>
      </c>
      <c r="D34">
        <v>4604.6000000000004</v>
      </c>
      <c r="E34" t="s">
        <v>1</v>
      </c>
      <c r="F34">
        <v>3466330</v>
      </c>
      <c r="G34">
        <v>5885877</v>
      </c>
      <c r="H34">
        <v>5.8</v>
      </c>
      <c r="I34">
        <v>3466330</v>
      </c>
      <c r="J34">
        <v>5885877</v>
      </c>
      <c r="L34" s="1"/>
      <c r="M34" s="2"/>
      <c r="N34" s="2"/>
      <c r="O34" s="2"/>
      <c r="Q34" s="3"/>
      <c r="R34" s="3"/>
      <c r="S34" s="1"/>
      <c r="X34" s="1"/>
    </row>
    <row r="35" spans="1:28" x14ac:dyDescent="0.25">
      <c r="A35" t="s">
        <v>20</v>
      </c>
      <c r="B35">
        <v>4598.8</v>
      </c>
      <c r="C35">
        <v>4605.3</v>
      </c>
      <c r="D35">
        <v>6.5</v>
      </c>
      <c r="E35" t="s">
        <v>10</v>
      </c>
      <c r="F35">
        <v>3466318.7</v>
      </c>
      <c r="G35">
        <v>5885836.7000000002</v>
      </c>
      <c r="H35">
        <v>-4598.7559460000002</v>
      </c>
      <c r="I35">
        <v>-11.3</v>
      </c>
      <c r="J35">
        <v>-40.299999999999997</v>
      </c>
      <c r="L35" s="1" t="s">
        <v>10</v>
      </c>
      <c r="M35" s="2">
        <v>6.5</v>
      </c>
      <c r="N35" s="2"/>
      <c r="O35" s="2"/>
      <c r="Q35" s="3"/>
      <c r="R35" s="3"/>
      <c r="S35" s="1"/>
      <c r="X35" s="1"/>
    </row>
    <row r="36" spans="1:28" x14ac:dyDescent="0.25">
      <c r="A36" t="s">
        <v>20</v>
      </c>
      <c r="B36">
        <v>4605.3</v>
      </c>
      <c r="C36">
        <v>4676.7</v>
      </c>
      <c r="D36">
        <v>71.5</v>
      </c>
      <c r="E36" t="s">
        <v>11</v>
      </c>
      <c r="F36">
        <v>3466317.4</v>
      </c>
      <c r="G36">
        <v>5885835.7999999998</v>
      </c>
      <c r="H36">
        <v>-4605.255091</v>
      </c>
      <c r="I36">
        <v>-12.6</v>
      </c>
      <c r="J36">
        <v>-41.2</v>
      </c>
      <c r="L36" s="1" t="s">
        <v>11</v>
      </c>
      <c r="M36" s="2">
        <v>71.5</v>
      </c>
      <c r="N36" s="2">
        <v>43.7</v>
      </c>
      <c r="O36" s="2">
        <f>D36*(N36/100)</f>
        <v>31.245500000000003</v>
      </c>
      <c r="P36">
        <f t="shared" si="2"/>
        <v>47.5</v>
      </c>
      <c r="Q36" s="3">
        <f t="shared" si="3"/>
        <v>2.460110777691118</v>
      </c>
      <c r="R36" s="3">
        <f t="shared" si="4"/>
        <v>76.867391304347834</v>
      </c>
      <c r="S36" s="1">
        <f>$O$36*S2</f>
        <v>11919.455445579191</v>
      </c>
      <c r="T36" s="3">
        <f t="shared" ref="T36:W36" si="19">$O$36*T2</f>
        <v>12634.122927739119</v>
      </c>
      <c r="U36" s="3">
        <f t="shared" si="19"/>
        <v>14708.044920029752</v>
      </c>
      <c r="V36" s="3">
        <f t="shared" si="19"/>
        <v>18260.922174961419</v>
      </c>
      <c r="W36" s="3">
        <f t="shared" si="19"/>
        <v>19070.163884873105</v>
      </c>
      <c r="X36" s="1">
        <f>S36-$R$36</f>
        <v>11842.588054274844</v>
      </c>
      <c r="Y36" s="3">
        <f t="shared" ref="Y36:AB36" si="20">T36-$R$36</f>
        <v>12557.255536434772</v>
      </c>
      <c r="Z36" s="3">
        <f t="shared" si="20"/>
        <v>14631.177528725404</v>
      </c>
      <c r="AA36" s="3">
        <f t="shared" si="20"/>
        <v>18184.054783657069</v>
      </c>
      <c r="AB36" s="3">
        <f t="shared" si="20"/>
        <v>18993.296493568756</v>
      </c>
    </row>
    <row r="37" spans="1:28" x14ac:dyDescent="0.25">
      <c r="A37" t="s">
        <v>20</v>
      </c>
      <c r="B37">
        <v>4676.7</v>
      </c>
      <c r="C37">
        <v>4717.7</v>
      </c>
      <c r="D37">
        <v>41</v>
      </c>
      <c r="E37" t="s">
        <v>12</v>
      </c>
      <c r="F37">
        <v>3466317.3</v>
      </c>
      <c r="G37">
        <v>5885835.7000000002</v>
      </c>
      <c r="H37">
        <v>-4676.736277</v>
      </c>
      <c r="I37">
        <v>-12.7</v>
      </c>
      <c r="J37">
        <v>-41.3</v>
      </c>
      <c r="L37" s="1" t="s">
        <v>12</v>
      </c>
      <c r="M37" s="2">
        <v>41</v>
      </c>
      <c r="N37" s="2"/>
      <c r="O37" s="2"/>
      <c r="Q37" s="3"/>
      <c r="R37" s="3"/>
      <c r="S37" s="1"/>
      <c r="X37" s="1"/>
    </row>
    <row r="38" spans="1:28" x14ac:dyDescent="0.25">
      <c r="A38" t="s">
        <v>21</v>
      </c>
      <c r="B38">
        <v>50</v>
      </c>
      <c r="C38">
        <v>50</v>
      </c>
      <c r="D38">
        <v>3762.9</v>
      </c>
      <c r="E38" t="s">
        <v>1</v>
      </c>
      <c r="F38">
        <v>3458436.1</v>
      </c>
      <c r="G38">
        <v>5852104.5</v>
      </c>
      <c r="H38">
        <v>50</v>
      </c>
      <c r="I38">
        <v>3458436.1</v>
      </c>
      <c r="J38">
        <v>5852104.5</v>
      </c>
      <c r="L38" s="1"/>
      <c r="M38" s="2"/>
      <c r="N38" s="2"/>
      <c r="O38" s="2"/>
      <c r="Q38" s="3"/>
      <c r="R38" s="3"/>
      <c r="S38" s="1"/>
      <c r="X38" s="1"/>
    </row>
    <row r="39" spans="1:28" x14ac:dyDescent="0.25">
      <c r="A39" t="s">
        <v>21</v>
      </c>
      <c r="B39">
        <v>3712.9</v>
      </c>
      <c r="C39">
        <v>3742.4</v>
      </c>
      <c r="E39" t="s">
        <v>10</v>
      </c>
      <c r="F39">
        <v>3458474.4</v>
      </c>
      <c r="G39">
        <v>5852185.2999999998</v>
      </c>
      <c r="H39">
        <v>-3712.8772220000001</v>
      </c>
      <c r="I39">
        <v>38.299999999999997</v>
      </c>
      <c r="J39">
        <v>80.8</v>
      </c>
      <c r="L39" s="1" t="s">
        <v>10</v>
      </c>
      <c r="M39" s="2">
        <v>29.5</v>
      </c>
      <c r="N39" s="2"/>
      <c r="O39" s="2"/>
      <c r="Q39" s="3"/>
      <c r="R39" s="3"/>
      <c r="S39" s="1"/>
      <c r="X39" s="1"/>
    </row>
    <row r="40" spans="1:28" x14ac:dyDescent="0.25">
      <c r="A40" t="s">
        <v>21</v>
      </c>
      <c r="B40">
        <v>3742.4</v>
      </c>
      <c r="C40">
        <v>3772.9</v>
      </c>
      <c r="E40" t="s">
        <v>11</v>
      </c>
      <c r="F40">
        <v>3458474.1</v>
      </c>
      <c r="G40">
        <v>5852185.7000000002</v>
      </c>
      <c r="H40">
        <v>-3742.368974</v>
      </c>
      <c r="I40">
        <v>38</v>
      </c>
      <c r="J40">
        <v>81.2</v>
      </c>
      <c r="L40" s="1" t="s">
        <v>11</v>
      </c>
      <c r="M40" s="2">
        <v>30.5</v>
      </c>
      <c r="N40" s="2">
        <v>14.2</v>
      </c>
      <c r="O40" s="2">
        <f>M40*(N40/100)</f>
        <v>4.3309999999999995</v>
      </c>
      <c r="P40">
        <f t="shared" si="2"/>
        <v>288.2</v>
      </c>
      <c r="Q40" s="3">
        <f t="shared" si="3"/>
        <v>107.68478009898308</v>
      </c>
      <c r="R40" s="3">
        <f t="shared" si="4"/>
        <v>466.38278260869566</v>
      </c>
      <c r="S40" s="1">
        <f>$O$40*S2</f>
        <v>1652.1790829016486</v>
      </c>
      <c r="T40" s="3">
        <f t="shared" ref="T40:V40" si="21">$O$40*T2</f>
        <v>1751.240543439475</v>
      </c>
      <c r="U40" s="3">
        <f t="shared" si="21"/>
        <v>2038.7109359315371</v>
      </c>
      <c r="V40" s="3">
        <f t="shared" si="21"/>
        <v>2531.1822163114016</v>
      </c>
      <c r="W40" s="3">
        <f>$O$40*W2</f>
        <v>2643.3527959349476</v>
      </c>
      <c r="X40" s="1">
        <f>S40-$R$40</f>
        <v>1185.796300292953</v>
      </c>
      <c r="Y40" s="3">
        <f t="shared" ref="Y40:AB40" si="22">T40-$R$40</f>
        <v>1284.8577608307794</v>
      </c>
      <c r="Z40" s="3">
        <f t="shared" si="22"/>
        <v>1572.3281533228414</v>
      </c>
      <c r="AA40" s="3">
        <f t="shared" si="22"/>
        <v>2064.7994337027058</v>
      </c>
      <c r="AB40" s="3">
        <f t="shared" si="22"/>
        <v>2176.9700133262518</v>
      </c>
    </row>
    <row r="41" spans="1:28" x14ac:dyDescent="0.25">
      <c r="A41" t="s">
        <v>21</v>
      </c>
      <c r="B41">
        <v>3772.9</v>
      </c>
      <c r="C41">
        <v>4031.6</v>
      </c>
      <c r="E41" t="s">
        <v>12</v>
      </c>
      <c r="F41">
        <v>3458465.1</v>
      </c>
      <c r="G41">
        <v>5852184.0999999996</v>
      </c>
      <c r="H41">
        <v>-3772.8649300000002</v>
      </c>
      <c r="I41">
        <v>29</v>
      </c>
      <c r="J41">
        <v>79.599999999999994</v>
      </c>
      <c r="L41" s="1" t="s">
        <v>12</v>
      </c>
      <c r="M41" s="2">
        <v>258.7</v>
      </c>
      <c r="N41" s="2"/>
      <c r="O41" s="2"/>
      <c r="Q41" s="3"/>
      <c r="R41" s="3"/>
      <c r="S41" s="1"/>
      <c r="X41" s="1"/>
    </row>
    <row r="42" spans="1:28" x14ac:dyDescent="0.25">
      <c r="A42" t="s">
        <v>22</v>
      </c>
      <c r="B42">
        <v>5.46</v>
      </c>
      <c r="C42">
        <v>5.46</v>
      </c>
      <c r="D42">
        <v>4482.2</v>
      </c>
      <c r="E42" t="s">
        <v>1</v>
      </c>
      <c r="F42">
        <v>3459022.9</v>
      </c>
      <c r="G42">
        <v>5886456.4000000004</v>
      </c>
      <c r="H42">
        <v>5.46</v>
      </c>
      <c r="I42">
        <v>3459022.9</v>
      </c>
      <c r="J42">
        <v>5886456.4000000004</v>
      </c>
      <c r="L42" s="1"/>
      <c r="M42" s="2"/>
      <c r="N42" s="2"/>
      <c r="O42" s="2"/>
      <c r="Q42" s="3"/>
      <c r="R42" s="3"/>
      <c r="S42" s="1"/>
      <c r="X42" s="1"/>
    </row>
    <row r="43" spans="1:28" x14ac:dyDescent="0.25">
      <c r="A43" t="s">
        <v>22</v>
      </c>
      <c r="B43">
        <v>4476.7</v>
      </c>
      <c r="C43">
        <v>4482.2</v>
      </c>
      <c r="D43">
        <v>5.5</v>
      </c>
      <c r="E43" t="s">
        <v>10</v>
      </c>
      <c r="F43">
        <v>3459085.6</v>
      </c>
      <c r="G43">
        <v>5886510.2000000002</v>
      </c>
      <c r="H43">
        <v>-4476.7129679999998</v>
      </c>
      <c r="I43">
        <v>62.7</v>
      </c>
      <c r="J43">
        <v>53.8</v>
      </c>
      <c r="L43" s="1" t="s">
        <v>10</v>
      </c>
      <c r="M43" s="2">
        <v>5.5</v>
      </c>
      <c r="N43" s="2"/>
      <c r="O43" s="2"/>
      <c r="Q43" s="3"/>
      <c r="R43" s="3"/>
      <c r="S43" s="1"/>
      <c r="X43" s="1"/>
    </row>
    <row r="44" spans="1:28" x14ac:dyDescent="0.25">
      <c r="A44" t="s">
        <v>22</v>
      </c>
      <c r="B44">
        <v>4482.2</v>
      </c>
      <c r="C44">
        <v>4564.2</v>
      </c>
      <c r="D44">
        <v>82</v>
      </c>
      <c r="E44" t="s">
        <v>11</v>
      </c>
      <c r="F44">
        <v>3459094</v>
      </c>
      <c r="G44">
        <v>5886512</v>
      </c>
      <c r="H44">
        <v>-4482.1784399999997</v>
      </c>
      <c r="I44">
        <v>71.099999999999994</v>
      </c>
      <c r="J44">
        <v>55.6</v>
      </c>
      <c r="L44" s="1" t="s">
        <v>11</v>
      </c>
      <c r="M44" s="2">
        <v>82</v>
      </c>
      <c r="N44" s="2">
        <v>98</v>
      </c>
      <c r="O44" s="2">
        <f>D44*(N44/100)</f>
        <v>80.36</v>
      </c>
      <c r="P44">
        <f t="shared" si="2"/>
        <v>46.3</v>
      </c>
      <c r="Q44" s="3">
        <f t="shared" si="3"/>
        <v>0.93237280065790906</v>
      </c>
      <c r="R44" s="3">
        <f t="shared" si="4"/>
        <v>74.925478260869568</v>
      </c>
      <c r="S44" s="1">
        <f>$O$44*S2</f>
        <v>30655.532464090626</v>
      </c>
      <c r="T44" s="3">
        <f t="shared" ref="T44:W44" si="23">$O$44*T2</f>
        <v>32493.578866496475</v>
      </c>
      <c r="U44" s="3">
        <f t="shared" si="23"/>
        <v>37827.478829706386</v>
      </c>
      <c r="V44" s="3">
        <f t="shared" si="23"/>
        <v>46965.089564254042</v>
      </c>
      <c r="W44" s="3">
        <f t="shared" si="23"/>
        <v>49046.370510582405</v>
      </c>
      <c r="X44" s="1">
        <f>S44-$R$44</f>
        <v>30580.606985829756</v>
      </c>
      <c r="Y44" s="3">
        <f t="shared" ref="Y44:AB44" si="24">T44-$R$44</f>
        <v>32418.653388235605</v>
      </c>
      <c r="Z44" s="3">
        <f>U44-$R$44</f>
        <v>37752.553351445516</v>
      </c>
      <c r="AA44" s="3">
        <f t="shared" si="24"/>
        <v>46890.164085993172</v>
      </c>
      <c r="AB44" s="3">
        <f t="shared" si="24"/>
        <v>48971.445032321535</v>
      </c>
    </row>
    <row r="45" spans="1:28" x14ac:dyDescent="0.25">
      <c r="A45" t="s">
        <v>22</v>
      </c>
      <c r="B45">
        <v>4564.2</v>
      </c>
      <c r="C45">
        <v>4605.1000000000004</v>
      </c>
      <c r="D45">
        <v>40.799999999999997</v>
      </c>
      <c r="E45" t="s">
        <v>12</v>
      </c>
      <c r="F45">
        <v>3459097.7</v>
      </c>
      <c r="G45">
        <v>5886512.5999999996</v>
      </c>
      <c r="H45">
        <v>-4564.2273679999998</v>
      </c>
      <c r="I45">
        <v>74.8</v>
      </c>
      <c r="J45">
        <v>56.2</v>
      </c>
      <c r="L45" s="1" t="s">
        <v>12</v>
      </c>
      <c r="M45" s="2">
        <v>40.799999999999997</v>
      </c>
      <c r="N45" s="2"/>
      <c r="O45" s="2"/>
      <c r="Q45" s="3"/>
      <c r="R45" s="3"/>
      <c r="S45" s="1"/>
      <c r="X45" s="1"/>
    </row>
    <row r="46" spans="1:28" x14ac:dyDescent="0.25">
      <c r="A46" t="s">
        <v>23</v>
      </c>
      <c r="B46">
        <v>51</v>
      </c>
      <c r="C46">
        <v>51</v>
      </c>
      <c r="D46">
        <v>3861.6</v>
      </c>
      <c r="E46" t="s">
        <v>1</v>
      </c>
      <c r="F46">
        <v>3458810</v>
      </c>
      <c r="G46">
        <v>5854790</v>
      </c>
      <c r="H46">
        <v>51</v>
      </c>
      <c r="I46">
        <v>3458810</v>
      </c>
      <c r="J46">
        <v>5854790</v>
      </c>
      <c r="L46" s="1"/>
      <c r="M46" s="2"/>
      <c r="N46" s="2"/>
      <c r="O46" s="2"/>
      <c r="Q46" s="3"/>
      <c r="R46" s="3"/>
      <c r="S46" s="1"/>
      <c r="X46" s="1"/>
    </row>
    <row r="47" spans="1:28" x14ac:dyDescent="0.25">
      <c r="A47" t="s">
        <v>23</v>
      </c>
      <c r="B47">
        <v>3810.6</v>
      </c>
      <c r="C47">
        <v>3839.1</v>
      </c>
      <c r="D47">
        <v>28.5</v>
      </c>
      <c r="E47" t="s">
        <v>10</v>
      </c>
      <c r="F47">
        <v>3458868.5</v>
      </c>
      <c r="G47">
        <v>5854936.7999999998</v>
      </c>
      <c r="H47">
        <v>-3810.6426889999998</v>
      </c>
      <c r="I47">
        <v>58.5</v>
      </c>
      <c r="J47">
        <v>146.80000000000001</v>
      </c>
      <c r="L47" s="1" t="s">
        <v>10</v>
      </c>
      <c r="M47" s="2">
        <v>28.5</v>
      </c>
      <c r="N47" s="2"/>
      <c r="O47" s="2"/>
      <c r="Q47" s="3"/>
      <c r="R47" s="3"/>
      <c r="S47" s="1"/>
      <c r="X47" s="1"/>
    </row>
    <row r="48" spans="1:28" x14ac:dyDescent="0.25">
      <c r="A48" t="s">
        <v>23</v>
      </c>
      <c r="B48">
        <v>3839.1</v>
      </c>
      <c r="C48">
        <v>3868.6</v>
      </c>
      <c r="D48">
        <v>29.5</v>
      </c>
      <c r="E48" t="s">
        <v>11</v>
      </c>
      <c r="F48">
        <v>3458868.1</v>
      </c>
      <c r="G48">
        <v>5854937.2999999998</v>
      </c>
      <c r="H48">
        <v>-3839.1394740000001</v>
      </c>
      <c r="I48">
        <v>58.1</v>
      </c>
      <c r="J48">
        <v>147.30000000000001</v>
      </c>
      <c r="L48" s="1" t="s">
        <v>11</v>
      </c>
      <c r="M48" s="2">
        <v>29.5</v>
      </c>
      <c r="N48" s="2">
        <v>3.9</v>
      </c>
      <c r="O48" s="2">
        <f>D48*(N48/100)</f>
        <v>1.1505000000000001</v>
      </c>
      <c r="P48">
        <f t="shared" si="2"/>
        <v>272.2</v>
      </c>
      <c r="Q48" s="3">
        <f t="shared" si="3"/>
        <v>382.86884719309182</v>
      </c>
      <c r="R48" s="3">
        <f t="shared" si="4"/>
        <v>440.49060869565216</v>
      </c>
      <c r="S48" s="1">
        <f>$O$48*S2</f>
        <v>438.8898718259864</v>
      </c>
      <c r="T48" s="3">
        <f t="shared" ref="T48:W48" si="25">$O$48*T2</f>
        <v>465.20485920736928</v>
      </c>
      <c r="U48" s="3">
        <f t="shared" si="25"/>
        <v>541.56936776477346</v>
      </c>
      <c r="V48" s="3">
        <f t="shared" si="25"/>
        <v>672.39093508803228</v>
      </c>
      <c r="W48" s="3">
        <f t="shared" si="25"/>
        <v>702.18826869618044</v>
      </c>
      <c r="X48" s="1">
        <f>S48-$R$48</f>
        <v>-1.6007368696657522</v>
      </c>
      <c r="Y48" s="3">
        <f t="shared" ref="Y48:AB48" si="26">T48-$R$48</f>
        <v>24.714250511717125</v>
      </c>
      <c r="Z48" s="3">
        <f t="shared" si="26"/>
        <v>101.0787590691213</v>
      </c>
      <c r="AA48" s="3">
        <f t="shared" si="26"/>
        <v>231.90032639238012</v>
      </c>
      <c r="AB48" s="3">
        <f t="shared" si="26"/>
        <v>261.69766000052829</v>
      </c>
    </row>
    <row r="49" spans="1:28" x14ac:dyDescent="0.25">
      <c r="A49" t="s">
        <v>23</v>
      </c>
      <c r="B49">
        <v>3868.6</v>
      </c>
      <c r="C49">
        <v>4112.3</v>
      </c>
      <c r="D49">
        <v>243.7</v>
      </c>
      <c r="E49" t="s">
        <v>12</v>
      </c>
      <c r="F49">
        <v>3458863.2</v>
      </c>
      <c r="G49">
        <v>5854947.9000000004</v>
      </c>
      <c r="H49">
        <v>-3868.6314689999999</v>
      </c>
      <c r="I49">
        <v>53.2</v>
      </c>
      <c r="J49">
        <v>157.9</v>
      </c>
      <c r="L49" s="1" t="s">
        <v>12</v>
      </c>
      <c r="M49" s="2">
        <v>243.7</v>
      </c>
      <c r="N49" s="2"/>
      <c r="O49" s="2"/>
      <c r="Q49" s="3"/>
      <c r="R49" s="3"/>
      <c r="S49" s="1"/>
      <c r="X49" s="1"/>
    </row>
    <row r="50" spans="1:28" x14ac:dyDescent="0.25">
      <c r="A50" t="s">
        <v>24</v>
      </c>
      <c r="B50">
        <v>14.87</v>
      </c>
      <c r="C50">
        <v>14.87</v>
      </c>
      <c r="D50">
        <v>3827</v>
      </c>
      <c r="E50" t="s">
        <v>1</v>
      </c>
      <c r="F50">
        <v>3444813.63</v>
      </c>
      <c r="G50">
        <v>5874785.1299999999</v>
      </c>
      <c r="H50">
        <v>14.87</v>
      </c>
      <c r="I50">
        <v>3444813.63</v>
      </c>
      <c r="J50">
        <v>5874785.1299999999</v>
      </c>
      <c r="L50" s="1"/>
      <c r="M50" s="2"/>
      <c r="N50" s="2"/>
      <c r="O50" s="2"/>
      <c r="Q50" s="3"/>
      <c r="R50" s="3"/>
      <c r="S50" s="1"/>
      <c r="X50" s="1"/>
    </row>
    <row r="51" spans="1:28" x14ac:dyDescent="0.25">
      <c r="A51" t="s">
        <v>24</v>
      </c>
      <c r="B51">
        <v>3812.2</v>
      </c>
      <c r="C51">
        <v>3815.2</v>
      </c>
      <c r="D51">
        <v>3</v>
      </c>
      <c r="E51" t="s">
        <v>10</v>
      </c>
      <c r="F51">
        <v>3445030.8</v>
      </c>
      <c r="G51">
        <v>5874883.2999999998</v>
      </c>
      <c r="H51">
        <v>-3812.1573880000001</v>
      </c>
      <c r="I51">
        <v>217.2</v>
      </c>
      <c r="J51">
        <v>98.2</v>
      </c>
      <c r="L51" s="1" t="s">
        <v>10</v>
      </c>
      <c r="M51" s="2">
        <v>3</v>
      </c>
      <c r="N51" s="2"/>
      <c r="O51" s="2"/>
      <c r="Q51" s="3"/>
      <c r="R51" s="3"/>
      <c r="S51" s="1"/>
      <c r="X51" s="1"/>
    </row>
    <row r="52" spans="1:28" x14ac:dyDescent="0.25">
      <c r="A52" t="s">
        <v>24</v>
      </c>
      <c r="B52">
        <v>3815.2</v>
      </c>
      <c r="C52">
        <v>3937.1</v>
      </c>
      <c r="D52">
        <v>122</v>
      </c>
      <c r="E52" t="s">
        <v>11</v>
      </c>
      <c r="F52">
        <v>3445029.3</v>
      </c>
      <c r="G52">
        <v>5874883.2000000002</v>
      </c>
      <c r="H52">
        <v>-3815.1571749999998</v>
      </c>
      <c r="I52">
        <v>215.7</v>
      </c>
      <c r="J52">
        <v>98.1</v>
      </c>
      <c r="L52" s="1" t="s">
        <v>11</v>
      </c>
      <c r="M52" s="2">
        <v>122</v>
      </c>
      <c r="N52" s="2">
        <v>90.8</v>
      </c>
      <c r="O52" s="2">
        <f>D52*(N52/100)</f>
        <v>110.776</v>
      </c>
      <c r="P52">
        <f t="shared" si="2"/>
        <v>40.5</v>
      </c>
      <c r="Q52" s="3">
        <f t="shared" si="3"/>
        <v>0.59164047462799974</v>
      </c>
      <c r="R52" s="3">
        <f t="shared" si="4"/>
        <v>65.539565217391299</v>
      </c>
      <c r="S52" s="4">
        <f>$O$52*S2</f>
        <v>42258.552317597103</v>
      </c>
      <c r="T52" s="3">
        <f t="shared" ref="T52:W52" si="27">$O$52*T2</f>
        <v>44792.293336423762</v>
      </c>
      <c r="U52" s="3">
        <f t="shared" si="27"/>
        <v>52145.057178192561</v>
      </c>
      <c r="V52" s="3">
        <f t="shared" si="27"/>
        <v>64741.224011570499</v>
      </c>
      <c r="W52" s="3">
        <f t="shared" si="27"/>
        <v>67610.263062223457</v>
      </c>
      <c r="X52" s="4">
        <f>S52-$R$52</f>
        <v>42193.012752379713</v>
      </c>
      <c r="Y52" s="3">
        <f t="shared" ref="Y52:AB52" si="28">T52-$R$52</f>
        <v>44726.753771206371</v>
      </c>
      <c r="Z52" s="3">
        <f t="shared" si="28"/>
        <v>52079.517612975171</v>
      </c>
      <c r="AA52" s="3">
        <f t="shared" si="28"/>
        <v>64675.684446353109</v>
      </c>
      <c r="AB52" s="3">
        <f t="shared" si="28"/>
        <v>67544.723497006067</v>
      </c>
    </row>
    <row r="53" spans="1:28" x14ac:dyDescent="0.25">
      <c r="A53" t="s">
        <v>24</v>
      </c>
      <c r="B53">
        <v>3937.1</v>
      </c>
      <c r="C53">
        <v>3974.6</v>
      </c>
      <c r="D53">
        <v>37.5</v>
      </c>
      <c r="E53" t="s">
        <v>12</v>
      </c>
      <c r="F53">
        <v>3445028.7</v>
      </c>
      <c r="G53">
        <v>5874882.5</v>
      </c>
      <c r="H53">
        <v>-3937.1457369999998</v>
      </c>
      <c r="I53">
        <v>215</v>
      </c>
      <c r="J53">
        <v>97.4</v>
      </c>
      <c r="L53" s="1" t="s">
        <v>12</v>
      </c>
      <c r="M53" s="2">
        <v>37.5</v>
      </c>
      <c r="N53" s="2"/>
      <c r="O53" s="2"/>
      <c r="Q53" s="3"/>
      <c r="R53" s="3"/>
    </row>
    <row r="54" spans="1:28" x14ac:dyDescent="0.25">
      <c r="A54" t="s">
        <v>25</v>
      </c>
      <c r="B54">
        <v>17</v>
      </c>
      <c r="C54">
        <v>17</v>
      </c>
      <c r="D54">
        <v>3940.8</v>
      </c>
      <c r="E54" t="s">
        <v>1</v>
      </c>
      <c r="F54">
        <v>3444584.94</v>
      </c>
      <c r="G54">
        <v>5873902.8799999999</v>
      </c>
      <c r="H54">
        <v>17</v>
      </c>
      <c r="I54">
        <v>3444584.94</v>
      </c>
      <c r="J54">
        <v>5873902.8799999999</v>
      </c>
      <c r="L54" s="1"/>
      <c r="M54" s="2"/>
      <c r="N54" s="2"/>
      <c r="O54" s="2"/>
      <c r="Q54" s="3"/>
      <c r="R54" s="3"/>
    </row>
    <row r="55" spans="1:28" x14ac:dyDescent="0.25">
      <c r="A55" t="s">
        <v>25</v>
      </c>
      <c r="B55">
        <v>3923.8</v>
      </c>
      <c r="C55">
        <v>3927.8</v>
      </c>
      <c r="D55">
        <v>4</v>
      </c>
      <c r="E55" t="s">
        <v>10</v>
      </c>
      <c r="F55">
        <v>3444795.3</v>
      </c>
      <c r="G55">
        <v>5873975.7000000002</v>
      </c>
      <c r="H55">
        <v>-3923.8162889999999</v>
      </c>
      <c r="I55">
        <v>210.4</v>
      </c>
      <c r="J55">
        <v>72.8</v>
      </c>
      <c r="L55" s="1" t="s">
        <v>10</v>
      </c>
      <c r="M55" s="2">
        <v>4</v>
      </c>
      <c r="N55" s="2"/>
      <c r="O55" s="2"/>
      <c r="Q55" s="3"/>
      <c r="R55" s="3"/>
    </row>
    <row r="56" spans="1:28" x14ac:dyDescent="0.25">
      <c r="A56" t="s">
        <v>25</v>
      </c>
      <c r="B56">
        <v>3927.8</v>
      </c>
      <c r="C56">
        <v>4035.5</v>
      </c>
      <c r="D56">
        <v>107.7</v>
      </c>
      <c r="E56" t="s">
        <v>11</v>
      </c>
      <c r="F56">
        <v>3444795.4</v>
      </c>
      <c r="G56">
        <v>5873984.2000000002</v>
      </c>
      <c r="H56">
        <v>-3927.803958</v>
      </c>
      <c r="I56">
        <v>210.5</v>
      </c>
      <c r="J56">
        <v>81.3</v>
      </c>
      <c r="L56" s="1" t="s">
        <v>11</v>
      </c>
      <c r="M56" s="2">
        <v>107.7</v>
      </c>
      <c r="N56" s="2">
        <v>86.5</v>
      </c>
      <c r="O56" s="2">
        <f>D56*(N56/100)</f>
        <v>93.160499999999999</v>
      </c>
      <c r="P56">
        <f t="shared" si="2"/>
        <v>30.9</v>
      </c>
      <c r="Q56" s="3">
        <f t="shared" si="3"/>
        <v>0.53675389107578009</v>
      </c>
      <c r="R56" s="3">
        <f t="shared" si="4"/>
        <v>50.004260869565215</v>
      </c>
      <c r="S56">
        <f>$O$56*S2</f>
        <v>35538.635292694307</v>
      </c>
      <c r="T56" s="3">
        <f t="shared" ref="T56:W56" si="29">$O$56*T2</f>
        <v>37669.463090993588</v>
      </c>
      <c r="U56" s="3">
        <f t="shared" si="29"/>
        <v>43852.997032290463</v>
      </c>
      <c r="V56" s="3">
        <f t="shared" si="29"/>
        <v>54446.132732089201</v>
      </c>
      <c r="W56" s="3">
        <f t="shared" si="29"/>
        <v>56858.939770422003</v>
      </c>
      <c r="X56">
        <f>S56-$R$56</f>
        <v>35488.631031824742</v>
      </c>
      <c r="Y56" s="3">
        <f t="shared" ref="Y56:AB56" si="30">T56-$R$56</f>
        <v>37619.458830124022</v>
      </c>
      <c r="Z56" s="3">
        <f t="shared" si="30"/>
        <v>43802.992771420897</v>
      </c>
      <c r="AA56" s="3">
        <f t="shared" si="30"/>
        <v>54396.128471219636</v>
      </c>
      <c r="AB56" s="3">
        <f t="shared" si="30"/>
        <v>56808.935509552437</v>
      </c>
    </row>
    <row r="57" spans="1:28" x14ac:dyDescent="0.25">
      <c r="A57" t="s">
        <v>25</v>
      </c>
      <c r="B57">
        <v>4035.5</v>
      </c>
      <c r="C57">
        <v>4062.4</v>
      </c>
      <c r="D57">
        <v>26.9</v>
      </c>
      <c r="E57" t="s">
        <v>12</v>
      </c>
      <c r="F57">
        <v>3444795.5</v>
      </c>
      <c r="G57">
        <v>5873986.2999999998</v>
      </c>
      <c r="H57">
        <v>-4035.4710300000002</v>
      </c>
      <c r="I57">
        <v>210.5</v>
      </c>
      <c r="J57">
        <v>83.4</v>
      </c>
      <c r="L57" s="1" t="s">
        <v>12</v>
      </c>
      <c r="M57" s="2">
        <v>26.9</v>
      </c>
      <c r="N57" s="2"/>
      <c r="O57" s="2"/>
      <c r="Q57" s="3"/>
      <c r="R57" s="3"/>
    </row>
    <row r="58" spans="1:28" x14ac:dyDescent="0.25">
      <c r="A58" t="s">
        <v>26</v>
      </c>
      <c r="B58">
        <v>8.27</v>
      </c>
      <c r="C58">
        <v>8.27</v>
      </c>
      <c r="D58">
        <v>3915.8</v>
      </c>
      <c r="E58" t="s">
        <v>1</v>
      </c>
      <c r="F58">
        <v>3444147.76</v>
      </c>
      <c r="G58">
        <v>5880195.4199999999</v>
      </c>
      <c r="H58">
        <v>8.27</v>
      </c>
      <c r="I58">
        <v>3444147.76</v>
      </c>
      <c r="J58">
        <v>5880195.4199999999</v>
      </c>
      <c r="L58" s="1"/>
      <c r="M58" s="2"/>
      <c r="N58" s="2"/>
      <c r="O58" s="2"/>
      <c r="Q58" s="3"/>
      <c r="R58" s="3"/>
    </row>
    <row r="59" spans="1:28" x14ac:dyDescent="0.25">
      <c r="A59" t="s">
        <v>26</v>
      </c>
      <c r="B59">
        <v>3907.5</v>
      </c>
      <c r="C59">
        <v>3910.5</v>
      </c>
      <c r="D59">
        <v>3</v>
      </c>
      <c r="E59" t="s">
        <v>10</v>
      </c>
      <c r="F59">
        <v>3444010.8</v>
      </c>
      <c r="G59">
        <v>5880140</v>
      </c>
      <c r="H59">
        <v>-3907.5383069999998</v>
      </c>
      <c r="I59">
        <v>-137</v>
      </c>
      <c r="J59">
        <v>-55.4</v>
      </c>
      <c r="L59" s="1" t="s">
        <v>10</v>
      </c>
      <c r="M59" s="2">
        <v>3</v>
      </c>
      <c r="N59" s="2"/>
      <c r="O59" s="2"/>
      <c r="Q59" s="3"/>
      <c r="R59" s="3"/>
    </row>
    <row r="60" spans="1:28" x14ac:dyDescent="0.25">
      <c r="A60" t="s">
        <v>26</v>
      </c>
      <c r="B60">
        <v>3910.5</v>
      </c>
      <c r="C60">
        <v>4000</v>
      </c>
      <c r="D60">
        <v>89.5</v>
      </c>
      <c r="E60" t="s">
        <v>11</v>
      </c>
      <c r="F60">
        <v>3444011.9</v>
      </c>
      <c r="G60">
        <v>5880139.9000000004</v>
      </c>
      <c r="H60">
        <v>-3910.537777</v>
      </c>
      <c r="I60">
        <v>-135.9</v>
      </c>
      <c r="J60">
        <v>-55.5</v>
      </c>
      <c r="L60" s="1" t="s">
        <v>11</v>
      </c>
      <c r="M60" s="2">
        <v>89.5</v>
      </c>
      <c r="N60" s="2">
        <v>94.4</v>
      </c>
      <c r="O60" s="2">
        <f>D60*(N60/100)</f>
        <v>84.488</v>
      </c>
      <c r="P60">
        <f t="shared" si="2"/>
        <v>39.5</v>
      </c>
      <c r="Q60" s="3">
        <f t="shared" si="3"/>
        <v>0.75657258247119219</v>
      </c>
      <c r="R60" s="3">
        <f t="shared" si="4"/>
        <v>63.921304347826087</v>
      </c>
      <c r="S60">
        <f>$O$60*S2</f>
        <v>32230.271613067307</v>
      </c>
      <c r="T60" s="3">
        <f t="shared" ref="T60:W60" si="31">$O$60*T2</f>
        <v>34162.736327433478</v>
      </c>
      <c r="U60" s="3">
        <f t="shared" si="31"/>
        <v>39770.63254559772</v>
      </c>
      <c r="V60" s="3">
        <f t="shared" si="31"/>
        <v>49377.631745951905</v>
      </c>
      <c r="W60" s="3">
        <f t="shared" si="31"/>
        <v>51565.825680663096</v>
      </c>
      <c r="X60">
        <f>S60-$R$60</f>
        <v>32166.35030871948</v>
      </c>
      <c r="Y60" s="3">
        <f t="shared" ref="Y60:AB60" si="32">T60-$R$60</f>
        <v>34098.815023085655</v>
      </c>
      <c r="Z60" s="3">
        <f t="shared" si="32"/>
        <v>39706.711241249897</v>
      </c>
      <c r="AA60" s="3">
        <f t="shared" si="32"/>
        <v>49313.710441604082</v>
      </c>
      <c r="AB60" s="3">
        <f t="shared" si="32"/>
        <v>51501.904376315273</v>
      </c>
    </row>
    <row r="61" spans="1:28" x14ac:dyDescent="0.25">
      <c r="A61" t="s">
        <v>26</v>
      </c>
      <c r="B61">
        <v>4000</v>
      </c>
      <c r="C61">
        <v>4036.5</v>
      </c>
      <c r="D61">
        <v>36.5</v>
      </c>
      <c r="E61" t="s">
        <v>12</v>
      </c>
      <c r="F61">
        <v>3444012</v>
      </c>
      <c r="G61">
        <v>5880139.7000000002</v>
      </c>
      <c r="H61">
        <v>-4000.0303309999999</v>
      </c>
      <c r="I61">
        <v>-135.80000000000001</v>
      </c>
      <c r="J61">
        <v>-55.7</v>
      </c>
      <c r="L61" s="1" t="s">
        <v>12</v>
      </c>
      <c r="M61" s="2">
        <v>36.5</v>
      </c>
      <c r="N61" s="2"/>
      <c r="O61" s="2"/>
      <c r="Q61" s="3"/>
      <c r="R61" s="3"/>
    </row>
    <row r="62" spans="1:28" x14ac:dyDescent="0.25">
      <c r="A62" t="s">
        <v>27</v>
      </c>
      <c r="B62">
        <v>47</v>
      </c>
      <c r="C62">
        <v>47</v>
      </c>
      <c r="D62">
        <v>3729.2</v>
      </c>
      <c r="E62" t="s">
        <v>1</v>
      </c>
      <c r="F62">
        <v>3453720</v>
      </c>
      <c r="G62">
        <v>5859690</v>
      </c>
      <c r="H62">
        <v>47</v>
      </c>
      <c r="I62">
        <v>3453720</v>
      </c>
      <c r="J62">
        <v>5859690</v>
      </c>
      <c r="L62" s="1"/>
      <c r="M62" s="2"/>
      <c r="N62" s="2"/>
      <c r="O62" s="2"/>
      <c r="Q62" s="3"/>
      <c r="R62" s="3"/>
    </row>
    <row r="63" spans="1:28" x14ac:dyDescent="0.25">
      <c r="A63" t="s">
        <v>27</v>
      </c>
      <c r="B63">
        <v>3682.2</v>
      </c>
      <c r="C63">
        <v>3720.7</v>
      </c>
      <c r="D63">
        <v>38.5</v>
      </c>
      <c r="E63" t="s">
        <v>10</v>
      </c>
      <c r="F63">
        <v>3453789.2</v>
      </c>
      <c r="G63">
        <v>5859755.7000000002</v>
      </c>
      <c r="H63">
        <v>-3682.2216020000001</v>
      </c>
      <c r="I63">
        <v>69.2</v>
      </c>
      <c r="J63">
        <v>65.7</v>
      </c>
      <c r="L63" s="1" t="s">
        <v>10</v>
      </c>
      <c r="M63" s="2">
        <v>38.5</v>
      </c>
      <c r="N63" s="2"/>
      <c r="O63" s="2"/>
      <c r="Q63" s="3"/>
      <c r="R63" s="3"/>
    </row>
    <row r="64" spans="1:28" x14ac:dyDescent="0.25">
      <c r="A64" t="s">
        <v>27</v>
      </c>
      <c r="B64">
        <v>3720.7</v>
      </c>
      <c r="C64">
        <v>3920.5</v>
      </c>
      <c r="D64">
        <v>199.8</v>
      </c>
      <c r="E64" t="s">
        <v>11</v>
      </c>
      <c r="F64">
        <v>3453781.2</v>
      </c>
      <c r="G64">
        <v>5859758.2999999998</v>
      </c>
      <c r="H64">
        <v>-3720.6946910000001</v>
      </c>
      <c r="I64">
        <v>61.2</v>
      </c>
      <c r="J64">
        <v>68.3</v>
      </c>
      <c r="L64" s="1" t="s">
        <v>11</v>
      </c>
      <c r="M64" s="2">
        <v>199.8</v>
      </c>
      <c r="N64" s="2">
        <v>9.4</v>
      </c>
      <c r="O64" s="2">
        <f>D64*(N64/100)</f>
        <v>18.781200000000002</v>
      </c>
      <c r="P64">
        <f t="shared" si="2"/>
        <v>129.4</v>
      </c>
      <c r="Q64" s="3">
        <f t="shared" si="3"/>
        <v>11.149604738873935</v>
      </c>
      <c r="R64" s="3">
        <f t="shared" si="4"/>
        <v>209.40295652173916</v>
      </c>
      <c r="S64">
        <f>$O$64*S2</f>
        <v>7164.6053548354766</v>
      </c>
      <c r="T64" s="3">
        <f t="shared" ref="T64:W64" si="33">$O$64*T2</f>
        <v>7594.1812270712253</v>
      </c>
      <c r="U64" s="3">
        <f t="shared" si="33"/>
        <v>8840.7845370393425</v>
      </c>
      <c r="V64" s="3">
        <f t="shared" si="33"/>
        <v>10976.365606323645</v>
      </c>
      <c r="W64" s="3">
        <f t="shared" si="33"/>
        <v>11462.788624108392</v>
      </c>
      <c r="X64">
        <f>S64-$R$64</f>
        <v>6955.2023983137378</v>
      </c>
      <c r="Y64" s="3">
        <f t="shared" ref="Y64:AB64" si="34">T64-$R$64</f>
        <v>7384.7782705494865</v>
      </c>
      <c r="Z64" s="3">
        <f t="shared" si="34"/>
        <v>8631.3815805176037</v>
      </c>
      <c r="AA64" s="3">
        <f t="shared" si="34"/>
        <v>10766.962649801906</v>
      </c>
      <c r="AB64" s="3">
        <f t="shared" si="34"/>
        <v>11253.385667586654</v>
      </c>
    </row>
    <row r="65" spans="1:28" x14ac:dyDescent="0.25">
      <c r="A65" t="s">
        <v>27</v>
      </c>
      <c r="B65">
        <v>3920.5</v>
      </c>
      <c r="C65">
        <v>4011.4</v>
      </c>
      <c r="D65">
        <v>90.9</v>
      </c>
      <c r="E65" t="s">
        <v>12</v>
      </c>
      <c r="F65">
        <v>3453778.2</v>
      </c>
      <c r="G65">
        <v>5859760.7000000002</v>
      </c>
      <c r="H65">
        <v>-3920.5173490000002</v>
      </c>
      <c r="I65">
        <v>58.2</v>
      </c>
      <c r="J65">
        <v>70.7</v>
      </c>
      <c r="L65" s="1" t="s">
        <v>12</v>
      </c>
      <c r="M65" s="2">
        <v>90.9</v>
      </c>
      <c r="N65" s="2"/>
      <c r="O65" s="2"/>
      <c r="Q65" s="3"/>
      <c r="R65" s="3"/>
    </row>
    <row r="66" spans="1:28" x14ac:dyDescent="0.25">
      <c r="A66" t="s">
        <v>28</v>
      </c>
      <c r="B66">
        <v>37.520000000000003</v>
      </c>
      <c r="C66">
        <v>37.520000000000003</v>
      </c>
      <c r="D66">
        <v>3507.7</v>
      </c>
      <c r="E66" t="s">
        <v>1</v>
      </c>
      <c r="F66">
        <v>3454322.1</v>
      </c>
      <c r="G66">
        <v>5847423.5800000001</v>
      </c>
      <c r="H66">
        <v>37.520000000000003</v>
      </c>
      <c r="I66">
        <v>3454322.1</v>
      </c>
      <c r="J66">
        <v>5847423.5800000001</v>
      </c>
      <c r="L66" s="1"/>
      <c r="M66" s="2"/>
      <c r="N66" s="2"/>
      <c r="O66" s="2"/>
      <c r="Q66" s="3"/>
      <c r="R66" s="3"/>
    </row>
    <row r="67" spans="1:28" x14ac:dyDescent="0.25">
      <c r="A67" t="s">
        <v>28</v>
      </c>
      <c r="B67">
        <v>3470.2</v>
      </c>
      <c r="C67">
        <v>3548.1</v>
      </c>
      <c r="D67">
        <v>77.900000000000006</v>
      </c>
      <c r="E67" t="s">
        <v>10</v>
      </c>
      <c r="F67">
        <v>3454398.8</v>
      </c>
      <c r="G67">
        <v>5847302.7999999998</v>
      </c>
      <c r="H67">
        <v>-3470.169598</v>
      </c>
      <c r="I67">
        <v>76.7</v>
      </c>
      <c r="J67">
        <v>-120.8</v>
      </c>
      <c r="L67" s="1" t="s">
        <v>10</v>
      </c>
      <c r="M67" s="2">
        <v>77.900000000000006</v>
      </c>
      <c r="N67" s="2"/>
      <c r="O67" s="2"/>
      <c r="Q67" s="3"/>
      <c r="R67" s="3"/>
    </row>
    <row r="68" spans="1:28" x14ac:dyDescent="0.25">
      <c r="A68" t="s">
        <v>28</v>
      </c>
      <c r="B68">
        <v>3548.1</v>
      </c>
      <c r="C68">
        <v>3577.1</v>
      </c>
      <c r="D68">
        <v>29</v>
      </c>
      <c r="E68" t="s">
        <v>11</v>
      </c>
      <c r="F68">
        <v>3454399.7</v>
      </c>
      <c r="G68">
        <v>5847302.9000000004</v>
      </c>
      <c r="H68">
        <v>-3548.1179649999999</v>
      </c>
      <c r="I68">
        <v>77.599999999999994</v>
      </c>
      <c r="J68">
        <v>-120.7</v>
      </c>
      <c r="L68" s="1" t="s">
        <v>11</v>
      </c>
      <c r="M68" s="2">
        <v>29</v>
      </c>
      <c r="N68" s="2">
        <v>0</v>
      </c>
      <c r="O68" s="2">
        <f>D68*(N68/100)</f>
        <v>0</v>
      </c>
      <c r="P68">
        <f t="shared" si="2"/>
        <v>332.8</v>
      </c>
      <c r="Q68" s="3" t="e">
        <f t="shared" si="3"/>
        <v>#DIV/0!</v>
      </c>
      <c r="R68" s="3">
        <f t="shared" si="4"/>
        <v>538.55721739130433</v>
      </c>
      <c r="S68">
        <f>$O$68*S2</f>
        <v>0</v>
      </c>
      <c r="T68" s="3">
        <f t="shared" ref="T68:W68" si="35">$O$68*T2</f>
        <v>0</v>
      </c>
      <c r="U68" s="3">
        <f t="shared" si="35"/>
        <v>0</v>
      </c>
      <c r="V68" s="3">
        <f t="shared" si="35"/>
        <v>0</v>
      </c>
      <c r="W68" s="3">
        <f t="shared" si="35"/>
        <v>0</v>
      </c>
      <c r="X68">
        <f>S68-$R$68</f>
        <v>-538.55721739130433</v>
      </c>
      <c r="Y68" s="3">
        <f t="shared" ref="Y68:AB68" si="36">T68-$R$68</f>
        <v>-538.55721739130433</v>
      </c>
      <c r="Z68" s="3">
        <f t="shared" si="36"/>
        <v>-538.55721739130433</v>
      </c>
      <c r="AA68" s="3">
        <f t="shared" si="36"/>
        <v>-538.55721739130433</v>
      </c>
      <c r="AB68" s="3">
        <f t="shared" si="36"/>
        <v>-538.55721739130433</v>
      </c>
    </row>
    <row r="69" spans="1:28" x14ac:dyDescent="0.25">
      <c r="A69" t="s">
        <v>28</v>
      </c>
      <c r="B69">
        <v>3577.1</v>
      </c>
      <c r="C69">
        <v>3832</v>
      </c>
      <c r="D69">
        <v>254.9</v>
      </c>
      <c r="E69" t="s">
        <v>12</v>
      </c>
      <c r="F69">
        <v>3454405.3</v>
      </c>
      <c r="G69">
        <v>5847306.7999999998</v>
      </c>
      <c r="H69">
        <v>-3577.1026879999999</v>
      </c>
      <c r="I69">
        <v>83.2</v>
      </c>
      <c r="J69">
        <v>-116.8</v>
      </c>
      <c r="L69" s="1" t="s">
        <v>12</v>
      </c>
      <c r="M69" s="2">
        <v>254.9</v>
      </c>
      <c r="N69" s="2"/>
      <c r="O69" s="2"/>
      <c r="Q69" s="3"/>
      <c r="R69" s="3"/>
    </row>
    <row r="70" spans="1:28" x14ac:dyDescent="0.25">
      <c r="A70" t="s">
        <v>29</v>
      </c>
      <c r="B70">
        <v>48.5</v>
      </c>
      <c r="C70">
        <v>48.5</v>
      </c>
      <c r="D70">
        <v>3613.2</v>
      </c>
      <c r="E70" t="s">
        <v>1</v>
      </c>
      <c r="F70">
        <v>3453590.64</v>
      </c>
      <c r="G70">
        <v>5851020.3700000001</v>
      </c>
      <c r="H70">
        <v>48.5</v>
      </c>
      <c r="I70">
        <v>3453590.64</v>
      </c>
      <c r="J70">
        <v>5851020.3700000001</v>
      </c>
      <c r="L70" s="1"/>
      <c r="M70" s="2"/>
      <c r="N70" s="2"/>
      <c r="O70" s="2"/>
      <c r="Q70" s="3"/>
      <c r="R70" s="3"/>
    </row>
    <row r="71" spans="1:28" x14ac:dyDescent="0.25">
      <c r="A71" t="s">
        <v>29</v>
      </c>
      <c r="B71">
        <v>3564.7</v>
      </c>
      <c r="C71">
        <v>3597.7</v>
      </c>
      <c r="D71">
        <v>33</v>
      </c>
      <c r="E71" t="s">
        <v>10</v>
      </c>
      <c r="F71">
        <v>3453656.3</v>
      </c>
      <c r="G71">
        <v>5851121.9000000004</v>
      </c>
      <c r="H71">
        <v>-3564.6734150000002</v>
      </c>
      <c r="I71">
        <v>65.7</v>
      </c>
      <c r="J71">
        <v>101.5</v>
      </c>
      <c r="L71" s="1" t="s">
        <v>10</v>
      </c>
      <c r="M71" s="2">
        <v>33</v>
      </c>
      <c r="N71" s="2"/>
      <c r="O71" s="2"/>
      <c r="Q71" s="3"/>
      <c r="R71" s="3"/>
    </row>
    <row r="72" spans="1:28" x14ac:dyDescent="0.25">
      <c r="A72" t="s">
        <v>29</v>
      </c>
      <c r="B72">
        <v>3597.7</v>
      </c>
      <c r="C72">
        <v>3623.7</v>
      </c>
      <c r="D72">
        <v>26</v>
      </c>
      <c r="E72" t="s">
        <v>11</v>
      </c>
      <c r="F72">
        <v>3453656.1</v>
      </c>
      <c r="G72">
        <v>5851122</v>
      </c>
      <c r="H72">
        <v>-3597.6696339999999</v>
      </c>
      <c r="I72">
        <v>65.5</v>
      </c>
      <c r="J72">
        <v>101.6</v>
      </c>
      <c r="L72" s="1" t="s">
        <v>11</v>
      </c>
      <c r="M72" s="2">
        <v>26</v>
      </c>
      <c r="N72" s="2">
        <v>0</v>
      </c>
      <c r="O72" s="2">
        <f>D72*(N72/100)</f>
        <v>0</v>
      </c>
      <c r="P72">
        <f>M71+M73</f>
        <v>203</v>
      </c>
      <c r="Q72" s="3" t="e">
        <f t="shared" ref="Q72" si="37">R72/O72</f>
        <v>#DIV/0!</v>
      </c>
      <c r="R72" s="3">
        <f t="shared" ref="R72" si="38">P72*$R$2</f>
        <v>328.50695652173914</v>
      </c>
      <c r="S72">
        <f>$O$72*S2</f>
        <v>0</v>
      </c>
      <c r="T72" s="3">
        <f t="shared" ref="T72:W72" si="39">$O$72*T2</f>
        <v>0</v>
      </c>
      <c r="U72" s="3">
        <f t="shared" si="39"/>
        <v>0</v>
      </c>
      <c r="V72" s="3">
        <f t="shared" si="39"/>
        <v>0</v>
      </c>
      <c r="W72" s="3">
        <f t="shared" si="39"/>
        <v>0</v>
      </c>
      <c r="X72">
        <f>S72-$R$72</f>
        <v>-328.50695652173914</v>
      </c>
      <c r="Y72" s="3">
        <f t="shared" ref="Y72:AB72" si="40">T72-$R$72</f>
        <v>-328.50695652173914</v>
      </c>
      <c r="Z72" s="3">
        <f t="shared" si="40"/>
        <v>-328.50695652173914</v>
      </c>
      <c r="AA72" s="3">
        <f t="shared" si="40"/>
        <v>-328.50695652173914</v>
      </c>
      <c r="AB72" s="3">
        <f t="shared" si="40"/>
        <v>-328.50695652173914</v>
      </c>
    </row>
    <row r="73" spans="1:28" x14ac:dyDescent="0.25">
      <c r="A73" t="s">
        <v>29</v>
      </c>
      <c r="B73">
        <v>3623.7</v>
      </c>
      <c r="C73">
        <v>3793.7</v>
      </c>
      <c r="D73">
        <v>170</v>
      </c>
      <c r="E73" t="s">
        <v>12</v>
      </c>
      <c r="F73">
        <v>3453654.4</v>
      </c>
      <c r="G73">
        <v>5851122.0999999996</v>
      </c>
      <c r="H73">
        <v>-3623.6687830000001</v>
      </c>
      <c r="I73">
        <v>63.7</v>
      </c>
      <c r="J73">
        <v>101.7</v>
      </c>
      <c r="L73" s="1" t="s">
        <v>12</v>
      </c>
      <c r="M73" s="2">
        <v>170</v>
      </c>
      <c r="N73" s="2"/>
      <c r="O73" s="2"/>
      <c r="Q73" s="3"/>
      <c r="R7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wells2-guuz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2016-12-04T16:36:12Z</dcterms:created>
  <dcterms:modified xsi:type="dcterms:W3CDTF">2016-12-05T16:14:02Z</dcterms:modified>
</cp:coreProperties>
</file>