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wells2-guuz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<sst xmlns="http://schemas.openxmlformats.org/spreadsheetml/2006/main" count="215" uniqueCount="37">
  <si>
    <t>Well Name</t>
  </si>
  <si>
    <t>Top</t>
  </si>
  <si>
    <t>Bottom</t>
  </si>
  <si>
    <t>Thickness</t>
  </si>
  <si>
    <t>Formation</t>
  </si>
  <si>
    <t>East </t>
  </si>
  <si>
    <t>North</t>
  </si>
  <si>
    <t>Base East [m]</t>
  </si>
  <si>
    <t>Base North [m]</t>
  </si>
  <si>
    <t>Ca content [%]</t>
  </si>
  <si>
    <t>Calcite [m]</t>
  </si>
  <si>
    <t>Anhydrite all [m]</t>
  </si>
  <si>
    <t>Ratio</t>
  </si>
  <si>
    <t>Gypsum all [m]</t>
  </si>
  <si>
    <t>How much gypsum is needed</t>
  </si>
  <si>
    <t>How</t>
  </si>
  <si>
    <t>Ahlhorn_Z1</t>
  </si>
  <si>
    <t>A2</t>
  </si>
  <si>
    <t>Ca2</t>
  </si>
  <si>
    <t>A1</t>
  </si>
  <si>
    <t>Brinkholz_Z1</t>
  </si>
  <si>
    <t>Bethermoor_Z1</t>
  </si>
  <si>
    <t>Cappeln_Z4a</t>
  </si>
  <si>
    <t>Cappeln_Z1a</t>
  </si>
  <si>
    <t>Doetlingen_Z3</t>
  </si>
  <si>
    <t>Goldenstedt Z9</t>
  </si>
  <si>
    <t>Hengstlage-Nord_Z2</t>
  </si>
  <si>
    <t>Hude_Z1</t>
  </si>
  <si>
    <t>Quaadmoor_Z1</t>
  </si>
  <si>
    <t>Reiherholz_Z1</t>
  </si>
  <si>
    <t>Rechterfeld_Z2</t>
  </si>
  <si>
    <t>Sagermeer_Z4</t>
  </si>
  <si>
    <t>Sagermeer_Z7</t>
  </si>
  <si>
    <t>Sagermeer-Nord_Z1</t>
  </si>
  <si>
    <t>Varnhorn_Z1</t>
  </si>
  <si>
    <t>Goldenstedt_Z11</t>
  </si>
  <si>
    <t>Goldenstedt_12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</si>
</sst>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5700"/>
      <name val="Calibri"/>
      <family val="2"/>
      <charset val="1"/>
    </font>
    <font>
      <sz val="18"/>
      <color rgb="FF1F497D"/>
      <name val="Cambri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95B3D7"/>
        <bgColor rgb="FF93CDDD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CCCCFF"/>
      </patternFill>
    </fill>
    <fill>
      <patternFill patternType="solid">
        <fgColor rgb="FFB3A2C7"/>
        <bgColor rgb="FF95B3D7"/>
      </patternFill>
    </fill>
    <fill>
      <patternFill patternType="solid">
        <fgColor rgb="FF93CDDD"/>
        <bgColor rgb="FF95B3D7"/>
      </patternFill>
    </fill>
    <fill>
      <patternFill patternType="solid">
        <fgColor rgb="FFFAC090"/>
        <bgColor rgb="FFFFEB9C"/>
      </patternFill>
    </fill>
    <fill>
      <patternFill patternType="solid">
        <fgColor rgb="FFFFEB9C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60 % - Akzent1 2" xfId="20" builtinId="54" customBuiltin="true"/>
    <cellStyle name="60 % - Akzent2 2" xfId="21" builtinId="54" customBuiltin="true"/>
    <cellStyle name="60 % - Akzent3 2" xfId="22" builtinId="54" customBuiltin="true"/>
    <cellStyle name="60 % - Akzent4 2" xfId="23" builtinId="54" customBuiltin="true"/>
    <cellStyle name="60 % - Akzent5 2" xfId="24" builtinId="54" customBuiltin="true"/>
    <cellStyle name="60 % - Akzent6 2" xfId="25" builtinId="54" customBuiltin="true"/>
    <cellStyle name="Neutral 2" xfId="26" builtinId="54" customBuiltin="true"/>
    <cellStyle name="Überschrift 5" xfId="27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5B3D7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3CDDD"/>
      <rgbColor rgb="FFFF99CC"/>
      <rgbColor rgb="FFB3A2C7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3"/>
  <sheetViews>
    <sheetView windowProtection="false" showFormulas="false" showGridLines="true" showRowColHeaders="true" showZeros="true" rightToLeft="false" tabSelected="true" showOutlineSymbols="true" defaultGridColor="true" view="normal" topLeftCell="Q1" colorId="64" zoomScale="70" zoomScaleNormal="70" zoomScalePageLayoutView="100" workbookViewId="0">
      <selection pane="topLeft" activeCell="X1" activeCellId="0" sqref="X1"/>
    </sheetView>
  </sheetViews>
  <sheetFormatPr defaultRowHeight="15"/>
  <cols>
    <col collapsed="false" hidden="false" max="1" min="1" style="0" width="18.4251012145749"/>
    <col collapsed="false" hidden="false" max="9" min="2" style="0" width="10.5748987854251"/>
    <col collapsed="false" hidden="false" max="10" min="10" style="0" width="18.7085020242915"/>
    <col collapsed="false" hidden="false" max="13" min="11" style="0" width="10.5748987854251"/>
    <col collapsed="false" hidden="false" max="14" min="14" style="0" width="15.2834008097166"/>
    <col collapsed="false" hidden="false" max="15" min="15" style="0" width="10.5748987854251"/>
    <col collapsed="false" hidden="false" max="16" min="16" style="0" width="16.2834008097166"/>
    <col collapsed="false" hidden="false" max="17" min="17" style="0" width="10.5748987854251"/>
    <col collapsed="false" hidden="false" max="18" min="18" style="0" width="18.1376518218623"/>
    <col collapsed="false" hidden="false" max="1025" min="19" style="0" width="10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1</v>
      </c>
      <c r="I1" s="0" t="s">
        <v>7</v>
      </c>
      <c r="J1" s="0" t="s">
        <v>8</v>
      </c>
      <c r="L1" s="1"/>
      <c r="M1" s="2"/>
      <c r="N1" s="2" t="s">
        <v>9</v>
      </c>
      <c r="O1" s="2" t="s">
        <v>10</v>
      </c>
      <c r="P1" s="0" t="s">
        <v>11</v>
      </c>
      <c r="Q1" s="0" t="s">
        <v>12</v>
      </c>
      <c r="R1" s="0" t="s">
        <v>13</v>
      </c>
      <c r="S1" s="1" t="s">
        <v>14</v>
      </c>
      <c r="X1" s="1" t="s">
        <v>15</v>
      </c>
    </row>
    <row r="2" customFormat="false" ht="15" hidden="false" customHeight="false" outlineLevel="0" collapsed="false">
      <c r="A2" s="0" t="s">
        <v>16</v>
      </c>
      <c r="B2" s="0" t="n">
        <v>43.37</v>
      </c>
      <c r="C2" s="0" t="n">
        <v>43.37</v>
      </c>
      <c r="D2" s="0" t="n">
        <v>3817.17</v>
      </c>
      <c r="E2" s="0" t="s">
        <v>1</v>
      </c>
      <c r="F2" s="0" t="n">
        <v>3445018.28</v>
      </c>
      <c r="G2" s="0" t="n">
        <v>5863042.02</v>
      </c>
      <c r="H2" s="0" t="n">
        <v>43.37</v>
      </c>
      <c r="I2" s="0" t="n">
        <v>3445018.28</v>
      </c>
      <c r="J2" s="0" t="n">
        <v>5863042.02</v>
      </c>
      <c r="L2" s="1"/>
      <c r="M2" s="2"/>
      <c r="N2" s="2"/>
      <c r="O2" s="2"/>
      <c r="R2" s="0" t="n">
        <v>1.61826086956522</v>
      </c>
      <c r="S2" s="1" t="n">
        <v>381.477507019545</v>
      </c>
      <c r="T2" s="0" t="n">
        <v>404.350160110708</v>
      </c>
      <c r="U2" s="0" t="n">
        <v>470.725221872902</v>
      </c>
      <c r="V2" s="0" t="n">
        <v>584.433668046964</v>
      </c>
      <c r="W2" s="0" t="n">
        <v>610.333132286989</v>
      </c>
      <c r="X2" s="1" t="n">
        <v>381.477507019545</v>
      </c>
      <c r="Y2" s="0" t="n">
        <v>404.350160110708</v>
      </c>
      <c r="Z2" s="0" t="n">
        <v>470.725221872902</v>
      </c>
      <c r="AA2" s="0" t="n">
        <v>584.433668046964</v>
      </c>
      <c r="AB2" s="0" t="n">
        <v>610.333132286989</v>
      </c>
    </row>
    <row r="3" customFormat="false" ht="15" hidden="false" customHeight="false" outlineLevel="0" collapsed="false">
      <c r="A3" s="0" t="s">
        <v>16</v>
      </c>
      <c r="B3" s="0" t="n">
        <v>3773.8</v>
      </c>
      <c r="C3" s="0" t="n">
        <v>3778.8</v>
      </c>
      <c r="D3" s="0" t="n">
        <v>5</v>
      </c>
      <c r="E3" s="0" t="s">
        <v>17</v>
      </c>
      <c r="F3" s="0" t="n">
        <v>3445063.98</v>
      </c>
      <c r="G3" s="0" t="n">
        <v>5863089.02</v>
      </c>
      <c r="H3" s="0" t="n">
        <v>-3773.8</v>
      </c>
      <c r="I3" s="0" t="n">
        <v>45.7</v>
      </c>
      <c r="J3" s="0" t="n">
        <v>47</v>
      </c>
      <c r="L3" s="1" t="s">
        <v>17</v>
      </c>
      <c r="M3" s="2" t="n">
        <v>5</v>
      </c>
      <c r="N3" s="2"/>
      <c r="O3" s="2"/>
      <c r="S3" s="1"/>
      <c r="X3" s="1"/>
    </row>
    <row r="4" customFormat="false" ht="15" hidden="false" customHeight="false" outlineLevel="0" collapsed="false">
      <c r="A4" s="0" t="s">
        <v>16</v>
      </c>
      <c r="B4" s="0" t="n">
        <v>3778.8</v>
      </c>
      <c r="C4" s="0" t="n">
        <v>3880.7</v>
      </c>
      <c r="D4" s="0" t="n">
        <v>101.9</v>
      </c>
      <c r="E4" s="0" t="s">
        <v>18</v>
      </c>
      <c r="F4" s="0" t="n">
        <v>3445065.38</v>
      </c>
      <c r="G4" s="0" t="n">
        <v>5863092.52</v>
      </c>
      <c r="H4" s="0" t="n">
        <v>-3778.8</v>
      </c>
      <c r="I4" s="0" t="n">
        <v>47.1</v>
      </c>
      <c r="J4" s="0" t="n">
        <v>50.5</v>
      </c>
      <c r="L4" s="1" t="s">
        <v>18</v>
      </c>
      <c r="M4" s="2" t="n">
        <v>101.9</v>
      </c>
      <c r="N4" s="2" t="n">
        <v>66.1</v>
      </c>
      <c r="O4" s="2" t="n">
        <f aca="false">D4*(N4/100)</f>
        <v>67.3559</v>
      </c>
      <c r="P4" s="0" t="n">
        <f aca="false">M3+M5</f>
        <v>47.9</v>
      </c>
      <c r="Q4" s="0" t="n">
        <f aca="false">R4/O4</f>
        <v>1.15082265476631</v>
      </c>
      <c r="R4" s="0" t="n">
        <f aca="false">P4*$R$2</f>
        <v>77.5146956521739</v>
      </c>
      <c r="S4" s="1" t="n">
        <f aca="false">$O$4*S2</f>
        <v>25694.7608150578</v>
      </c>
      <c r="T4" s="0" t="n">
        <f aca="false">$O$4*T2</f>
        <v>27235.3689494008</v>
      </c>
      <c r="U4" s="0" t="n">
        <f aca="false">$O$4*U2</f>
        <v>31706.120971949</v>
      </c>
      <c r="V4" s="0" t="n">
        <f aca="false">$O$4*V2</f>
        <v>39365.0557016045</v>
      </c>
      <c r="W4" s="0" t="n">
        <f aca="false">$O$4*W2</f>
        <v>41109.5374250092</v>
      </c>
      <c r="X4" s="1" t="n">
        <f aca="false">S4-$R$4</f>
        <v>12769.8657118767</v>
      </c>
      <c r="Y4" s="0" t="n">
        <f aca="false">T4-$R$4</f>
        <v>27157.8542537486</v>
      </c>
      <c r="Z4" s="0" t="n">
        <f aca="false">U4-$R$4</f>
        <v>31628.6062762968</v>
      </c>
      <c r="AA4" s="0" t="n">
        <f aca="false">V4-$R$4</f>
        <v>39287.5410059523</v>
      </c>
      <c r="AB4" s="0" t="n">
        <f aca="false">W4-$R$4</f>
        <v>41032.022729357</v>
      </c>
    </row>
    <row r="5" customFormat="false" ht="15" hidden="false" customHeight="false" outlineLevel="0" collapsed="false">
      <c r="A5" s="0" t="s">
        <v>16</v>
      </c>
      <c r="B5" s="0" t="n">
        <v>3880.7</v>
      </c>
      <c r="C5" s="0" t="n">
        <v>3923.6</v>
      </c>
      <c r="D5" s="0" t="n">
        <v>42.9</v>
      </c>
      <c r="E5" s="0" t="s">
        <v>19</v>
      </c>
      <c r="F5" s="0" t="n">
        <v>3445066.78</v>
      </c>
      <c r="G5" s="0" t="n">
        <v>5863094.82</v>
      </c>
      <c r="H5" s="0" t="n">
        <v>-3880.7</v>
      </c>
      <c r="I5" s="0" t="n">
        <v>48.5</v>
      </c>
      <c r="J5" s="0" t="n">
        <v>52.8</v>
      </c>
      <c r="L5" s="1" t="s">
        <v>19</v>
      </c>
      <c r="M5" s="2" t="n">
        <v>42.9</v>
      </c>
      <c r="N5" s="2"/>
      <c r="O5" s="2"/>
      <c r="S5" s="1"/>
      <c r="X5" s="1"/>
    </row>
    <row r="6" customFormat="false" ht="15" hidden="false" customHeight="false" outlineLevel="0" collapsed="false">
      <c r="A6" s="0" t="s">
        <v>20</v>
      </c>
      <c r="B6" s="0" t="n">
        <v>41.63</v>
      </c>
      <c r="C6" s="0" t="n">
        <v>41.63</v>
      </c>
      <c r="D6" s="0" t="n">
        <v>3888.53</v>
      </c>
      <c r="E6" s="0" t="s">
        <v>1</v>
      </c>
      <c r="F6" s="0" t="n">
        <v>3458765.3</v>
      </c>
      <c r="G6" s="0" t="n">
        <v>5867877.4</v>
      </c>
      <c r="H6" s="0" t="n">
        <v>41.6</v>
      </c>
      <c r="I6" s="0" t="n">
        <v>3458765.29</v>
      </c>
      <c r="J6" s="0" t="n">
        <v>5867877.39</v>
      </c>
      <c r="L6" s="1"/>
      <c r="M6" s="2"/>
      <c r="N6" s="2"/>
      <c r="O6" s="2"/>
      <c r="S6" s="1"/>
      <c r="X6" s="1"/>
    </row>
    <row r="7" customFormat="false" ht="15" hidden="false" customHeight="false" outlineLevel="0" collapsed="false">
      <c r="A7" s="0" t="s">
        <v>20</v>
      </c>
      <c r="B7" s="0" t="n">
        <v>3846.9</v>
      </c>
      <c r="C7" s="0" t="n">
        <v>3858.4</v>
      </c>
      <c r="D7" s="0" t="n">
        <v>11.5</v>
      </c>
      <c r="E7" s="0" t="s">
        <v>17</v>
      </c>
      <c r="F7" s="0" t="n">
        <v>3458732.2</v>
      </c>
      <c r="G7" s="0" t="n">
        <v>5867909.5</v>
      </c>
      <c r="H7" s="0" t="n">
        <v>-3846.9</v>
      </c>
      <c r="I7" s="0" t="n">
        <v>-33.1</v>
      </c>
      <c r="J7" s="0" t="n">
        <v>32.1</v>
      </c>
      <c r="L7" s="1" t="s">
        <v>17</v>
      </c>
      <c r="M7" s="2" t="n">
        <v>11.5</v>
      </c>
      <c r="N7" s="2"/>
      <c r="O7" s="2"/>
      <c r="S7" s="1"/>
      <c r="X7" s="1"/>
    </row>
    <row r="8" customFormat="false" ht="15" hidden="false" customHeight="false" outlineLevel="0" collapsed="false">
      <c r="A8" s="0" t="s">
        <v>20</v>
      </c>
      <c r="B8" s="0" t="n">
        <v>3858.4</v>
      </c>
      <c r="C8" s="0" t="n">
        <v>3909.7</v>
      </c>
      <c r="D8" s="0" t="n">
        <v>51.3</v>
      </c>
      <c r="E8" s="0" t="s">
        <v>18</v>
      </c>
      <c r="F8" s="0" t="n">
        <v>3458730.6</v>
      </c>
      <c r="G8" s="0" t="n">
        <v>5867912.6</v>
      </c>
      <c r="H8" s="0" t="n">
        <v>-3858.4</v>
      </c>
      <c r="I8" s="0" t="n">
        <v>-34.7</v>
      </c>
      <c r="J8" s="0" t="n">
        <v>35.2</v>
      </c>
      <c r="L8" s="1" t="s">
        <v>18</v>
      </c>
      <c r="M8" s="2" t="n">
        <v>51.3</v>
      </c>
      <c r="N8" s="2" t="n">
        <v>35</v>
      </c>
      <c r="O8" s="2" t="n">
        <f aca="false">D8*(N8/100)</f>
        <v>17.955</v>
      </c>
      <c r="P8" s="0" t="n">
        <f aca="false">M7+M9</f>
        <v>295.9</v>
      </c>
      <c r="Q8" s="0" t="n">
        <f aca="false">R8/O8</f>
        <v>26.6690833363602</v>
      </c>
      <c r="R8" s="0" t="n">
        <f aca="false">P8*$R$2</f>
        <v>478.843391304348</v>
      </c>
      <c r="S8" s="1" t="n">
        <f aca="false">$O$8*S2</f>
        <v>6849.42863853593</v>
      </c>
      <c r="T8" s="0" t="n">
        <f aca="false">$O$8*T2</f>
        <v>7260.10712478776</v>
      </c>
      <c r="U8" s="0" t="n">
        <f aca="false">$O$8*U2</f>
        <v>8451.87135872795</v>
      </c>
      <c r="V8" s="0" t="n">
        <f aca="false">$O$8*V2</f>
        <v>10493.5065097832</v>
      </c>
      <c r="W8" s="0" t="n">
        <f aca="false">$O$8*W2</f>
        <v>10958.5313902129</v>
      </c>
      <c r="X8" s="1" t="n">
        <f aca="false">S8-$R$8</f>
        <v>6370.58524723158</v>
      </c>
      <c r="Y8" s="0" t="n">
        <f aca="false">T8-$R$8</f>
        <v>6781.26373348341</v>
      </c>
      <c r="Z8" s="0" t="n">
        <f aca="false">U8-$R$8</f>
        <v>7973.0279674236</v>
      </c>
      <c r="AA8" s="0" t="n">
        <f aca="false">V8-$R$8</f>
        <v>10014.6631184789</v>
      </c>
      <c r="AB8" s="0" t="n">
        <f aca="false">W8-$R$8</f>
        <v>10479.6879989085</v>
      </c>
    </row>
    <row r="9" customFormat="false" ht="15" hidden="false" customHeight="false" outlineLevel="0" collapsed="false">
      <c r="A9" s="0" t="s">
        <v>20</v>
      </c>
      <c r="B9" s="0" t="n">
        <v>3909.7</v>
      </c>
      <c r="C9" s="0" t="n">
        <v>4194.1</v>
      </c>
      <c r="D9" s="0" t="n">
        <v>284.4</v>
      </c>
      <c r="E9" s="0" t="s">
        <v>19</v>
      </c>
      <c r="F9" s="0" t="n">
        <v>3458721.6</v>
      </c>
      <c r="G9" s="0" t="n">
        <v>5867929.8</v>
      </c>
      <c r="H9" s="0" t="n">
        <v>-3909.7</v>
      </c>
      <c r="I9" s="0" t="n">
        <v>-43.7</v>
      </c>
      <c r="J9" s="0" t="n">
        <v>52.4</v>
      </c>
      <c r="L9" s="1" t="s">
        <v>19</v>
      </c>
      <c r="M9" s="2" t="n">
        <v>284.4</v>
      </c>
      <c r="N9" s="2"/>
      <c r="O9" s="2"/>
      <c r="S9" s="1"/>
      <c r="X9" s="1"/>
    </row>
    <row r="10" customFormat="false" ht="15" hidden="false" customHeight="false" outlineLevel="0" collapsed="false">
      <c r="A10" s="0" t="s">
        <v>21</v>
      </c>
      <c r="B10" s="0" t="n">
        <v>27.09</v>
      </c>
      <c r="C10" s="0" t="n">
        <v>27.09</v>
      </c>
      <c r="D10" s="0" t="n">
        <v>3930.79</v>
      </c>
      <c r="E10" s="0" t="s">
        <v>1</v>
      </c>
      <c r="F10" s="0" t="n">
        <v>3435998.6</v>
      </c>
      <c r="G10" s="0" t="n">
        <v>5866053.7</v>
      </c>
      <c r="H10" s="0" t="n">
        <v>27.1</v>
      </c>
      <c r="I10" s="0" t="n">
        <v>3435998.63</v>
      </c>
      <c r="J10" s="0" t="n">
        <v>5866053.66</v>
      </c>
      <c r="L10" s="1"/>
      <c r="M10" s="2"/>
      <c r="N10" s="2"/>
      <c r="O10" s="2"/>
      <c r="S10" s="1"/>
      <c r="X10" s="1"/>
    </row>
    <row r="11" customFormat="false" ht="15" hidden="false" customHeight="false" outlineLevel="0" collapsed="false">
      <c r="A11" s="0" t="s">
        <v>21</v>
      </c>
      <c r="B11" s="0" t="n">
        <v>3903.7</v>
      </c>
      <c r="C11" s="0" t="n">
        <v>3906.2</v>
      </c>
      <c r="D11" s="0" t="n">
        <v>2.5</v>
      </c>
      <c r="E11" s="0" t="s">
        <v>17</v>
      </c>
      <c r="F11" s="0" t="n">
        <v>3435764.2</v>
      </c>
      <c r="G11" s="0" t="n">
        <v>5865925</v>
      </c>
      <c r="H11" s="0" t="n">
        <v>-3903.7</v>
      </c>
      <c r="I11" s="0" t="n">
        <v>-234.4</v>
      </c>
      <c r="J11" s="0" t="n">
        <v>-128.7</v>
      </c>
      <c r="L11" s="1" t="s">
        <v>17</v>
      </c>
      <c r="M11" s="2" t="n">
        <v>2.5</v>
      </c>
      <c r="N11" s="2"/>
      <c r="O11" s="2"/>
      <c r="S11" s="1"/>
      <c r="X11" s="1"/>
    </row>
    <row r="12" customFormat="false" ht="15" hidden="false" customHeight="false" outlineLevel="0" collapsed="false">
      <c r="A12" s="0" t="s">
        <v>21</v>
      </c>
      <c r="B12" s="0" t="n">
        <v>3906.2</v>
      </c>
      <c r="C12" s="0" t="n">
        <v>4006.6</v>
      </c>
      <c r="D12" s="0" t="n">
        <v>100.4</v>
      </c>
      <c r="E12" s="0" t="s">
        <v>18</v>
      </c>
      <c r="F12" s="0" t="n">
        <v>3435753.8</v>
      </c>
      <c r="G12" s="0" t="n">
        <v>5865926.9</v>
      </c>
      <c r="H12" s="0" t="n">
        <v>-3906.2</v>
      </c>
      <c r="I12" s="0" t="n">
        <v>-244.8</v>
      </c>
      <c r="J12" s="0" t="n">
        <v>-126.8</v>
      </c>
      <c r="L12" s="1" t="s">
        <v>18</v>
      </c>
      <c r="M12" s="2" t="n">
        <v>100.4</v>
      </c>
      <c r="N12" s="2" t="n">
        <v>95.8</v>
      </c>
      <c r="O12" s="2" t="n">
        <f aca="false">D12*(N12/100)</f>
        <v>96.1832</v>
      </c>
      <c r="P12" s="0" t="n">
        <f aca="false">M11+M13</f>
        <v>32.4</v>
      </c>
      <c r="Q12" s="0" t="n">
        <f aca="false">R12/O12</f>
        <v>0.545122767530224</v>
      </c>
      <c r="R12" s="0" t="n">
        <f aca="false">P12*$R$2</f>
        <v>52.431652173913</v>
      </c>
      <c r="S12" s="1" t="n">
        <f aca="false">$O$12*S2</f>
        <v>36691.7273531623</v>
      </c>
      <c r="T12" s="0" t="n">
        <f aca="false">$O$12*T2</f>
        <v>38891.6923199602</v>
      </c>
      <c r="U12" s="0" t="n">
        <f aca="false">$O$12*U2</f>
        <v>45275.8581604457</v>
      </c>
      <c r="V12" s="0" t="n">
        <f aca="false">$O$12*V2</f>
        <v>56212.7003804948</v>
      </c>
      <c r="W12" s="0" t="n">
        <f aca="false">$O$12*W2</f>
        <v>58703.7937293859</v>
      </c>
      <c r="X12" s="1" t="n">
        <f aca="false">S12-$R$12</f>
        <v>36639.2957009884</v>
      </c>
      <c r="Y12" s="0" t="n">
        <f aca="false">T12-$R$12</f>
        <v>38839.2606677863</v>
      </c>
      <c r="Z12" s="0" t="n">
        <f aca="false">U12-$R$12</f>
        <v>45223.4265082718</v>
      </c>
      <c r="AA12" s="0" t="n">
        <f aca="false">V12-$R$12</f>
        <v>56160.2687283208</v>
      </c>
      <c r="AB12" s="0" t="n">
        <f aca="false">W12-$R$12</f>
        <v>58651.362077212</v>
      </c>
    </row>
    <row r="13" customFormat="false" ht="15" hidden="false" customHeight="false" outlineLevel="0" collapsed="false">
      <c r="A13" s="0" t="s">
        <v>21</v>
      </c>
      <c r="B13" s="0" t="n">
        <v>4006.6</v>
      </c>
      <c r="C13" s="0" t="n">
        <v>4036.5</v>
      </c>
      <c r="D13" s="0" t="n">
        <v>29.9</v>
      </c>
      <c r="E13" s="0" t="s">
        <v>19</v>
      </c>
      <c r="F13" s="0" t="n">
        <v>3435750.7</v>
      </c>
      <c r="G13" s="0" t="n">
        <v>5865927.5</v>
      </c>
      <c r="H13" s="0" t="n">
        <v>-4006.6</v>
      </c>
      <c r="I13" s="0" t="n">
        <v>-247.9</v>
      </c>
      <c r="J13" s="0" t="n">
        <v>-126.2</v>
      </c>
      <c r="L13" s="1" t="s">
        <v>19</v>
      </c>
      <c r="M13" s="2" t="n">
        <v>29.9</v>
      </c>
      <c r="N13" s="2"/>
      <c r="O13" s="2"/>
      <c r="S13" s="1"/>
      <c r="X13" s="1"/>
    </row>
    <row r="14" customFormat="false" ht="15" hidden="false" customHeight="false" outlineLevel="0" collapsed="false">
      <c r="A14" s="0" t="s">
        <v>22</v>
      </c>
      <c r="B14" s="0" t="n">
        <v>37.26</v>
      </c>
      <c r="C14" s="0" t="n">
        <v>37.26</v>
      </c>
      <c r="D14" s="0" t="n">
        <v>3612</v>
      </c>
      <c r="E14" s="0" t="s">
        <v>1</v>
      </c>
      <c r="F14" s="0" t="n">
        <v>3439728.46</v>
      </c>
      <c r="G14" s="0" t="n">
        <v>5850616.6</v>
      </c>
      <c r="H14" s="0" t="n">
        <v>37.26</v>
      </c>
      <c r="I14" s="0" t="n">
        <v>3439728.46</v>
      </c>
      <c r="J14" s="0" t="n">
        <v>5850616.6</v>
      </c>
      <c r="L14" s="1"/>
      <c r="M14" s="2"/>
      <c r="N14" s="2"/>
      <c r="O14" s="2"/>
      <c r="S14" s="1"/>
      <c r="X14" s="1"/>
    </row>
    <row r="15" customFormat="false" ht="15" hidden="false" customHeight="false" outlineLevel="0" collapsed="false">
      <c r="A15" s="0" t="s">
        <v>22</v>
      </c>
      <c r="B15" s="0" t="n">
        <v>3574.7</v>
      </c>
      <c r="C15" s="0" t="n">
        <v>3601.6</v>
      </c>
      <c r="D15" s="0" t="n">
        <v>26.9</v>
      </c>
      <c r="E15" s="0" t="s">
        <v>17</v>
      </c>
      <c r="F15" s="0" t="n">
        <v>3439587.53</v>
      </c>
      <c r="G15" s="0" t="n">
        <v>5851025.15</v>
      </c>
      <c r="H15" s="0" t="n">
        <v>3574.7</v>
      </c>
      <c r="I15" s="0" t="n">
        <v>-140.9</v>
      </c>
      <c r="J15" s="0" t="n">
        <v>408.5</v>
      </c>
      <c r="L15" s="1" t="s">
        <v>17</v>
      </c>
      <c r="M15" s="2" t="n">
        <v>26.9</v>
      </c>
      <c r="N15" s="2"/>
      <c r="O15" s="2"/>
      <c r="S15" s="1"/>
      <c r="X15" s="1"/>
    </row>
    <row r="16" customFormat="false" ht="15" hidden="false" customHeight="false" outlineLevel="0" collapsed="false">
      <c r="A16" s="0" t="s">
        <v>22</v>
      </c>
      <c r="B16" s="0" t="n">
        <v>3601.6</v>
      </c>
      <c r="C16" s="0" t="n">
        <v>3624.5</v>
      </c>
      <c r="D16" s="0" t="n">
        <v>23</v>
      </c>
      <c r="E16" s="0" t="s">
        <v>18</v>
      </c>
      <c r="F16" s="0" t="n">
        <v>3439587.83</v>
      </c>
      <c r="G16" s="0" t="n">
        <v>5851027.44</v>
      </c>
      <c r="H16" s="0" t="n">
        <v>3601.6</v>
      </c>
      <c r="I16" s="0" t="n">
        <v>-140.6</v>
      </c>
      <c r="J16" s="0" t="n">
        <v>410.8</v>
      </c>
      <c r="L16" s="1" t="s">
        <v>18</v>
      </c>
      <c r="M16" s="2" t="n">
        <v>23</v>
      </c>
      <c r="N16" s="2" t="n">
        <v>0</v>
      </c>
      <c r="O16" s="2" t="n">
        <f aca="false">D16*(N16/100)</f>
        <v>0</v>
      </c>
      <c r="P16" s="0" t="n">
        <f aca="false">M15+M17</f>
        <v>240.4</v>
      </c>
      <c r="Q16" s="0" t="e">
        <f aca="false">R16/O16</f>
        <v>#DIV/0!</v>
      </c>
      <c r="R16" s="0" t="n">
        <f aca="false">P16*$R$2</f>
        <v>389.029913043478</v>
      </c>
      <c r="S16" s="1" t="n">
        <f aca="false">$N$16*S2</f>
        <v>0</v>
      </c>
      <c r="T16" s="0" t="n">
        <f aca="false">$N$16*T2</f>
        <v>0</v>
      </c>
      <c r="U16" s="0" t="n">
        <f aca="false">$N$16*U2</f>
        <v>0</v>
      </c>
      <c r="V16" s="0" t="n">
        <f aca="false">$N$16*V2</f>
        <v>0</v>
      </c>
      <c r="W16" s="0" t="n">
        <f aca="false">$N$16*W2</f>
        <v>0</v>
      </c>
      <c r="X16" s="1" t="n">
        <f aca="false">S16-$R$16</f>
        <v>-389.029913043478</v>
      </c>
      <c r="Y16" s="0" t="n">
        <f aca="false">T16-$R$16</f>
        <v>-389.029913043478</v>
      </c>
      <c r="Z16" s="0" t="n">
        <f aca="false">U16-$R$16</f>
        <v>-389.029913043478</v>
      </c>
      <c r="AA16" s="0" t="n">
        <f aca="false">V16-$R$16</f>
        <v>-389.029913043478</v>
      </c>
      <c r="AB16" s="0" t="n">
        <f aca="false">W16-$R$16</f>
        <v>-389.029913043478</v>
      </c>
    </row>
    <row r="17" customFormat="false" ht="15" hidden="false" customHeight="false" outlineLevel="0" collapsed="false">
      <c r="A17" s="0" t="s">
        <v>22</v>
      </c>
      <c r="B17" s="0" t="n">
        <v>3624.5</v>
      </c>
      <c r="C17" s="0" t="n">
        <v>3838</v>
      </c>
      <c r="D17" s="0" t="n">
        <v>213.5</v>
      </c>
      <c r="E17" s="0" t="s">
        <v>19</v>
      </c>
      <c r="F17" s="0" t="n">
        <v>3439941.96</v>
      </c>
      <c r="G17" s="0" t="n">
        <v>5850478.67</v>
      </c>
      <c r="H17" s="0" t="n">
        <v>3624.5</v>
      </c>
      <c r="I17" s="0" t="n">
        <v>213.5</v>
      </c>
      <c r="J17" s="0" t="n">
        <v>-137.9</v>
      </c>
      <c r="L17" s="1" t="s">
        <v>19</v>
      </c>
      <c r="M17" s="2" t="n">
        <v>213.5</v>
      </c>
      <c r="N17" s="2"/>
      <c r="O17" s="2"/>
      <c r="S17" s="1"/>
      <c r="X17" s="1"/>
    </row>
    <row r="18" customFormat="false" ht="15" hidden="false" customHeight="false" outlineLevel="0" collapsed="false">
      <c r="A18" s="0" t="s">
        <v>23</v>
      </c>
      <c r="B18" s="0" t="n">
        <v>42.76</v>
      </c>
      <c r="C18" s="0" t="n">
        <v>42.76</v>
      </c>
      <c r="D18" s="0" t="n">
        <v>3493</v>
      </c>
      <c r="E18" s="0" t="s">
        <v>1</v>
      </c>
      <c r="F18" s="0" t="n">
        <v>3439653.61</v>
      </c>
      <c r="G18" s="0" t="n">
        <v>5851873.39</v>
      </c>
      <c r="H18" s="0" t="n">
        <v>42.76</v>
      </c>
      <c r="I18" s="0" t="n">
        <v>3439653.61</v>
      </c>
      <c r="J18" s="0" t="n">
        <v>5851873.39</v>
      </c>
      <c r="L18" s="1"/>
      <c r="M18" s="2"/>
      <c r="N18" s="2"/>
      <c r="O18" s="2"/>
      <c r="S18" s="1"/>
      <c r="X18" s="1"/>
    </row>
    <row r="19" customFormat="false" ht="15" hidden="false" customHeight="false" outlineLevel="0" collapsed="false">
      <c r="A19" s="0" t="s">
        <v>23</v>
      </c>
      <c r="B19" s="0" t="n">
        <v>3493</v>
      </c>
      <c r="C19" s="0" t="n">
        <v>3525.5</v>
      </c>
      <c r="D19" s="0" t="n">
        <v>32.5</v>
      </c>
      <c r="E19" s="0" t="s">
        <v>17</v>
      </c>
      <c r="F19" s="0" t="n">
        <v>3439761.62</v>
      </c>
      <c r="G19" s="0" t="n">
        <v>5851726.42</v>
      </c>
      <c r="H19" s="0" t="n">
        <v>3493</v>
      </c>
      <c r="I19" s="0" t="n">
        <v>108</v>
      </c>
      <c r="J19" s="0" t="n">
        <v>-147</v>
      </c>
      <c r="L19" s="1" t="s">
        <v>17</v>
      </c>
      <c r="M19" s="2" t="n">
        <v>32.5</v>
      </c>
      <c r="N19" s="2"/>
      <c r="O19" s="2"/>
      <c r="S19" s="1"/>
      <c r="X19" s="1"/>
    </row>
    <row r="20" customFormat="false" ht="15" hidden="false" customHeight="false" outlineLevel="0" collapsed="false">
      <c r="A20" s="0" t="s">
        <v>23</v>
      </c>
      <c r="B20" s="0" t="n">
        <v>3525.5</v>
      </c>
      <c r="C20" s="0" t="n">
        <v>3558</v>
      </c>
      <c r="D20" s="0" t="n">
        <v>32.5</v>
      </c>
      <c r="E20" s="0" t="s">
        <v>18</v>
      </c>
      <c r="F20" s="0" t="n">
        <v>3439761.2</v>
      </c>
      <c r="G20" s="0" t="n">
        <v>5851726.44</v>
      </c>
      <c r="H20" s="0" t="n">
        <v>3525.5</v>
      </c>
      <c r="I20" s="0" t="n">
        <v>107.6</v>
      </c>
      <c r="J20" s="0" t="n">
        <v>-147</v>
      </c>
      <c r="L20" s="1" t="s">
        <v>18</v>
      </c>
      <c r="M20" s="2" t="n">
        <v>32.5</v>
      </c>
      <c r="N20" s="2" t="n">
        <v>0</v>
      </c>
      <c r="O20" s="2" t="n">
        <f aca="false">D20*(N20/100)</f>
        <v>0</v>
      </c>
      <c r="P20" s="0" t="n">
        <f aca="false">M19+M21</f>
        <v>298.4</v>
      </c>
      <c r="Q20" s="0" t="e">
        <f aca="false">R20/O20</f>
        <v>#DIV/0!</v>
      </c>
      <c r="R20" s="0" t="n">
        <f aca="false">P20*$R$2</f>
        <v>482.889043478261</v>
      </c>
      <c r="S20" s="1" t="n">
        <f aca="false">$O$20*S2</f>
        <v>0</v>
      </c>
      <c r="T20" s="0" t="n">
        <f aca="false">$O$20*T2</f>
        <v>0</v>
      </c>
      <c r="U20" s="0" t="n">
        <f aca="false">$O$20*U2</f>
        <v>0</v>
      </c>
      <c r="V20" s="0" t="n">
        <f aca="false">$O$20*V2</f>
        <v>0</v>
      </c>
      <c r="W20" s="0" t="n">
        <f aca="false">$O$20*W2</f>
        <v>0</v>
      </c>
      <c r="X20" s="1" t="n">
        <f aca="false">S20-$R$20</f>
        <v>-482.889043478261</v>
      </c>
      <c r="Y20" s="0" t="n">
        <f aca="false">T20-$R$20</f>
        <v>-482.889043478261</v>
      </c>
      <c r="Z20" s="0" t="n">
        <f aca="false">U20-$R$20</f>
        <v>-482.889043478261</v>
      </c>
      <c r="AA20" s="0" t="n">
        <f aca="false">V20-$R$20</f>
        <v>-482.889043478261</v>
      </c>
      <c r="AB20" s="0" t="n">
        <f aca="false">W20-$R$20</f>
        <v>-482.889043478261</v>
      </c>
    </row>
    <row r="21" customFormat="false" ht="15" hidden="false" customHeight="false" outlineLevel="0" collapsed="false">
      <c r="A21" s="0" t="s">
        <v>23</v>
      </c>
      <c r="B21" s="0" t="n">
        <v>3558</v>
      </c>
      <c r="C21" s="0" t="n">
        <v>3823.9</v>
      </c>
      <c r="D21" s="0" t="n">
        <v>265.9</v>
      </c>
      <c r="E21" s="0" t="s">
        <v>19</v>
      </c>
      <c r="F21" s="0" t="n">
        <v>3439747.05</v>
      </c>
      <c r="G21" s="0" t="n">
        <v>5851734.32</v>
      </c>
      <c r="H21" s="0" t="n">
        <v>3558</v>
      </c>
      <c r="I21" s="0" t="n">
        <v>93.4</v>
      </c>
      <c r="J21" s="0" t="n">
        <v>-139.1</v>
      </c>
      <c r="L21" s="1" t="s">
        <v>19</v>
      </c>
      <c r="M21" s="2" t="n">
        <v>265.9</v>
      </c>
      <c r="N21" s="2"/>
      <c r="O21" s="2"/>
      <c r="S21" s="1"/>
      <c r="X21" s="1"/>
    </row>
    <row r="22" customFormat="false" ht="15" hidden="false" customHeight="false" outlineLevel="0" collapsed="false">
      <c r="A22" s="0" t="s">
        <v>24</v>
      </c>
      <c r="B22" s="0" t="n">
        <v>23.25</v>
      </c>
      <c r="C22" s="0" t="n">
        <v>23.25</v>
      </c>
      <c r="D22" s="0" t="n">
        <v>3669.8</v>
      </c>
      <c r="E22" s="0" t="s">
        <v>1</v>
      </c>
      <c r="F22" s="0" t="n">
        <v>3455608.56</v>
      </c>
      <c r="G22" s="0" t="n">
        <v>5865710.51</v>
      </c>
      <c r="H22" s="0" t="n">
        <v>23.3</v>
      </c>
      <c r="I22" s="0" t="n">
        <v>3455608.56</v>
      </c>
      <c r="J22" s="0" t="n">
        <v>5865710.51</v>
      </c>
      <c r="L22" s="1"/>
      <c r="M22" s="2"/>
      <c r="N22" s="2"/>
      <c r="O22" s="2"/>
      <c r="S22" s="1"/>
      <c r="X22" s="1"/>
    </row>
    <row r="23" customFormat="false" ht="15" hidden="false" customHeight="false" outlineLevel="0" collapsed="false">
      <c r="A23" s="0" t="s">
        <v>24</v>
      </c>
      <c r="B23" s="0" t="n">
        <v>3646.6</v>
      </c>
      <c r="C23" s="0" t="n">
        <v>3706</v>
      </c>
      <c r="D23" s="0" t="n">
        <v>59.5</v>
      </c>
      <c r="E23" s="0" t="s">
        <v>17</v>
      </c>
      <c r="F23" s="0" t="n">
        <v>3455609.9</v>
      </c>
      <c r="G23" s="0" t="n">
        <v>5865737.5</v>
      </c>
      <c r="H23" s="0" t="n">
        <v>-3646.556211</v>
      </c>
      <c r="I23" s="0" t="n">
        <v>1.3</v>
      </c>
      <c r="J23" s="0" t="n">
        <v>27</v>
      </c>
      <c r="L23" s="1" t="s">
        <v>17</v>
      </c>
      <c r="M23" s="2" t="n">
        <v>59.5</v>
      </c>
      <c r="N23" s="2"/>
      <c r="O23" s="2"/>
      <c r="S23" s="1"/>
      <c r="X23" s="1"/>
    </row>
    <row r="24" customFormat="false" ht="15" hidden="false" customHeight="false" outlineLevel="0" collapsed="false">
      <c r="A24" s="0" t="s">
        <v>24</v>
      </c>
      <c r="B24" s="0" t="n">
        <v>3706</v>
      </c>
      <c r="C24" s="0" t="n">
        <v>3932.5</v>
      </c>
      <c r="D24" s="0" t="n">
        <v>226.5</v>
      </c>
      <c r="E24" s="0" t="s">
        <v>18</v>
      </c>
      <c r="F24" s="0" t="n">
        <v>3455611.8</v>
      </c>
      <c r="G24" s="0" t="n">
        <v>5865740.4</v>
      </c>
      <c r="H24" s="0" t="n">
        <v>-3706.037242</v>
      </c>
      <c r="I24" s="0" t="n">
        <v>3.3</v>
      </c>
      <c r="J24" s="0" t="n">
        <v>29.9</v>
      </c>
      <c r="L24" s="1" t="s">
        <v>18</v>
      </c>
      <c r="M24" s="2" t="n">
        <v>226.5</v>
      </c>
      <c r="N24" s="2" t="n">
        <v>18.4</v>
      </c>
      <c r="O24" s="2" t="n">
        <f aca="false">D24*(N24/100)</f>
        <v>41.676</v>
      </c>
      <c r="P24" s="0" t="n">
        <f aca="false">M23+M25</f>
        <v>206</v>
      </c>
      <c r="Q24" s="0" t="n">
        <f aca="false">R24/O24</f>
        <v>7.99888998777317</v>
      </c>
      <c r="R24" s="0" t="n">
        <f aca="false">P24*$R$2</f>
        <v>333.361739130435</v>
      </c>
      <c r="S24" s="1" t="n">
        <f aca="false">$O$24*S2</f>
        <v>15898.4565825466</v>
      </c>
      <c r="T24" s="0" t="n">
        <f aca="false">$O$24*T2</f>
        <v>16851.6972727739</v>
      </c>
      <c r="U24" s="0" t="n">
        <f aca="false">$O$24*U2</f>
        <v>19617.9443467751</v>
      </c>
      <c r="V24" s="0" t="n">
        <f aca="false">$O$24*V2</f>
        <v>24356.8575495253</v>
      </c>
      <c r="W24" s="0" t="n">
        <f aca="false">$O$24*W2</f>
        <v>25436.2436211925</v>
      </c>
      <c r="X24" s="1" t="n">
        <f aca="false">S24-$R$24</f>
        <v>15565.0948434161</v>
      </c>
      <c r="Y24" s="0" t="n">
        <f aca="false">T24-$R$24</f>
        <v>16518.3355336434</v>
      </c>
      <c r="Z24" s="0" t="n">
        <f aca="false">U24-$R$24</f>
        <v>19284.5826076446</v>
      </c>
      <c r="AA24" s="0" t="n">
        <f aca="false">V24-$R$24</f>
        <v>24023.4958103948</v>
      </c>
      <c r="AB24" s="0" t="n">
        <f aca="false">W24-$R$24</f>
        <v>25102.8818820621</v>
      </c>
    </row>
    <row r="25" customFormat="false" ht="15" hidden="false" customHeight="false" outlineLevel="0" collapsed="false">
      <c r="A25" s="0" t="s">
        <v>24</v>
      </c>
      <c r="B25" s="0" t="n">
        <v>3932.5</v>
      </c>
      <c r="C25" s="0" t="n">
        <v>4079</v>
      </c>
      <c r="D25" s="0" t="n">
        <v>146.5</v>
      </c>
      <c r="E25" s="0" t="s">
        <v>19</v>
      </c>
      <c r="F25" s="0" t="n">
        <v>3455610.9</v>
      </c>
      <c r="G25" s="0" t="n">
        <v>5865742.2</v>
      </c>
      <c r="H25" s="0" t="n">
        <v>-3932.504022</v>
      </c>
      <c r="I25" s="0" t="n">
        <v>2.3</v>
      </c>
      <c r="J25" s="0" t="n">
        <v>31.7</v>
      </c>
      <c r="L25" s="1" t="s">
        <v>19</v>
      </c>
      <c r="M25" s="2" t="n">
        <v>146.5</v>
      </c>
      <c r="N25" s="2"/>
      <c r="O25" s="2"/>
      <c r="S25" s="1"/>
      <c r="X25" s="1"/>
    </row>
    <row r="26" customFormat="false" ht="15" hidden="false" customHeight="false" outlineLevel="0" collapsed="false">
      <c r="A26" s="0" t="s">
        <v>25</v>
      </c>
      <c r="B26" s="0" t="n">
        <v>37.52</v>
      </c>
      <c r="C26" s="0" t="n">
        <v>37.52</v>
      </c>
      <c r="D26" s="0" t="n">
        <v>3456.4</v>
      </c>
      <c r="E26" s="0" t="s">
        <v>1</v>
      </c>
      <c r="F26" s="0" t="n">
        <v>3453444.56</v>
      </c>
      <c r="G26" s="0" t="n">
        <v>5846244.1</v>
      </c>
      <c r="H26" s="0" t="n">
        <v>37.5</v>
      </c>
      <c r="I26" s="0" t="n">
        <v>3453444.56</v>
      </c>
      <c r="J26" s="0" t="n">
        <v>5846244.1</v>
      </c>
      <c r="L26" s="1"/>
      <c r="M26" s="2"/>
      <c r="N26" s="2"/>
      <c r="O26" s="2"/>
      <c r="S26" s="1"/>
      <c r="X26" s="1"/>
    </row>
    <row r="27" customFormat="false" ht="15" hidden="false" customHeight="false" outlineLevel="0" collapsed="false">
      <c r="A27" s="0" t="s">
        <v>25</v>
      </c>
      <c r="B27" s="0" t="n">
        <v>3418.9</v>
      </c>
      <c r="C27" s="0" t="n">
        <v>3510.8</v>
      </c>
      <c r="D27" s="0" t="n">
        <v>92</v>
      </c>
      <c r="E27" s="0" t="s">
        <v>17</v>
      </c>
      <c r="F27" s="0" t="n">
        <v>3453342.8</v>
      </c>
      <c r="G27" s="0" t="n">
        <v>5846334.8</v>
      </c>
      <c r="H27" s="0" t="n">
        <v>-3418.861398</v>
      </c>
      <c r="I27" s="0" t="n">
        <v>-101.8</v>
      </c>
      <c r="J27" s="0" t="n">
        <v>90.7</v>
      </c>
      <c r="L27" s="1" t="s">
        <v>17</v>
      </c>
      <c r="M27" s="2" t="n">
        <v>92</v>
      </c>
      <c r="N27" s="2"/>
      <c r="O27" s="2"/>
      <c r="S27" s="1"/>
      <c r="X27" s="1"/>
    </row>
    <row r="28" customFormat="false" ht="15" hidden="false" customHeight="false" outlineLevel="0" collapsed="false">
      <c r="A28" s="0" t="s">
        <v>25</v>
      </c>
      <c r="B28" s="0" t="n">
        <v>3510.8</v>
      </c>
      <c r="C28" s="0" t="n">
        <v>3541.8</v>
      </c>
      <c r="D28" s="0" t="n">
        <v>31</v>
      </c>
      <c r="E28" s="0" t="s">
        <v>18</v>
      </c>
      <c r="F28" s="0" t="n">
        <v>3453342.5</v>
      </c>
      <c r="G28" s="0" t="n">
        <v>5846335.1</v>
      </c>
      <c r="H28" s="0" t="n">
        <v>-3510.845394</v>
      </c>
      <c r="I28" s="0" t="n">
        <v>-102</v>
      </c>
      <c r="J28" s="0" t="n">
        <v>91</v>
      </c>
      <c r="L28" s="1" t="s">
        <v>18</v>
      </c>
      <c r="M28" s="2" t="n">
        <v>31</v>
      </c>
      <c r="N28" s="2" t="n">
        <v>0</v>
      </c>
      <c r="O28" s="2" t="n">
        <f aca="false">D28*(N28/100)</f>
        <v>0</v>
      </c>
      <c r="P28" s="0" t="n">
        <f aca="false">M27+M29</f>
        <v>334.8</v>
      </c>
      <c r="Q28" s="0" t="e">
        <f aca="false">R28/O28</f>
        <v>#DIV/0!</v>
      </c>
      <c r="R28" s="0" t="n">
        <f aca="false">P28*$R$2</f>
        <v>541.793739130435</v>
      </c>
      <c r="S28" s="1" t="n">
        <f aca="false">$O$28*S2</f>
        <v>0</v>
      </c>
      <c r="T28" s="0" t="n">
        <f aca="false">$O$28*T2</f>
        <v>0</v>
      </c>
      <c r="U28" s="0" t="n">
        <f aca="false">$O$28*U2</f>
        <v>0</v>
      </c>
      <c r="V28" s="0" t="n">
        <f aca="false">$O$28*V2</f>
        <v>0</v>
      </c>
      <c r="W28" s="0" t="n">
        <f aca="false">$O$28*W2</f>
        <v>0</v>
      </c>
      <c r="X28" s="1" t="n">
        <f aca="false">S28-$R$28</f>
        <v>-541.793739130435</v>
      </c>
      <c r="Y28" s="0" t="n">
        <f aca="false">T28-$R$28</f>
        <v>-541.793739130435</v>
      </c>
      <c r="Z28" s="0" t="n">
        <f aca="false">U28-$R$28</f>
        <v>-541.793739130435</v>
      </c>
      <c r="AA28" s="0" t="n">
        <f aca="false">V28-$R$28</f>
        <v>-541.793739130435</v>
      </c>
      <c r="AB28" s="0" t="n">
        <f aca="false">W28-$R$28</f>
        <v>-541.793739130435</v>
      </c>
    </row>
    <row r="29" customFormat="false" ht="15" hidden="false" customHeight="false" outlineLevel="0" collapsed="false">
      <c r="A29" s="0" t="s">
        <v>25</v>
      </c>
      <c r="B29" s="0" t="n">
        <v>3541.8</v>
      </c>
      <c r="C29" s="0" t="n">
        <v>3784.7</v>
      </c>
      <c r="D29" s="0" t="n">
        <v>242.8</v>
      </c>
      <c r="E29" s="0" t="s">
        <v>19</v>
      </c>
      <c r="F29" s="0" t="n">
        <v>3453347.9</v>
      </c>
      <c r="G29" s="0" t="n">
        <v>5846336.3</v>
      </c>
      <c r="H29" s="0" t="n">
        <v>-3541.842824</v>
      </c>
      <c r="I29" s="0" t="n">
        <v>-96.6</v>
      </c>
      <c r="J29" s="0" t="n">
        <v>92.2</v>
      </c>
      <c r="L29" s="1" t="s">
        <v>19</v>
      </c>
      <c r="M29" s="2" t="n">
        <v>242.8</v>
      </c>
      <c r="N29" s="2"/>
      <c r="O29" s="2"/>
      <c r="S29" s="1"/>
      <c r="X29" s="1"/>
    </row>
    <row r="30" customFormat="false" ht="15" hidden="false" customHeight="false" outlineLevel="0" collapsed="false">
      <c r="A30" s="0" t="s">
        <v>26</v>
      </c>
      <c r="B30" s="0" t="n">
        <v>27.5</v>
      </c>
      <c r="C30" s="0" t="n">
        <v>27.5</v>
      </c>
      <c r="D30" s="0" t="n">
        <v>3946.4</v>
      </c>
      <c r="E30" s="0" t="s">
        <v>1</v>
      </c>
      <c r="F30" s="0" t="n">
        <v>3445698.91</v>
      </c>
      <c r="G30" s="0" t="n">
        <v>5872758.56</v>
      </c>
      <c r="H30" s="0" t="n">
        <v>27.5</v>
      </c>
      <c r="I30" s="0" t="n">
        <v>3445698.91</v>
      </c>
      <c r="J30" s="0" t="n">
        <v>5872758.56</v>
      </c>
      <c r="L30" s="1"/>
      <c r="M30" s="2"/>
      <c r="N30" s="2"/>
      <c r="O30" s="2"/>
      <c r="S30" s="1"/>
      <c r="X30" s="1"/>
    </row>
    <row r="31" customFormat="false" ht="15" hidden="false" customHeight="false" outlineLevel="0" collapsed="false">
      <c r="A31" s="0" t="s">
        <v>26</v>
      </c>
      <c r="B31" s="0" t="n">
        <v>3918.9</v>
      </c>
      <c r="C31" s="0" t="n">
        <v>3922.9</v>
      </c>
      <c r="D31" s="0" t="n">
        <v>4</v>
      </c>
      <c r="E31" s="0" t="s">
        <v>17</v>
      </c>
      <c r="F31" s="0" t="n">
        <v>3445752.8</v>
      </c>
      <c r="G31" s="0" t="n">
        <v>5872955.6</v>
      </c>
      <c r="H31" s="0" t="n">
        <v>-3918.946657</v>
      </c>
      <c r="I31" s="0" t="n">
        <v>53.9</v>
      </c>
      <c r="J31" s="0" t="n">
        <v>197.1</v>
      </c>
      <c r="L31" s="1" t="s">
        <v>17</v>
      </c>
      <c r="M31" s="2" t="n">
        <v>4</v>
      </c>
      <c r="N31" s="2"/>
      <c r="O31" s="2"/>
      <c r="S31" s="1"/>
      <c r="X31" s="1"/>
    </row>
    <row r="32" customFormat="false" ht="15" hidden="false" customHeight="false" outlineLevel="0" collapsed="false">
      <c r="A32" s="0" t="s">
        <v>26</v>
      </c>
      <c r="B32" s="0" t="n">
        <v>3922.9</v>
      </c>
      <c r="C32" s="0" t="n">
        <v>4042.9</v>
      </c>
      <c r="D32" s="0" t="n">
        <v>120</v>
      </c>
      <c r="E32" s="0" t="s">
        <v>18</v>
      </c>
      <c r="F32" s="0" t="n">
        <v>3445752.1</v>
      </c>
      <c r="G32" s="0" t="n">
        <v>5872956.4</v>
      </c>
      <c r="H32" s="0" t="n">
        <v>-3922.946505</v>
      </c>
      <c r="I32" s="0" t="n">
        <v>53.2</v>
      </c>
      <c r="J32" s="0" t="n">
        <v>197.9</v>
      </c>
      <c r="L32" s="1" t="s">
        <v>18</v>
      </c>
      <c r="M32" s="2" t="n">
        <v>120</v>
      </c>
      <c r="N32" s="2" t="n">
        <v>99</v>
      </c>
      <c r="O32" s="2" t="n">
        <f aca="false">D32*(N32/100)</f>
        <v>118.8</v>
      </c>
      <c r="P32" s="0" t="n">
        <f aca="false">M31+M33</f>
        <v>42</v>
      </c>
      <c r="Q32" s="0" t="n">
        <f aca="false">R32/O32</f>
        <v>0.572112428634168</v>
      </c>
      <c r="R32" s="0" t="n">
        <f aca="false">P32*$R$2</f>
        <v>67.9669565217391</v>
      </c>
      <c r="S32" s="1" t="n">
        <f aca="false">$O$32*S2</f>
        <v>45319.5278339219</v>
      </c>
      <c r="T32" s="0" t="n">
        <f aca="false">$O$32*T2</f>
        <v>48036.7990211521</v>
      </c>
      <c r="U32" s="0" t="n">
        <f aca="false">$O$32*U2</f>
        <v>55922.1563585007</v>
      </c>
      <c r="V32" s="0" t="n">
        <f aca="false">$O$32*V2</f>
        <v>69430.7197639794</v>
      </c>
      <c r="W32" s="0" t="n">
        <f aca="false">$O$32*W2</f>
        <v>72507.5761156942</v>
      </c>
      <c r="X32" s="1" t="n">
        <f aca="false">S32-$R$32</f>
        <v>45251.5608774002</v>
      </c>
      <c r="Y32" s="0" t="n">
        <f aca="false">T32-$R$32</f>
        <v>47968.8320646303</v>
      </c>
      <c r="Z32" s="0" t="n">
        <f aca="false">U32-$R$32</f>
        <v>55854.189401979</v>
      </c>
      <c r="AA32" s="0" t="n">
        <f aca="false">V32-$R$32</f>
        <v>69362.7528074576</v>
      </c>
      <c r="AB32" s="0" t="n">
        <f aca="false">W32-$R$32</f>
        <v>72439.6091591725</v>
      </c>
    </row>
    <row r="33" customFormat="false" ht="15" hidden="false" customHeight="false" outlineLevel="0" collapsed="false">
      <c r="A33" s="0" t="s">
        <v>26</v>
      </c>
      <c r="B33" s="0" t="n">
        <v>4042.9</v>
      </c>
      <c r="C33" s="0" t="n">
        <v>4080.9</v>
      </c>
      <c r="D33" s="0" t="n">
        <v>38</v>
      </c>
      <c r="E33" s="0" t="s">
        <v>19</v>
      </c>
      <c r="F33" s="0" t="n">
        <v>3445751.9</v>
      </c>
      <c r="G33" s="0" t="n">
        <v>5872956.7</v>
      </c>
      <c r="H33" s="0" t="n">
        <v>-4042.941936</v>
      </c>
      <c r="I33" s="0" t="n">
        <v>53</v>
      </c>
      <c r="J33" s="0" t="n">
        <v>198.1</v>
      </c>
      <c r="L33" s="1" t="s">
        <v>19</v>
      </c>
      <c r="M33" s="2" t="n">
        <v>38</v>
      </c>
      <c r="N33" s="2"/>
      <c r="O33" s="2"/>
      <c r="S33" s="1"/>
      <c r="X33" s="1"/>
    </row>
    <row r="34" customFormat="false" ht="15" hidden="false" customHeight="false" outlineLevel="0" collapsed="false">
      <c r="A34" s="0" t="s">
        <v>27</v>
      </c>
      <c r="B34" s="0" t="n">
        <v>5.8</v>
      </c>
      <c r="C34" s="0" t="n">
        <v>5.8</v>
      </c>
      <c r="D34" s="0" t="n">
        <v>4604.6</v>
      </c>
      <c r="E34" s="0" t="s">
        <v>1</v>
      </c>
      <c r="F34" s="0" t="n">
        <v>3466330</v>
      </c>
      <c r="G34" s="0" t="n">
        <v>5885877</v>
      </c>
      <c r="H34" s="0" t="n">
        <v>5.8</v>
      </c>
      <c r="I34" s="0" t="n">
        <v>3466330</v>
      </c>
      <c r="J34" s="0" t="n">
        <v>5885877</v>
      </c>
      <c r="L34" s="1"/>
      <c r="M34" s="2"/>
      <c r="N34" s="2"/>
      <c r="O34" s="2"/>
      <c r="S34" s="1"/>
      <c r="X34" s="1"/>
    </row>
    <row r="35" customFormat="false" ht="15" hidden="false" customHeight="false" outlineLevel="0" collapsed="false">
      <c r="A35" s="0" t="s">
        <v>27</v>
      </c>
      <c r="B35" s="0" t="n">
        <v>4598.8</v>
      </c>
      <c r="C35" s="0" t="n">
        <v>4605.3</v>
      </c>
      <c r="D35" s="0" t="n">
        <v>6.5</v>
      </c>
      <c r="E35" s="0" t="s">
        <v>17</v>
      </c>
      <c r="F35" s="0" t="n">
        <v>3466318.7</v>
      </c>
      <c r="G35" s="0" t="n">
        <v>5885836.7</v>
      </c>
      <c r="H35" s="0" t="n">
        <v>-4598.755946</v>
      </c>
      <c r="I35" s="0" t="n">
        <v>-11.3</v>
      </c>
      <c r="J35" s="0" t="n">
        <v>-40.3</v>
      </c>
      <c r="L35" s="1" t="s">
        <v>17</v>
      </c>
      <c r="M35" s="2" t="n">
        <v>6.5</v>
      </c>
      <c r="N35" s="2"/>
      <c r="O35" s="2"/>
      <c r="S35" s="1"/>
      <c r="X35" s="1"/>
    </row>
    <row r="36" customFormat="false" ht="15" hidden="false" customHeight="false" outlineLevel="0" collapsed="false">
      <c r="A36" s="0" t="s">
        <v>27</v>
      </c>
      <c r="B36" s="0" t="n">
        <v>4605.3</v>
      </c>
      <c r="C36" s="0" t="n">
        <v>4676.7</v>
      </c>
      <c r="D36" s="0" t="n">
        <v>71.5</v>
      </c>
      <c r="E36" s="0" t="s">
        <v>18</v>
      </c>
      <c r="F36" s="0" t="n">
        <v>3466317.4</v>
      </c>
      <c r="G36" s="0" t="n">
        <v>5885835.8</v>
      </c>
      <c r="H36" s="0" t="n">
        <v>-4605.255091</v>
      </c>
      <c r="I36" s="0" t="n">
        <v>-12.6</v>
      </c>
      <c r="J36" s="0" t="n">
        <v>-41.2</v>
      </c>
      <c r="L36" s="1" t="s">
        <v>18</v>
      </c>
      <c r="M36" s="2" t="n">
        <v>71.5</v>
      </c>
      <c r="N36" s="2" t="n">
        <v>43.7</v>
      </c>
      <c r="O36" s="2" t="n">
        <f aca="false">D36*(N36/100)</f>
        <v>31.2455</v>
      </c>
      <c r="P36" s="0" t="n">
        <f aca="false">M35+M37</f>
        <v>47.5</v>
      </c>
      <c r="Q36" s="0" t="n">
        <f aca="false">R36/O36</f>
        <v>2.46011077769112</v>
      </c>
      <c r="R36" s="0" t="n">
        <f aca="false">P36*$R$2</f>
        <v>76.8673913043478</v>
      </c>
      <c r="S36" s="1" t="n">
        <f aca="false">$O$36*S2</f>
        <v>11919.4554455792</v>
      </c>
      <c r="T36" s="0" t="n">
        <f aca="false">$O$36*T2</f>
        <v>12634.1229277391</v>
      </c>
      <c r="U36" s="0" t="n">
        <f aca="false">$O$36*U2</f>
        <v>14708.0449200298</v>
      </c>
      <c r="V36" s="0" t="n">
        <f aca="false">$O$36*V2</f>
        <v>18260.9221749614</v>
      </c>
      <c r="W36" s="0" t="n">
        <f aca="false">$O$36*W2</f>
        <v>19070.1638848731</v>
      </c>
      <c r="X36" s="1" t="n">
        <f aca="false">S36-$R$36</f>
        <v>11842.5880542748</v>
      </c>
      <c r="Y36" s="0" t="n">
        <f aca="false">T36-$R$36</f>
        <v>12557.2555364348</v>
      </c>
      <c r="Z36" s="0" t="n">
        <f aca="false">U36-$R$36</f>
        <v>14631.1775287254</v>
      </c>
      <c r="AA36" s="0" t="n">
        <f aca="false">V36-$R$36</f>
        <v>18184.0547836571</v>
      </c>
      <c r="AB36" s="0" t="n">
        <f aca="false">W36-$R$36</f>
        <v>18993.2964935688</v>
      </c>
    </row>
    <row r="37" customFormat="false" ht="15" hidden="false" customHeight="false" outlineLevel="0" collapsed="false">
      <c r="A37" s="0" t="s">
        <v>27</v>
      </c>
      <c r="B37" s="0" t="n">
        <v>4676.7</v>
      </c>
      <c r="C37" s="0" t="n">
        <v>4717.7</v>
      </c>
      <c r="D37" s="0" t="n">
        <v>41</v>
      </c>
      <c r="E37" s="0" t="s">
        <v>19</v>
      </c>
      <c r="F37" s="0" t="n">
        <v>3466317.3</v>
      </c>
      <c r="G37" s="0" t="n">
        <v>5885835.7</v>
      </c>
      <c r="H37" s="0" t="n">
        <v>-4676.736277</v>
      </c>
      <c r="I37" s="0" t="n">
        <v>-12.7</v>
      </c>
      <c r="J37" s="0" t="n">
        <v>-41.3</v>
      </c>
      <c r="L37" s="1" t="s">
        <v>19</v>
      </c>
      <c r="M37" s="2" t="n">
        <v>41</v>
      </c>
      <c r="N37" s="2"/>
      <c r="O37" s="2"/>
      <c r="S37" s="1"/>
      <c r="X37" s="1"/>
    </row>
    <row r="38" customFormat="false" ht="15" hidden="false" customHeight="false" outlineLevel="0" collapsed="false">
      <c r="A38" s="0" t="s">
        <v>28</v>
      </c>
      <c r="B38" s="0" t="n">
        <v>50</v>
      </c>
      <c r="C38" s="0" t="n">
        <v>50</v>
      </c>
      <c r="D38" s="0" t="n">
        <v>3762.9</v>
      </c>
      <c r="E38" s="0" t="s">
        <v>1</v>
      </c>
      <c r="F38" s="0" t="n">
        <v>3458436.1</v>
      </c>
      <c r="G38" s="0" t="n">
        <v>5852104.5</v>
      </c>
      <c r="H38" s="0" t="n">
        <v>50</v>
      </c>
      <c r="I38" s="0" t="n">
        <v>3458436.1</v>
      </c>
      <c r="J38" s="0" t="n">
        <v>5852104.5</v>
      </c>
      <c r="L38" s="1"/>
      <c r="M38" s="2"/>
      <c r="N38" s="2"/>
      <c r="O38" s="2"/>
      <c r="S38" s="1"/>
      <c r="X38" s="1"/>
    </row>
    <row r="39" customFormat="false" ht="15" hidden="false" customHeight="false" outlineLevel="0" collapsed="false">
      <c r="A39" s="0" t="s">
        <v>28</v>
      </c>
      <c r="B39" s="0" t="n">
        <v>3712.9</v>
      </c>
      <c r="C39" s="0" t="n">
        <v>3742.4</v>
      </c>
      <c r="E39" s="0" t="s">
        <v>17</v>
      </c>
      <c r="F39" s="0" t="n">
        <v>3458474.4</v>
      </c>
      <c r="G39" s="0" t="n">
        <v>5852185.3</v>
      </c>
      <c r="H39" s="0" t="n">
        <v>-3712.877222</v>
      </c>
      <c r="I39" s="0" t="n">
        <v>38.3</v>
      </c>
      <c r="J39" s="0" t="n">
        <v>80.8</v>
      </c>
      <c r="L39" s="1" t="s">
        <v>17</v>
      </c>
      <c r="M39" s="2" t="n">
        <v>29.5</v>
      </c>
      <c r="N39" s="2"/>
      <c r="O39" s="2"/>
      <c r="S39" s="1"/>
      <c r="X39" s="1"/>
    </row>
    <row r="40" customFormat="false" ht="15" hidden="false" customHeight="false" outlineLevel="0" collapsed="false">
      <c r="A40" s="0" t="s">
        <v>28</v>
      </c>
      <c r="B40" s="0" t="n">
        <v>3742.4</v>
      </c>
      <c r="C40" s="0" t="n">
        <v>3772.9</v>
      </c>
      <c r="E40" s="0" t="s">
        <v>18</v>
      </c>
      <c r="F40" s="0" t="n">
        <v>3458474.1</v>
      </c>
      <c r="G40" s="0" t="n">
        <v>5852185.7</v>
      </c>
      <c r="H40" s="0" t="n">
        <v>-3742.368974</v>
      </c>
      <c r="I40" s="0" t="n">
        <v>38</v>
      </c>
      <c r="J40" s="0" t="n">
        <v>81.2</v>
      </c>
      <c r="L40" s="1" t="s">
        <v>18</v>
      </c>
      <c r="M40" s="2" t="n">
        <v>30.5</v>
      </c>
      <c r="N40" s="2" t="n">
        <v>14.2</v>
      </c>
      <c r="O40" s="2" t="n">
        <f aca="false">M40*(N40/100)</f>
        <v>4.331</v>
      </c>
      <c r="P40" s="0" t="n">
        <f aca="false">M39+M41</f>
        <v>288.2</v>
      </c>
      <c r="Q40" s="0" t="n">
        <f aca="false">R40/O40</f>
        <v>107.684780098983</v>
      </c>
      <c r="R40" s="0" t="n">
        <f aca="false">P40*$R$2</f>
        <v>466.382782608696</v>
      </c>
      <c r="S40" s="1" t="n">
        <f aca="false">$O$40*S2</f>
        <v>1652.17908290165</v>
      </c>
      <c r="T40" s="0" t="n">
        <f aca="false">$O$40*T2</f>
        <v>1751.24054343948</v>
      </c>
      <c r="U40" s="0" t="n">
        <f aca="false">$O$40*U2</f>
        <v>2038.71093593154</v>
      </c>
      <c r="V40" s="0" t="n">
        <f aca="false">$O$40*V2</f>
        <v>2531.1822163114</v>
      </c>
      <c r="W40" s="0" t="n">
        <f aca="false">$O$40*W2</f>
        <v>2643.35279593495</v>
      </c>
      <c r="X40" s="1" t="n">
        <f aca="false">S40-$R$40</f>
        <v>1185.79630029295</v>
      </c>
      <c r="Y40" s="0" t="n">
        <f aca="false">T40-$R$40</f>
        <v>1284.85776083078</v>
      </c>
      <c r="Z40" s="0" t="n">
        <f aca="false">U40-$R$40</f>
        <v>1572.32815332284</v>
      </c>
      <c r="AA40" s="0" t="n">
        <f aca="false">V40-$R$40</f>
        <v>2064.79943370271</v>
      </c>
      <c r="AB40" s="0" t="n">
        <f aca="false">W40-$R$40</f>
        <v>2176.97001332625</v>
      </c>
    </row>
    <row r="41" customFormat="false" ht="15" hidden="false" customHeight="false" outlineLevel="0" collapsed="false">
      <c r="A41" s="0" t="s">
        <v>28</v>
      </c>
      <c r="B41" s="0" t="n">
        <v>3772.9</v>
      </c>
      <c r="C41" s="0" t="n">
        <v>4031.6</v>
      </c>
      <c r="E41" s="0" t="s">
        <v>19</v>
      </c>
      <c r="F41" s="0" t="n">
        <v>3458465.1</v>
      </c>
      <c r="G41" s="0" t="n">
        <v>5852184.1</v>
      </c>
      <c r="H41" s="0" t="n">
        <v>-3772.86493</v>
      </c>
      <c r="I41" s="0" t="n">
        <v>29</v>
      </c>
      <c r="J41" s="0" t="n">
        <v>79.6</v>
      </c>
      <c r="L41" s="1" t="s">
        <v>19</v>
      </c>
      <c r="M41" s="2" t="n">
        <v>258.7</v>
      </c>
      <c r="N41" s="2"/>
      <c r="O41" s="2"/>
      <c r="S41" s="1"/>
      <c r="X41" s="1"/>
    </row>
    <row r="42" customFormat="false" ht="15" hidden="false" customHeight="false" outlineLevel="0" collapsed="false">
      <c r="A42" s="0" t="s">
        <v>29</v>
      </c>
      <c r="B42" s="0" t="n">
        <v>5.46</v>
      </c>
      <c r="C42" s="0" t="n">
        <v>5.46</v>
      </c>
      <c r="D42" s="0" t="n">
        <v>4482.2</v>
      </c>
      <c r="E42" s="0" t="s">
        <v>1</v>
      </c>
      <c r="F42" s="0" t="n">
        <v>3459022.9</v>
      </c>
      <c r="G42" s="0" t="n">
        <v>5886456.4</v>
      </c>
      <c r="H42" s="0" t="n">
        <v>5.46</v>
      </c>
      <c r="I42" s="0" t="n">
        <v>3459022.9</v>
      </c>
      <c r="J42" s="0" t="n">
        <v>5886456.4</v>
      </c>
      <c r="L42" s="1"/>
      <c r="M42" s="2"/>
      <c r="N42" s="2"/>
      <c r="O42" s="2"/>
      <c r="S42" s="1"/>
      <c r="X42" s="1"/>
    </row>
    <row r="43" customFormat="false" ht="15" hidden="false" customHeight="false" outlineLevel="0" collapsed="false">
      <c r="A43" s="0" t="s">
        <v>29</v>
      </c>
      <c r="B43" s="0" t="n">
        <v>4476.7</v>
      </c>
      <c r="C43" s="0" t="n">
        <v>4482.2</v>
      </c>
      <c r="D43" s="0" t="n">
        <v>5.5</v>
      </c>
      <c r="E43" s="0" t="s">
        <v>17</v>
      </c>
      <c r="F43" s="0" t="n">
        <v>3459085.6</v>
      </c>
      <c r="G43" s="0" t="n">
        <v>5886510.2</v>
      </c>
      <c r="H43" s="0" t="n">
        <v>-4476.712968</v>
      </c>
      <c r="I43" s="0" t="n">
        <v>62.7</v>
      </c>
      <c r="J43" s="0" t="n">
        <v>53.8</v>
      </c>
      <c r="L43" s="1" t="s">
        <v>17</v>
      </c>
      <c r="M43" s="2" t="n">
        <v>5.5</v>
      </c>
      <c r="N43" s="2"/>
      <c r="O43" s="2"/>
      <c r="S43" s="1"/>
      <c r="X43" s="1"/>
    </row>
    <row r="44" customFormat="false" ht="15" hidden="false" customHeight="false" outlineLevel="0" collapsed="false">
      <c r="A44" s="0" t="s">
        <v>29</v>
      </c>
      <c r="B44" s="0" t="n">
        <v>4482.2</v>
      </c>
      <c r="C44" s="0" t="n">
        <v>4564.2</v>
      </c>
      <c r="D44" s="0" t="n">
        <v>82</v>
      </c>
      <c r="E44" s="0" t="s">
        <v>18</v>
      </c>
      <c r="F44" s="0" t="n">
        <v>3459094</v>
      </c>
      <c r="G44" s="0" t="n">
        <v>5886512</v>
      </c>
      <c r="H44" s="0" t="n">
        <v>-4482.17844</v>
      </c>
      <c r="I44" s="0" t="n">
        <v>71.1</v>
      </c>
      <c r="J44" s="0" t="n">
        <v>55.6</v>
      </c>
      <c r="L44" s="1" t="s">
        <v>18</v>
      </c>
      <c r="M44" s="2" t="n">
        <v>82</v>
      </c>
      <c r="N44" s="2" t="n">
        <v>98</v>
      </c>
      <c r="O44" s="2" t="n">
        <f aca="false">D44*(N44/100)</f>
        <v>80.36</v>
      </c>
      <c r="P44" s="0" t="n">
        <f aca="false">M43+M45</f>
        <v>46.3</v>
      </c>
      <c r="Q44" s="0" t="n">
        <f aca="false">R44/O44</f>
        <v>0.932372800657909</v>
      </c>
      <c r="R44" s="0" t="n">
        <f aca="false">P44*$R$2</f>
        <v>74.9254782608696</v>
      </c>
      <c r="S44" s="1" t="n">
        <f aca="false">$O$44*S2</f>
        <v>30655.5324640906</v>
      </c>
      <c r="T44" s="0" t="n">
        <f aca="false">$O$44*T2</f>
        <v>32493.5788664965</v>
      </c>
      <c r="U44" s="0" t="n">
        <f aca="false">$O$44*U2</f>
        <v>37827.4788297064</v>
      </c>
      <c r="V44" s="0" t="n">
        <f aca="false">$O$44*V2</f>
        <v>46965.089564254</v>
      </c>
      <c r="W44" s="0" t="n">
        <f aca="false">$O$44*W2</f>
        <v>49046.3705105824</v>
      </c>
      <c r="X44" s="1" t="n">
        <f aca="false">S44-$R$44</f>
        <v>30580.6069858298</v>
      </c>
      <c r="Y44" s="0" t="n">
        <f aca="false">T44-$R$44</f>
        <v>32418.6533882356</v>
      </c>
      <c r="Z44" s="0" t="n">
        <f aca="false">U44-$R$44</f>
        <v>37752.5533514455</v>
      </c>
      <c r="AA44" s="0" t="n">
        <f aca="false">V44-$R$44</f>
        <v>46890.1640859932</v>
      </c>
      <c r="AB44" s="0" t="n">
        <f aca="false">W44-$R$44</f>
        <v>48971.4450323215</v>
      </c>
    </row>
    <row r="45" customFormat="false" ht="15" hidden="false" customHeight="false" outlineLevel="0" collapsed="false">
      <c r="A45" s="0" t="s">
        <v>29</v>
      </c>
      <c r="B45" s="0" t="n">
        <v>4564.2</v>
      </c>
      <c r="C45" s="0" t="n">
        <v>4605.1</v>
      </c>
      <c r="D45" s="0" t="n">
        <v>40.8</v>
      </c>
      <c r="E45" s="0" t="s">
        <v>19</v>
      </c>
      <c r="F45" s="0" t="n">
        <v>3459097.7</v>
      </c>
      <c r="G45" s="0" t="n">
        <v>5886512.6</v>
      </c>
      <c r="H45" s="0" t="n">
        <v>-4564.227368</v>
      </c>
      <c r="I45" s="0" t="n">
        <v>74.8</v>
      </c>
      <c r="J45" s="0" t="n">
        <v>56.2</v>
      </c>
      <c r="L45" s="1" t="s">
        <v>19</v>
      </c>
      <c r="M45" s="2" t="n">
        <v>40.8</v>
      </c>
      <c r="N45" s="2"/>
      <c r="O45" s="2"/>
      <c r="S45" s="1"/>
      <c r="X45" s="1"/>
    </row>
    <row r="46" customFormat="false" ht="15" hidden="false" customHeight="false" outlineLevel="0" collapsed="false">
      <c r="A46" s="0" t="s">
        <v>30</v>
      </c>
      <c r="B46" s="0" t="n">
        <v>51</v>
      </c>
      <c r="C46" s="0" t="n">
        <v>51</v>
      </c>
      <c r="D46" s="0" t="n">
        <v>3861.6</v>
      </c>
      <c r="E46" s="0" t="s">
        <v>1</v>
      </c>
      <c r="F46" s="0" t="n">
        <v>3458810</v>
      </c>
      <c r="G46" s="0" t="n">
        <v>5854790</v>
      </c>
      <c r="H46" s="0" t="n">
        <v>51</v>
      </c>
      <c r="I46" s="0" t="n">
        <v>3458810</v>
      </c>
      <c r="J46" s="0" t="n">
        <v>5854790</v>
      </c>
      <c r="L46" s="1"/>
      <c r="M46" s="2"/>
      <c r="N46" s="2"/>
      <c r="O46" s="2"/>
      <c r="S46" s="1"/>
      <c r="X46" s="1"/>
    </row>
    <row r="47" customFormat="false" ht="15" hidden="false" customHeight="false" outlineLevel="0" collapsed="false">
      <c r="A47" s="0" t="s">
        <v>30</v>
      </c>
      <c r="B47" s="0" t="n">
        <v>3810.6</v>
      </c>
      <c r="C47" s="0" t="n">
        <v>3839.1</v>
      </c>
      <c r="D47" s="0" t="n">
        <v>28.5</v>
      </c>
      <c r="E47" s="0" t="s">
        <v>17</v>
      </c>
      <c r="F47" s="0" t="n">
        <v>3458868.5</v>
      </c>
      <c r="G47" s="0" t="n">
        <v>5854936.8</v>
      </c>
      <c r="H47" s="0" t="n">
        <v>-3810.642689</v>
      </c>
      <c r="I47" s="0" t="n">
        <v>58.5</v>
      </c>
      <c r="J47" s="0" t="n">
        <v>146.8</v>
      </c>
      <c r="L47" s="1" t="s">
        <v>17</v>
      </c>
      <c r="M47" s="2" t="n">
        <v>28.5</v>
      </c>
      <c r="N47" s="2"/>
      <c r="O47" s="2"/>
      <c r="S47" s="1"/>
      <c r="X47" s="1"/>
    </row>
    <row r="48" customFormat="false" ht="15" hidden="false" customHeight="false" outlineLevel="0" collapsed="false">
      <c r="A48" s="0" t="s">
        <v>30</v>
      </c>
      <c r="B48" s="0" t="n">
        <v>3839.1</v>
      </c>
      <c r="C48" s="0" t="n">
        <v>3868.6</v>
      </c>
      <c r="D48" s="0" t="n">
        <v>29.5</v>
      </c>
      <c r="E48" s="0" t="s">
        <v>18</v>
      </c>
      <c r="F48" s="0" t="n">
        <v>3458868.1</v>
      </c>
      <c r="G48" s="0" t="n">
        <v>5854937.3</v>
      </c>
      <c r="H48" s="0" t="n">
        <v>-3839.139474</v>
      </c>
      <c r="I48" s="0" t="n">
        <v>58.1</v>
      </c>
      <c r="J48" s="0" t="n">
        <v>147.3</v>
      </c>
      <c r="L48" s="1" t="s">
        <v>18</v>
      </c>
      <c r="M48" s="2" t="n">
        <v>29.5</v>
      </c>
      <c r="N48" s="2" t="n">
        <v>3.9</v>
      </c>
      <c r="O48" s="2" t="n">
        <f aca="false">D48*(N48/100)</f>
        <v>1.1505</v>
      </c>
      <c r="P48" s="0" t="n">
        <f aca="false">M47+M49</f>
        <v>272.2</v>
      </c>
      <c r="Q48" s="0" t="n">
        <f aca="false">R48/O48</f>
        <v>382.868847193092</v>
      </c>
      <c r="R48" s="0" t="n">
        <f aca="false">P48*$R$2</f>
        <v>440.490608695652</v>
      </c>
      <c r="S48" s="1" t="n">
        <f aca="false">$O$48*S2</f>
        <v>438.889871825986</v>
      </c>
      <c r="T48" s="0" t="n">
        <f aca="false">$O$48*T2</f>
        <v>465.204859207369</v>
      </c>
      <c r="U48" s="0" t="n">
        <f aca="false">$O$48*U2</f>
        <v>541.569367764773</v>
      </c>
      <c r="V48" s="0" t="n">
        <f aca="false">$O$48*V2</f>
        <v>672.390935088032</v>
      </c>
      <c r="W48" s="0" t="n">
        <f aca="false">$O$48*W2</f>
        <v>702.18826869618</v>
      </c>
      <c r="X48" s="1" t="n">
        <f aca="false">S48-$R$48</f>
        <v>-1.60073686966575</v>
      </c>
      <c r="Y48" s="0" t="n">
        <f aca="false">T48-$R$48</f>
        <v>24.7142505117171</v>
      </c>
      <c r="Z48" s="0" t="n">
        <f aca="false">U48-$R$48</f>
        <v>101.078759069121</v>
      </c>
      <c r="AA48" s="0" t="n">
        <f aca="false">V48-$R$48</f>
        <v>231.90032639238</v>
      </c>
      <c r="AB48" s="0" t="n">
        <f aca="false">W48-$R$48</f>
        <v>261.697660000528</v>
      </c>
    </row>
    <row r="49" customFormat="false" ht="15" hidden="false" customHeight="false" outlineLevel="0" collapsed="false">
      <c r="A49" s="0" t="s">
        <v>30</v>
      </c>
      <c r="B49" s="0" t="n">
        <v>3868.6</v>
      </c>
      <c r="C49" s="0" t="n">
        <v>4112.3</v>
      </c>
      <c r="D49" s="0" t="n">
        <v>243.7</v>
      </c>
      <c r="E49" s="0" t="s">
        <v>19</v>
      </c>
      <c r="F49" s="0" t="n">
        <v>3458863.2</v>
      </c>
      <c r="G49" s="0" t="n">
        <v>5854947.9</v>
      </c>
      <c r="H49" s="0" t="n">
        <v>-3868.631469</v>
      </c>
      <c r="I49" s="0" t="n">
        <v>53.2</v>
      </c>
      <c r="J49" s="0" t="n">
        <v>157.9</v>
      </c>
      <c r="L49" s="1" t="s">
        <v>19</v>
      </c>
      <c r="M49" s="2" t="n">
        <v>243.7</v>
      </c>
      <c r="N49" s="2"/>
      <c r="O49" s="2"/>
      <c r="S49" s="1"/>
      <c r="X49" s="1"/>
    </row>
    <row r="50" customFormat="false" ht="15" hidden="false" customHeight="false" outlineLevel="0" collapsed="false">
      <c r="A50" s="0" t="s">
        <v>31</v>
      </c>
      <c r="B50" s="0" t="n">
        <v>14.87</v>
      </c>
      <c r="C50" s="0" t="n">
        <v>14.87</v>
      </c>
      <c r="D50" s="0" t="n">
        <v>3827</v>
      </c>
      <c r="E50" s="0" t="s">
        <v>1</v>
      </c>
      <c r="F50" s="0" t="n">
        <v>3444813.63</v>
      </c>
      <c r="G50" s="0" t="n">
        <v>5874785.13</v>
      </c>
      <c r="H50" s="0" t="n">
        <v>14.87</v>
      </c>
      <c r="I50" s="0" t="n">
        <v>3444813.63</v>
      </c>
      <c r="J50" s="0" t="n">
        <v>5874785.13</v>
      </c>
      <c r="L50" s="1"/>
      <c r="M50" s="2"/>
      <c r="N50" s="2"/>
      <c r="O50" s="2"/>
      <c r="S50" s="1"/>
      <c r="X50" s="1"/>
    </row>
    <row r="51" customFormat="false" ht="15" hidden="false" customHeight="false" outlineLevel="0" collapsed="false">
      <c r="A51" s="0" t="s">
        <v>31</v>
      </c>
      <c r="B51" s="0" t="n">
        <v>3812.2</v>
      </c>
      <c r="C51" s="0" t="n">
        <v>3815.2</v>
      </c>
      <c r="D51" s="0" t="n">
        <v>3</v>
      </c>
      <c r="E51" s="0" t="s">
        <v>17</v>
      </c>
      <c r="F51" s="0" t="n">
        <v>3445030.8</v>
      </c>
      <c r="G51" s="0" t="n">
        <v>5874883.3</v>
      </c>
      <c r="H51" s="0" t="n">
        <v>-3812.157388</v>
      </c>
      <c r="I51" s="0" t="n">
        <v>217.2</v>
      </c>
      <c r="J51" s="0" t="n">
        <v>98.2</v>
      </c>
      <c r="L51" s="1" t="s">
        <v>17</v>
      </c>
      <c r="M51" s="2" t="n">
        <v>3</v>
      </c>
      <c r="N51" s="2"/>
      <c r="O51" s="2"/>
      <c r="S51" s="1"/>
      <c r="X51" s="1"/>
    </row>
    <row r="52" customFormat="false" ht="15" hidden="false" customHeight="false" outlineLevel="0" collapsed="false">
      <c r="A52" s="0" t="s">
        <v>31</v>
      </c>
      <c r="B52" s="0" t="n">
        <v>3815.2</v>
      </c>
      <c r="C52" s="0" t="n">
        <v>3937.1</v>
      </c>
      <c r="D52" s="0" t="n">
        <v>122</v>
      </c>
      <c r="E52" s="0" t="s">
        <v>18</v>
      </c>
      <c r="F52" s="0" t="n">
        <v>3445029.3</v>
      </c>
      <c r="G52" s="0" t="n">
        <v>5874883.2</v>
      </c>
      <c r="H52" s="0" t="n">
        <v>-3815.157175</v>
      </c>
      <c r="I52" s="0" t="n">
        <v>215.7</v>
      </c>
      <c r="J52" s="0" t="n">
        <v>98.1</v>
      </c>
      <c r="L52" s="1" t="s">
        <v>18</v>
      </c>
      <c r="M52" s="2" t="n">
        <v>122</v>
      </c>
      <c r="N52" s="2" t="n">
        <v>90.8</v>
      </c>
      <c r="O52" s="2" t="n">
        <f aca="false">D52*(N52/100)</f>
        <v>110.776</v>
      </c>
      <c r="P52" s="0" t="n">
        <f aca="false">M51+M53</f>
        <v>40.5</v>
      </c>
      <c r="Q52" s="0" t="n">
        <f aca="false">R52/O52</f>
        <v>0.591640474628</v>
      </c>
      <c r="R52" s="0" t="n">
        <f aca="false">P52*$R$2</f>
        <v>65.5395652173913</v>
      </c>
      <c r="S52" s="3" t="n">
        <f aca="false">$O$52*S2</f>
        <v>42258.5523175971</v>
      </c>
      <c r="T52" s="0" t="n">
        <f aca="false">$O$52*T2</f>
        <v>44792.2933364238</v>
      </c>
      <c r="U52" s="0" t="n">
        <f aca="false">$O$52*U2</f>
        <v>52145.0571781926</v>
      </c>
      <c r="V52" s="0" t="n">
        <f aca="false">$O$52*V2</f>
        <v>64741.2240115705</v>
      </c>
      <c r="W52" s="0" t="n">
        <f aca="false">$O$52*W2</f>
        <v>67610.2630622235</v>
      </c>
      <c r="X52" s="3" t="n">
        <f aca="false">S52-$R$52</f>
        <v>42193.0127523797</v>
      </c>
      <c r="Y52" s="0" t="n">
        <f aca="false">T52-$R$52</f>
        <v>44726.7537712064</v>
      </c>
      <c r="Z52" s="0" t="n">
        <f aca="false">U52-$R$52</f>
        <v>52079.5176129752</v>
      </c>
      <c r="AA52" s="0" t="n">
        <f aca="false">V52-$R$52</f>
        <v>64675.6844463531</v>
      </c>
      <c r="AB52" s="0" t="n">
        <f aca="false">W52-$R$52</f>
        <v>67544.7234970061</v>
      </c>
    </row>
    <row r="53" customFormat="false" ht="15" hidden="false" customHeight="false" outlineLevel="0" collapsed="false">
      <c r="A53" s="0" t="s">
        <v>31</v>
      </c>
      <c r="B53" s="0" t="n">
        <v>3937.1</v>
      </c>
      <c r="C53" s="0" t="n">
        <v>3974.6</v>
      </c>
      <c r="D53" s="0" t="n">
        <v>37.5</v>
      </c>
      <c r="E53" s="0" t="s">
        <v>19</v>
      </c>
      <c r="F53" s="0" t="n">
        <v>3445028.7</v>
      </c>
      <c r="G53" s="0" t="n">
        <v>5874882.5</v>
      </c>
      <c r="H53" s="0" t="n">
        <v>-3937.145737</v>
      </c>
      <c r="I53" s="0" t="n">
        <v>215</v>
      </c>
      <c r="J53" s="0" t="n">
        <v>97.4</v>
      </c>
      <c r="L53" s="1" t="s">
        <v>19</v>
      </c>
      <c r="M53" s="2" t="n">
        <v>37.5</v>
      </c>
      <c r="N53" s="2"/>
      <c r="O53" s="2"/>
    </row>
    <row r="54" customFormat="false" ht="15" hidden="false" customHeight="false" outlineLevel="0" collapsed="false">
      <c r="A54" s="0" t="s">
        <v>32</v>
      </c>
      <c r="B54" s="0" t="n">
        <v>17</v>
      </c>
      <c r="C54" s="0" t="n">
        <v>17</v>
      </c>
      <c r="D54" s="0" t="n">
        <v>3940.8</v>
      </c>
      <c r="E54" s="0" t="s">
        <v>1</v>
      </c>
      <c r="F54" s="0" t="n">
        <v>3444584.94</v>
      </c>
      <c r="G54" s="0" t="n">
        <v>5873902.88</v>
      </c>
      <c r="H54" s="0" t="n">
        <v>17</v>
      </c>
      <c r="I54" s="0" t="n">
        <v>3444584.94</v>
      </c>
      <c r="J54" s="0" t="n">
        <v>5873902.88</v>
      </c>
      <c r="L54" s="1"/>
      <c r="M54" s="2"/>
      <c r="N54" s="2"/>
      <c r="O54" s="2"/>
    </row>
    <row r="55" customFormat="false" ht="15" hidden="false" customHeight="false" outlineLevel="0" collapsed="false">
      <c r="A55" s="0" t="s">
        <v>32</v>
      </c>
      <c r="B55" s="0" t="n">
        <v>3923.8</v>
      </c>
      <c r="C55" s="0" t="n">
        <v>3927.8</v>
      </c>
      <c r="D55" s="0" t="n">
        <v>4</v>
      </c>
      <c r="E55" s="0" t="s">
        <v>17</v>
      </c>
      <c r="F55" s="0" t="n">
        <v>3444795.3</v>
      </c>
      <c r="G55" s="0" t="n">
        <v>5873975.7</v>
      </c>
      <c r="H55" s="0" t="n">
        <v>-3923.816289</v>
      </c>
      <c r="I55" s="0" t="n">
        <v>210.4</v>
      </c>
      <c r="J55" s="0" t="n">
        <v>72.8</v>
      </c>
      <c r="L55" s="1" t="s">
        <v>17</v>
      </c>
      <c r="M55" s="2" t="n">
        <v>4</v>
      </c>
      <c r="N55" s="2"/>
      <c r="O55" s="2"/>
    </row>
    <row r="56" customFormat="false" ht="15" hidden="false" customHeight="false" outlineLevel="0" collapsed="false">
      <c r="A56" s="0" t="s">
        <v>32</v>
      </c>
      <c r="B56" s="0" t="n">
        <v>3927.8</v>
      </c>
      <c r="C56" s="0" t="n">
        <v>4035.5</v>
      </c>
      <c r="D56" s="0" t="n">
        <v>107.7</v>
      </c>
      <c r="E56" s="0" t="s">
        <v>18</v>
      </c>
      <c r="F56" s="0" t="n">
        <v>3444795.4</v>
      </c>
      <c r="G56" s="0" t="n">
        <v>5873984.2</v>
      </c>
      <c r="H56" s="0" t="n">
        <v>-3927.803958</v>
      </c>
      <c r="I56" s="0" t="n">
        <v>210.5</v>
      </c>
      <c r="J56" s="0" t="n">
        <v>81.3</v>
      </c>
      <c r="L56" s="1" t="s">
        <v>18</v>
      </c>
      <c r="M56" s="2" t="n">
        <v>107.7</v>
      </c>
      <c r="N56" s="2" t="n">
        <v>86.5</v>
      </c>
      <c r="O56" s="2" t="n">
        <f aca="false">D56*(N56/100)</f>
        <v>93.1605</v>
      </c>
      <c r="P56" s="0" t="n">
        <f aca="false">M55+M57</f>
        <v>30.9</v>
      </c>
      <c r="Q56" s="0" t="n">
        <f aca="false">R56/O56</f>
        <v>0.53675389107578</v>
      </c>
      <c r="R56" s="0" t="n">
        <f aca="false">P56*$R$2</f>
        <v>50.0042608695652</v>
      </c>
      <c r="S56" s="0" t="n">
        <f aca="false">$O$56*S2</f>
        <v>35538.6352926943</v>
      </c>
      <c r="T56" s="0" t="n">
        <f aca="false">$O$56*T2</f>
        <v>37669.4630909936</v>
      </c>
      <c r="U56" s="0" t="n">
        <f aca="false">$O$56*U2</f>
        <v>43852.9970322905</v>
      </c>
      <c r="V56" s="0" t="n">
        <f aca="false">$O$56*V2</f>
        <v>54446.1327320892</v>
      </c>
      <c r="W56" s="0" t="n">
        <f aca="false">$O$56*W2</f>
        <v>56858.939770422</v>
      </c>
      <c r="X56" s="0" t="n">
        <f aca="false">S56-$R$56</f>
        <v>35488.6310318247</v>
      </c>
      <c r="Y56" s="0" t="n">
        <f aca="false">T56-$R$56</f>
        <v>37619.458830124</v>
      </c>
      <c r="Z56" s="0" t="n">
        <f aca="false">U56-$R$56</f>
        <v>43802.9927714209</v>
      </c>
      <c r="AA56" s="0" t="n">
        <f aca="false">V56-$R$56</f>
        <v>54396.1284712196</v>
      </c>
      <c r="AB56" s="0" t="n">
        <f aca="false">W56-$R$56</f>
        <v>56808.9355095524</v>
      </c>
    </row>
    <row r="57" customFormat="false" ht="15" hidden="false" customHeight="false" outlineLevel="0" collapsed="false">
      <c r="A57" s="0" t="s">
        <v>32</v>
      </c>
      <c r="B57" s="0" t="n">
        <v>4035.5</v>
      </c>
      <c r="C57" s="0" t="n">
        <v>4062.4</v>
      </c>
      <c r="D57" s="0" t="n">
        <v>26.9</v>
      </c>
      <c r="E57" s="0" t="s">
        <v>19</v>
      </c>
      <c r="F57" s="0" t="n">
        <v>3444795.5</v>
      </c>
      <c r="G57" s="0" t="n">
        <v>5873986.3</v>
      </c>
      <c r="H57" s="0" t="n">
        <v>-4035.47103</v>
      </c>
      <c r="I57" s="0" t="n">
        <v>210.5</v>
      </c>
      <c r="J57" s="0" t="n">
        <v>83.4</v>
      </c>
      <c r="L57" s="1" t="s">
        <v>19</v>
      </c>
      <c r="M57" s="2" t="n">
        <v>26.9</v>
      </c>
      <c r="N57" s="2"/>
      <c r="O57" s="2"/>
    </row>
    <row r="58" customFormat="false" ht="15" hidden="false" customHeight="false" outlineLevel="0" collapsed="false">
      <c r="A58" s="0" t="s">
        <v>33</v>
      </c>
      <c r="B58" s="0" t="n">
        <v>8.27</v>
      </c>
      <c r="C58" s="0" t="n">
        <v>8.27</v>
      </c>
      <c r="D58" s="0" t="n">
        <v>3915.8</v>
      </c>
      <c r="E58" s="0" t="s">
        <v>1</v>
      </c>
      <c r="F58" s="0" t="n">
        <v>3444147.76</v>
      </c>
      <c r="G58" s="0" t="n">
        <v>5880195.42</v>
      </c>
      <c r="H58" s="0" t="n">
        <v>8.27</v>
      </c>
      <c r="I58" s="0" t="n">
        <v>3444147.76</v>
      </c>
      <c r="J58" s="0" t="n">
        <v>5880195.42</v>
      </c>
      <c r="L58" s="1"/>
      <c r="M58" s="2"/>
      <c r="N58" s="2"/>
      <c r="O58" s="2"/>
    </row>
    <row r="59" customFormat="false" ht="15" hidden="false" customHeight="false" outlineLevel="0" collapsed="false">
      <c r="A59" s="0" t="s">
        <v>33</v>
      </c>
      <c r="B59" s="0" t="n">
        <v>3907.5</v>
      </c>
      <c r="C59" s="0" t="n">
        <v>3910.5</v>
      </c>
      <c r="D59" s="0" t="n">
        <v>3</v>
      </c>
      <c r="E59" s="0" t="s">
        <v>17</v>
      </c>
      <c r="F59" s="0" t="n">
        <v>3444010.8</v>
      </c>
      <c r="G59" s="0" t="n">
        <v>5880140</v>
      </c>
      <c r="H59" s="0" t="n">
        <v>-3907.538307</v>
      </c>
      <c r="I59" s="0" t="n">
        <v>-137</v>
      </c>
      <c r="J59" s="0" t="n">
        <v>-55.4</v>
      </c>
      <c r="L59" s="1" t="s">
        <v>17</v>
      </c>
      <c r="M59" s="2" t="n">
        <v>3</v>
      </c>
      <c r="N59" s="2"/>
      <c r="O59" s="2"/>
    </row>
    <row r="60" customFormat="false" ht="15" hidden="false" customHeight="false" outlineLevel="0" collapsed="false">
      <c r="A60" s="0" t="s">
        <v>33</v>
      </c>
      <c r="B60" s="0" t="n">
        <v>3910.5</v>
      </c>
      <c r="C60" s="0" t="n">
        <v>4000</v>
      </c>
      <c r="D60" s="0" t="n">
        <v>89.5</v>
      </c>
      <c r="E60" s="0" t="s">
        <v>18</v>
      </c>
      <c r="F60" s="0" t="n">
        <v>3444011.9</v>
      </c>
      <c r="G60" s="0" t="n">
        <v>5880139.9</v>
      </c>
      <c r="H60" s="0" t="n">
        <v>-3910.537777</v>
      </c>
      <c r="I60" s="0" t="n">
        <v>-135.9</v>
      </c>
      <c r="J60" s="0" t="n">
        <v>-55.5</v>
      </c>
      <c r="L60" s="1" t="s">
        <v>18</v>
      </c>
      <c r="M60" s="2" t="n">
        <v>89.5</v>
      </c>
      <c r="N60" s="2" t="n">
        <v>94.4</v>
      </c>
      <c r="O60" s="2" t="n">
        <f aca="false">D60*(N60/100)</f>
        <v>84.488</v>
      </c>
      <c r="P60" s="0" t="n">
        <f aca="false">M59+M61</f>
        <v>39.5</v>
      </c>
      <c r="Q60" s="0" t="n">
        <f aca="false">R60/O60</f>
        <v>0.756572582471192</v>
      </c>
      <c r="R60" s="0" t="n">
        <f aca="false">P60*$R$2</f>
        <v>63.9213043478261</v>
      </c>
      <c r="S60" s="0" t="n">
        <f aca="false">$O$60*S2</f>
        <v>32230.2716130673</v>
      </c>
      <c r="T60" s="0" t="n">
        <f aca="false">$O$60*T2</f>
        <v>34162.7363274335</v>
      </c>
      <c r="U60" s="0" t="n">
        <f aca="false">$O$60*U2</f>
        <v>39770.6325455977</v>
      </c>
      <c r="V60" s="0" t="n">
        <f aca="false">$O$60*V2</f>
        <v>49377.6317459519</v>
      </c>
      <c r="W60" s="0" t="n">
        <f aca="false">$O$60*W2</f>
        <v>51565.8256806631</v>
      </c>
      <c r="X60" s="0" t="n">
        <f aca="false">S60-$R$60</f>
        <v>32166.3503087195</v>
      </c>
      <c r="Y60" s="0" t="n">
        <f aca="false">T60-$R$60</f>
        <v>34098.8150230857</v>
      </c>
      <c r="Z60" s="0" t="n">
        <f aca="false">U60-$R$60</f>
        <v>39706.7112412499</v>
      </c>
      <c r="AA60" s="0" t="n">
        <f aca="false">V60-$R$60</f>
        <v>49313.7104416041</v>
      </c>
      <c r="AB60" s="0" t="n">
        <f aca="false">W60-$R$60</f>
        <v>51501.9043763153</v>
      </c>
    </row>
    <row r="61" customFormat="false" ht="15" hidden="false" customHeight="false" outlineLevel="0" collapsed="false">
      <c r="A61" s="0" t="s">
        <v>33</v>
      </c>
      <c r="B61" s="0" t="n">
        <v>4000</v>
      </c>
      <c r="C61" s="0" t="n">
        <v>4036.5</v>
      </c>
      <c r="D61" s="0" t="n">
        <v>36.5</v>
      </c>
      <c r="E61" s="0" t="s">
        <v>19</v>
      </c>
      <c r="F61" s="0" t="n">
        <v>3444012</v>
      </c>
      <c r="G61" s="0" t="n">
        <v>5880139.7</v>
      </c>
      <c r="H61" s="0" t="n">
        <v>-4000.030331</v>
      </c>
      <c r="I61" s="0" t="n">
        <v>-135.8</v>
      </c>
      <c r="J61" s="0" t="n">
        <v>-55.7</v>
      </c>
      <c r="L61" s="1" t="s">
        <v>19</v>
      </c>
      <c r="M61" s="2" t="n">
        <v>36.5</v>
      </c>
      <c r="N61" s="2"/>
      <c r="O61" s="2"/>
    </row>
    <row r="62" customFormat="false" ht="15" hidden="false" customHeight="false" outlineLevel="0" collapsed="false">
      <c r="A62" s="0" t="s">
        <v>34</v>
      </c>
      <c r="B62" s="0" t="n">
        <v>47</v>
      </c>
      <c r="C62" s="0" t="n">
        <v>47</v>
      </c>
      <c r="D62" s="0" t="n">
        <v>3729.2</v>
      </c>
      <c r="E62" s="0" t="s">
        <v>1</v>
      </c>
      <c r="F62" s="0" t="n">
        <v>3453720</v>
      </c>
      <c r="G62" s="0" t="n">
        <v>5859690</v>
      </c>
      <c r="H62" s="0" t="n">
        <v>47</v>
      </c>
      <c r="I62" s="0" t="n">
        <v>3453720</v>
      </c>
      <c r="J62" s="0" t="n">
        <v>5859690</v>
      </c>
      <c r="L62" s="1"/>
      <c r="M62" s="2"/>
      <c r="N62" s="2"/>
      <c r="O62" s="2"/>
    </row>
    <row r="63" customFormat="false" ht="15" hidden="false" customHeight="false" outlineLevel="0" collapsed="false">
      <c r="A63" s="0" t="s">
        <v>34</v>
      </c>
      <c r="B63" s="0" t="n">
        <v>3682.2</v>
      </c>
      <c r="C63" s="0" t="n">
        <v>3720.7</v>
      </c>
      <c r="D63" s="0" t="n">
        <v>38.5</v>
      </c>
      <c r="E63" s="0" t="s">
        <v>17</v>
      </c>
      <c r="F63" s="0" t="n">
        <v>3453789.2</v>
      </c>
      <c r="G63" s="0" t="n">
        <v>5859755.7</v>
      </c>
      <c r="H63" s="0" t="n">
        <v>-3682.221602</v>
      </c>
      <c r="I63" s="0" t="n">
        <v>69.2</v>
      </c>
      <c r="J63" s="0" t="n">
        <v>65.7</v>
      </c>
      <c r="L63" s="1" t="s">
        <v>17</v>
      </c>
      <c r="M63" s="2" t="n">
        <v>38.5</v>
      </c>
      <c r="N63" s="2"/>
      <c r="O63" s="2"/>
    </row>
    <row r="64" customFormat="false" ht="15" hidden="false" customHeight="false" outlineLevel="0" collapsed="false">
      <c r="A64" s="0" t="s">
        <v>34</v>
      </c>
      <c r="B64" s="0" t="n">
        <v>3720.7</v>
      </c>
      <c r="C64" s="0" t="n">
        <v>3920.5</v>
      </c>
      <c r="D64" s="0" t="n">
        <v>199.8</v>
      </c>
      <c r="E64" s="0" t="s">
        <v>18</v>
      </c>
      <c r="F64" s="0" t="n">
        <v>3453781.2</v>
      </c>
      <c r="G64" s="0" t="n">
        <v>5859758.3</v>
      </c>
      <c r="H64" s="0" t="n">
        <v>-3720.694691</v>
      </c>
      <c r="I64" s="0" t="n">
        <v>61.2</v>
      </c>
      <c r="J64" s="0" t="n">
        <v>68.3</v>
      </c>
      <c r="L64" s="1" t="s">
        <v>18</v>
      </c>
      <c r="M64" s="2" t="n">
        <v>199.8</v>
      </c>
      <c r="N64" s="2" t="n">
        <v>9.4</v>
      </c>
      <c r="O64" s="2" t="n">
        <f aca="false">D64*(N64/100)</f>
        <v>18.7812</v>
      </c>
      <c r="P64" s="0" t="n">
        <f aca="false">M63+M65</f>
        <v>129.4</v>
      </c>
      <c r="Q64" s="0" t="n">
        <f aca="false">R64/O64</f>
        <v>11.1496047388739</v>
      </c>
      <c r="R64" s="0" t="n">
        <f aca="false">P64*$R$2</f>
        <v>209.402956521739</v>
      </c>
      <c r="S64" s="0" t="n">
        <f aca="false">$O$64*S2</f>
        <v>7164.60535483548</v>
      </c>
      <c r="T64" s="0" t="n">
        <f aca="false">$O$64*T2</f>
        <v>7594.18122707123</v>
      </c>
      <c r="U64" s="0" t="n">
        <f aca="false">$O$64*U2</f>
        <v>8840.78453703934</v>
      </c>
      <c r="V64" s="0" t="n">
        <f aca="false">$O$64*V2</f>
        <v>10976.3656063236</v>
      </c>
      <c r="W64" s="0" t="n">
        <f aca="false">$O$64*W2</f>
        <v>11462.7886241084</v>
      </c>
      <c r="X64" s="0" t="n">
        <f aca="false">S64-$R$64</f>
        <v>6955.20239831374</v>
      </c>
      <c r="Y64" s="0" t="n">
        <f aca="false">T64-$R$64</f>
        <v>7384.77827054949</v>
      </c>
      <c r="Z64" s="0" t="n">
        <f aca="false">U64-$R$64</f>
        <v>8631.3815805176</v>
      </c>
      <c r="AA64" s="0" t="n">
        <f aca="false">V64-$R$64</f>
        <v>10766.9626498019</v>
      </c>
      <c r="AB64" s="0" t="n">
        <f aca="false">W64-$R$64</f>
        <v>11253.3856675867</v>
      </c>
    </row>
    <row r="65" customFormat="false" ht="15" hidden="false" customHeight="false" outlineLevel="0" collapsed="false">
      <c r="A65" s="0" t="s">
        <v>34</v>
      </c>
      <c r="B65" s="0" t="n">
        <v>3920.5</v>
      </c>
      <c r="C65" s="0" t="n">
        <v>4011.4</v>
      </c>
      <c r="D65" s="0" t="n">
        <v>90.9</v>
      </c>
      <c r="E65" s="0" t="s">
        <v>19</v>
      </c>
      <c r="F65" s="0" t="n">
        <v>3453778.2</v>
      </c>
      <c r="G65" s="0" t="n">
        <v>5859760.7</v>
      </c>
      <c r="H65" s="0" t="n">
        <v>-3920.517349</v>
      </c>
      <c r="I65" s="0" t="n">
        <v>58.2</v>
      </c>
      <c r="J65" s="0" t="n">
        <v>70.7</v>
      </c>
      <c r="L65" s="1" t="s">
        <v>19</v>
      </c>
      <c r="M65" s="2" t="n">
        <v>90.9</v>
      </c>
      <c r="N65" s="2"/>
      <c r="O65" s="2"/>
    </row>
    <row r="66" customFormat="false" ht="15" hidden="false" customHeight="false" outlineLevel="0" collapsed="false">
      <c r="A66" s="0" t="s">
        <v>35</v>
      </c>
      <c r="B66" s="0" t="n">
        <v>37.52</v>
      </c>
      <c r="C66" s="0" t="n">
        <v>37.52</v>
      </c>
      <c r="D66" s="0" t="n">
        <v>3507.7</v>
      </c>
      <c r="E66" s="0" t="s">
        <v>1</v>
      </c>
      <c r="F66" s="0" t="n">
        <v>3454322.1</v>
      </c>
      <c r="G66" s="0" t="n">
        <v>5847423.58</v>
      </c>
      <c r="H66" s="0" t="n">
        <v>37.52</v>
      </c>
      <c r="I66" s="0" t="n">
        <v>3454322.1</v>
      </c>
      <c r="J66" s="0" t="n">
        <v>5847423.58</v>
      </c>
      <c r="L66" s="1"/>
      <c r="M66" s="2"/>
      <c r="N66" s="2"/>
      <c r="O66" s="2"/>
    </row>
    <row r="67" customFormat="false" ht="15" hidden="false" customHeight="false" outlineLevel="0" collapsed="false">
      <c r="A67" s="0" t="s">
        <v>35</v>
      </c>
      <c r="B67" s="0" t="n">
        <v>3470.2</v>
      </c>
      <c r="C67" s="0" t="n">
        <v>3548.1</v>
      </c>
      <c r="D67" s="0" t="n">
        <v>77.9</v>
      </c>
      <c r="E67" s="0" t="s">
        <v>17</v>
      </c>
      <c r="F67" s="0" t="n">
        <v>3454398.8</v>
      </c>
      <c r="G67" s="0" t="n">
        <v>5847302.8</v>
      </c>
      <c r="H67" s="0" t="n">
        <v>-3470.169598</v>
      </c>
      <c r="I67" s="0" t="n">
        <v>76.7</v>
      </c>
      <c r="J67" s="0" t="n">
        <v>-120.8</v>
      </c>
      <c r="L67" s="1" t="s">
        <v>17</v>
      </c>
      <c r="M67" s="2" t="n">
        <v>77.9</v>
      </c>
      <c r="N67" s="2"/>
      <c r="O67" s="2"/>
    </row>
    <row r="68" customFormat="false" ht="15" hidden="false" customHeight="false" outlineLevel="0" collapsed="false">
      <c r="A68" s="0" t="s">
        <v>35</v>
      </c>
      <c r="B68" s="0" t="n">
        <v>3548.1</v>
      </c>
      <c r="C68" s="0" t="n">
        <v>3577.1</v>
      </c>
      <c r="D68" s="0" t="n">
        <v>29</v>
      </c>
      <c r="E68" s="0" t="s">
        <v>18</v>
      </c>
      <c r="F68" s="0" t="n">
        <v>3454399.7</v>
      </c>
      <c r="G68" s="0" t="n">
        <v>5847302.9</v>
      </c>
      <c r="H68" s="0" t="n">
        <v>-3548.117965</v>
      </c>
      <c r="I68" s="0" t="n">
        <v>77.6</v>
      </c>
      <c r="J68" s="0" t="n">
        <v>-120.7</v>
      </c>
      <c r="L68" s="1" t="s">
        <v>18</v>
      </c>
      <c r="M68" s="2" t="n">
        <v>29</v>
      </c>
      <c r="N68" s="2" t="n">
        <v>0</v>
      </c>
      <c r="O68" s="2" t="n">
        <f aca="false">D68*(N68/100)</f>
        <v>0</v>
      </c>
      <c r="P68" s="0" t="n">
        <f aca="false">M67+M69</f>
        <v>332.8</v>
      </c>
      <c r="Q68" s="0" t="e">
        <f aca="false">R68/O68</f>
        <v>#DIV/0!</v>
      </c>
      <c r="R68" s="0" t="n">
        <f aca="false">P68*$R$2</f>
        <v>538.557217391304</v>
      </c>
      <c r="S68" s="0" t="n">
        <f aca="false">$O$68*S2</f>
        <v>0</v>
      </c>
      <c r="T68" s="0" t="n">
        <f aca="false">$O$68*T2</f>
        <v>0</v>
      </c>
      <c r="U68" s="0" t="n">
        <f aca="false">$O$68*U2</f>
        <v>0</v>
      </c>
      <c r="V68" s="0" t="n">
        <f aca="false">$O$68*V2</f>
        <v>0</v>
      </c>
      <c r="W68" s="0" t="n">
        <f aca="false">$O$68*W2</f>
        <v>0</v>
      </c>
      <c r="X68" s="0" t="n">
        <f aca="false">S68-$R$68</f>
        <v>-538.557217391304</v>
      </c>
      <c r="Y68" s="0" t="n">
        <f aca="false">T68-$R$68</f>
        <v>-538.557217391304</v>
      </c>
      <c r="Z68" s="0" t="n">
        <f aca="false">U68-$R$68</f>
        <v>-538.557217391304</v>
      </c>
      <c r="AA68" s="0" t="n">
        <f aca="false">V68-$R$68</f>
        <v>-538.557217391304</v>
      </c>
      <c r="AB68" s="0" t="n">
        <f aca="false">W68-$R$68</f>
        <v>-538.557217391304</v>
      </c>
    </row>
    <row r="69" customFormat="false" ht="15" hidden="false" customHeight="false" outlineLevel="0" collapsed="false">
      <c r="A69" s="0" t="s">
        <v>35</v>
      </c>
      <c r="B69" s="0" t="n">
        <v>3577.1</v>
      </c>
      <c r="C69" s="0" t="n">
        <v>3832</v>
      </c>
      <c r="D69" s="0" t="n">
        <v>254.9</v>
      </c>
      <c r="E69" s="0" t="s">
        <v>19</v>
      </c>
      <c r="F69" s="0" t="n">
        <v>3454405.3</v>
      </c>
      <c r="G69" s="0" t="n">
        <v>5847306.8</v>
      </c>
      <c r="H69" s="0" t="n">
        <v>-3577.102688</v>
      </c>
      <c r="I69" s="0" t="n">
        <v>83.2</v>
      </c>
      <c r="J69" s="0" t="n">
        <v>-116.8</v>
      </c>
      <c r="L69" s="1" t="s">
        <v>19</v>
      </c>
      <c r="M69" s="2" t="n">
        <v>254.9</v>
      </c>
      <c r="N69" s="2"/>
      <c r="O69" s="2"/>
    </row>
    <row r="70" customFormat="false" ht="15" hidden="false" customHeight="false" outlineLevel="0" collapsed="false">
      <c r="A70" s="0" t="s">
        <v>36</v>
      </c>
      <c r="B70" s="0" t="n">
        <v>48.5</v>
      </c>
      <c r="C70" s="0" t="n">
        <v>48.5</v>
      </c>
      <c r="D70" s="0" t="n">
        <v>3613.2</v>
      </c>
      <c r="E70" s="0" t="s">
        <v>1</v>
      </c>
      <c r="F70" s="0" t="n">
        <v>3453590.64</v>
      </c>
      <c r="G70" s="0" t="n">
        <v>5851020.37</v>
      </c>
      <c r="H70" s="0" t="n">
        <v>48.5</v>
      </c>
      <c r="I70" s="0" t="n">
        <v>3453590.64</v>
      </c>
      <c r="J70" s="0" t="n">
        <v>5851020.37</v>
      </c>
      <c r="L70" s="1"/>
      <c r="M70" s="2"/>
      <c r="N70" s="2"/>
      <c r="O70" s="2"/>
    </row>
    <row r="71" customFormat="false" ht="15" hidden="false" customHeight="false" outlineLevel="0" collapsed="false">
      <c r="A71" s="0" t="s">
        <v>36</v>
      </c>
      <c r="B71" s="0" t="n">
        <v>3564.7</v>
      </c>
      <c r="C71" s="0" t="n">
        <v>3597.7</v>
      </c>
      <c r="D71" s="0" t="n">
        <v>33</v>
      </c>
      <c r="E71" s="0" t="s">
        <v>17</v>
      </c>
      <c r="F71" s="0" t="n">
        <v>3453656.3</v>
      </c>
      <c r="G71" s="0" t="n">
        <v>5851121.9</v>
      </c>
      <c r="H71" s="0" t="n">
        <v>-3564.673415</v>
      </c>
      <c r="I71" s="0" t="n">
        <v>65.7</v>
      </c>
      <c r="J71" s="0" t="n">
        <v>101.5</v>
      </c>
      <c r="L71" s="1" t="s">
        <v>17</v>
      </c>
      <c r="M71" s="2" t="n">
        <v>33</v>
      </c>
      <c r="N71" s="2"/>
      <c r="O71" s="2"/>
    </row>
    <row r="72" customFormat="false" ht="15" hidden="false" customHeight="false" outlineLevel="0" collapsed="false">
      <c r="A72" s="0" t="s">
        <v>36</v>
      </c>
      <c r="B72" s="0" t="n">
        <v>3597.7</v>
      </c>
      <c r="C72" s="0" t="n">
        <v>3623.7</v>
      </c>
      <c r="D72" s="0" t="n">
        <v>26</v>
      </c>
      <c r="E72" s="0" t="s">
        <v>18</v>
      </c>
      <c r="F72" s="0" t="n">
        <v>3453656.1</v>
      </c>
      <c r="G72" s="0" t="n">
        <v>5851122</v>
      </c>
      <c r="H72" s="0" t="n">
        <v>-3597.669634</v>
      </c>
      <c r="I72" s="0" t="n">
        <v>65.5</v>
      </c>
      <c r="J72" s="0" t="n">
        <v>101.6</v>
      </c>
      <c r="L72" s="1" t="s">
        <v>18</v>
      </c>
      <c r="M72" s="2" t="n">
        <v>26</v>
      </c>
      <c r="N72" s="2" t="n">
        <v>0</v>
      </c>
      <c r="O72" s="2" t="n">
        <f aca="false">D72*(N72/100)</f>
        <v>0</v>
      </c>
      <c r="P72" s="0" t="n">
        <f aca="false">M71+M73</f>
        <v>203</v>
      </c>
      <c r="Q72" s="0" t="e">
        <f aca="false">R72/O72</f>
        <v>#DIV/0!</v>
      </c>
      <c r="R72" s="0" t="n">
        <f aca="false">P72*$R$2</f>
        <v>328.506956521739</v>
      </c>
      <c r="S72" s="0" t="n">
        <f aca="false">$O$72*S2</f>
        <v>0</v>
      </c>
      <c r="T72" s="0" t="n">
        <f aca="false">$O$72*T2</f>
        <v>0</v>
      </c>
      <c r="U72" s="0" t="n">
        <f aca="false">$O$72*U2</f>
        <v>0</v>
      </c>
      <c r="V72" s="0" t="n">
        <f aca="false">$O$72*V2</f>
        <v>0</v>
      </c>
      <c r="W72" s="0" t="n">
        <f aca="false">$O$72*W2</f>
        <v>0</v>
      </c>
      <c r="X72" s="0" t="n">
        <f aca="false">S72-$R$72</f>
        <v>-328.506956521739</v>
      </c>
      <c r="Y72" s="0" t="n">
        <f aca="false">T72-$R$72</f>
        <v>-328.506956521739</v>
      </c>
      <c r="Z72" s="0" t="n">
        <f aca="false">U72-$R$72</f>
        <v>-328.506956521739</v>
      </c>
      <c r="AA72" s="0" t="n">
        <f aca="false">V72-$R$72</f>
        <v>-328.506956521739</v>
      </c>
      <c r="AB72" s="0" t="n">
        <f aca="false">W72-$R$72</f>
        <v>-328.506956521739</v>
      </c>
    </row>
    <row r="73" customFormat="false" ht="15" hidden="false" customHeight="false" outlineLevel="0" collapsed="false">
      <c r="A73" s="0" t="s">
        <v>36</v>
      </c>
      <c r="B73" s="0" t="n">
        <v>3623.7</v>
      </c>
      <c r="C73" s="0" t="n">
        <v>3793.7</v>
      </c>
      <c r="D73" s="0" t="n">
        <v>170</v>
      </c>
      <c r="E73" s="0" t="s">
        <v>19</v>
      </c>
      <c r="F73" s="0" t="n">
        <v>3453654.4</v>
      </c>
      <c r="G73" s="0" t="n">
        <v>5851122.1</v>
      </c>
      <c r="H73" s="0" t="n">
        <v>-3623.668783</v>
      </c>
      <c r="I73" s="0" t="n">
        <v>63.7</v>
      </c>
      <c r="J73" s="0" t="n">
        <v>101.7</v>
      </c>
      <c r="L73" s="1" t="s">
        <v>19</v>
      </c>
      <c r="M73" s="2" t="n">
        <v>170</v>
      </c>
      <c r="N73" s="2"/>
      <c r="O73" s="2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2016-12-04T16:36:12Z</dcterms:created>
  <dc:creator>max</dc:creator>
  <dc:language>en-US</dc:language>
  <cp:lastModifiedBy>max</cp:lastModifiedBy>
  <dcterms:modified xsi:type="dcterms:W3CDTF">2016-12-05T16:14:02Z</dcterms:modified>
  <cp:revision>0</cp:revision>
</cp:coreProperties>
</file>