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480" yWindow="120" windowWidth="8505" windowHeight="4530"/>
  </bookViews>
  <sheets>
    <sheet name="消费者" sheetId="1" r:id="rId1"/>
    <sheet name="品牌电视" sheetId="2" r:id="rId2"/>
    <sheet name="电视" sheetId="4" r:id="rId3"/>
    <sheet name="消费" sheetId="3" r:id="rId4"/>
  </sheets>
  <calcPr calcId="152511" concurrentCalc="0"/>
</workbook>
</file>

<file path=xl/calcChain.xml><?xml version="1.0" encoding="utf-8"?>
<calcChain xmlns="http://schemas.openxmlformats.org/spreadsheetml/2006/main">
  <c r="L14" i="2" l="1"/>
  <c r="L13" i="2"/>
  <c r="G4" i="2"/>
  <c r="G8" i="2"/>
  <c r="H4" i="2"/>
  <c r="G5" i="2"/>
  <c r="H5" i="2"/>
  <c r="G6" i="2"/>
  <c r="H6" i="2"/>
  <c r="G7" i="2"/>
  <c r="H7" i="2"/>
  <c r="I13" i="2"/>
  <c r="K13" i="2"/>
  <c r="B8" i="2"/>
  <c r="B9" i="2"/>
  <c r="C8" i="2"/>
  <c r="C9" i="2"/>
  <c r="D8" i="2"/>
  <c r="D9" i="2"/>
  <c r="E8" i="2"/>
  <c r="E9" i="2"/>
  <c r="F8" i="2"/>
  <c r="F9" i="2"/>
  <c r="I14" i="2"/>
  <c r="K14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I15" i="2"/>
  <c r="K15" i="2"/>
  <c r="I16" i="2"/>
  <c r="K16" i="2"/>
</calcChain>
</file>

<file path=xl/sharedStrings.xml><?xml version="1.0" encoding="utf-8"?>
<sst xmlns="http://schemas.openxmlformats.org/spreadsheetml/2006/main" count="110" uniqueCount="68">
  <si>
    <t>行业</t>
  </si>
  <si>
    <t>观测值</t>
  </si>
  <si>
    <t>零售业</t>
  </si>
  <si>
    <t>旅游业</t>
  </si>
  <si>
    <t>航空公司</t>
  </si>
  <si>
    <t>家电制造业</t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</si>
  <si>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</si>
  <si>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</si>
  <si>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</si>
  <si>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</si>
  <si>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</si>
  <si>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</si>
  <si>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</si>
  <si>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</si>
  <si>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</si>
  <si>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列 3</t>
  </si>
  <si>
    <t>列 4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</si>
  <si>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</si>
  <si>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</si>
  <si>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</si>
  <si>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</si>
  <si>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</si>
  <si>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</si>
  <si>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</si>
  <si>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</si>
  <si>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</si>
  <si>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</si>
  <si>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</si>
  <si>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r>
      <t>消费者对四个行业的投诉次数</t>
    </r>
    <r>
      <rPr>
        <b/>
        <sz val="10"/>
        <rFont val="Tahoma"/>
        <family val="2"/>
      </rPr>
      <t xml:space="preserve"> </t>
    </r>
  </si>
  <si>
    <t>品牌因素</t>
  </si>
  <si>
    <t>地区因素</t>
  </si>
  <si>
    <r>
      <t>不同品牌的彩电在各地区的销售量数据</t>
    </r>
    <r>
      <rPr>
        <b/>
        <sz val="10"/>
        <rFont val="Times New Roman"/>
        <family val="1"/>
      </rPr>
      <t xml:space="preserve"> </t>
    </r>
  </si>
  <si>
    <r>
      <t>地区</t>
    </r>
    <r>
      <rPr>
        <b/>
        <sz val="10"/>
        <color indexed="63"/>
        <rFont val="Times New Roman"/>
        <family val="1"/>
      </rPr>
      <t>1</t>
    </r>
  </si>
  <si>
    <r>
      <t>地区</t>
    </r>
    <r>
      <rPr>
        <b/>
        <sz val="10"/>
        <color indexed="63"/>
        <rFont val="Times New Roman"/>
        <family val="1"/>
      </rPr>
      <t>2</t>
    </r>
  </si>
  <si>
    <r>
      <t>地区</t>
    </r>
    <r>
      <rPr>
        <b/>
        <sz val="10"/>
        <color indexed="63"/>
        <rFont val="Times New Roman"/>
        <family val="1"/>
      </rPr>
      <t>3</t>
    </r>
  </si>
  <si>
    <r>
      <t>地区</t>
    </r>
    <r>
      <rPr>
        <b/>
        <sz val="10"/>
        <color indexed="63"/>
        <rFont val="Times New Roman"/>
        <family val="1"/>
      </rPr>
      <t>4</t>
    </r>
  </si>
  <si>
    <r>
      <t>地区</t>
    </r>
    <r>
      <rPr>
        <b/>
        <sz val="10"/>
        <color indexed="63"/>
        <rFont val="Times New Roman"/>
        <family val="1"/>
      </rPr>
      <t>5</t>
    </r>
  </si>
  <si>
    <r>
      <t>品牌</t>
    </r>
    <r>
      <rPr>
        <b/>
        <sz val="10"/>
        <color indexed="63"/>
        <rFont val="Times New Roman"/>
        <family val="1"/>
      </rPr>
      <t xml:space="preserve">1 </t>
    </r>
  </si>
  <si>
    <r>
      <t>品牌</t>
    </r>
    <r>
      <rPr>
        <b/>
        <sz val="10"/>
        <color indexed="63"/>
        <rFont val="Times New Roman"/>
        <family val="1"/>
      </rPr>
      <t xml:space="preserve">2 </t>
    </r>
  </si>
  <si>
    <r>
      <t>品牌</t>
    </r>
    <r>
      <rPr>
        <b/>
        <sz val="10"/>
        <color indexed="63"/>
        <rFont val="Times New Roman"/>
        <family val="1"/>
      </rPr>
      <t xml:space="preserve">3 </t>
    </r>
  </si>
  <si>
    <r>
      <t>品牌</t>
    </r>
    <r>
      <rPr>
        <b/>
        <sz val="10"/>
        <color indexed="63"/>
        <rFont val="Times New Roman"/>
        <family val="1"/>
      </rPr>
      <t>4</t>
    </r>
  </si>
  <si>
    <t>行业</t>
    <phoneticPr fontId="1" type="noConversion"/>
  </si>
  <si>
    <t>投诉次数</t>
    <phoneticPr fontId="1" type="noConversion"/>
  </si>
  <si>
    <t>品牌</t>
    <phoneticPr fontId="1" type="noConversion"/>
  </si>
  <si>
    <t>地区</t>
    <phoneticPr fontId="1" type="noConversion"/>
  </si>
  <si>
    <t>销售额</t>
    <phoneticPr fontId="1" type="noConversion"/>
  </si>
  <si>
    <t>C</t>
    <phoneticPr fontId="1" type="noConversion"/>
  </si>
  <si>
    <t>R</t>
    <phoneticPr fontId="1" type="noConversion"/>
  </si>
  <si>
    <t>SST</t>
    <phoneticPr fontId="1" type="noConversion"/>
  </si>
  <si>
    <t>SSC</t>
    <phoneticPr fontId="1" type="noConversion"/>
  </si>
  <si>
    <t>SSE</t>
    <phoneticPr fontId="1" type="noConversion"/>
  </si>
  <si>
    <t>SSR</t>
    <phoneticPr fontId="1" type="noConversion"/>
  </si>
  <si>
    <t>方差分析：无重复双因素分析</t>
  </si>
  <si>
    <t>行 1</t>
  </si>
  <si>
    <t>行 2</t>
  </si>
  <si>
    <t>行 3</t>
  </si>
  <si>
    <t>行 4</t>
  </si>
  <si>
    <t>列 5</t>
  </si>
  <si>
    <t>行</t>
  </si>
  <si>
    <t>列</t>
  </si>
  <si>
    <t>误差</t>
  </si>
  <si>
    <t>E</t>
    <phoneticPr fontId="1" type="noConversion"/>
  </si>
  <si>
    <t>R</t>
    <phoneticPr fontId="1" type="noConversion"/>
  </si>
  <si>
    <t>C</t>
    <phoneticPr fontId="1" type="noConversion"/>
  </si>
  <si>
    <r>
      <t>d</t>
    </r>
    <r>
      <rPr>
        <sz val="12"/>
        <rFont val="宋体"/>
        <charset val="134"/>
      </rPr>
      <t>f</t>
    </r>
    <phoneticPr fontId="1" type="noConversion"/>
  </si>
  <si>
    <r>
      <t>M</t>
    </r>
    <r>
      <rPr>
        <sz val="12"/>
        <rFont val="宋体"/>
        <charset val="134"/>
      </rPr>
      <t>S</t>
    </r>
    <phoneticPr fontId="1" type="noConversion"/>
  </si>
  <si>
    <t>SS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</si>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</sst>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charset val="134"/>
    </font>
    <font>
      <b/>
      <sz val="10"/>
      <color indexed="63"/>
      <name val="宋体"/>
      <charset val="134"/>
    </font>
    <font>
      <b/>
      <sz val="10"/>
      <name val="宋体"/>
      <charset val="134"/>
    </font>
    <font>
      <b/>
      <sz val="10"/>
      <name val="Tahoma"/>
      <family val="2"/>
    </font>
    <font>
      <sz val="10"/>
      <name val="宋体"/>
      <charset val="134"/>
    </font>
    <font>
      <b/>
      <sz val="10"/>
      <color indexed="63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宋体"/>
      <charset val="134"/>
    </font>
    <font>
      <b/>
      <sz val="10"/>
      <name val="Times New Roman"/>
      <family val="1"/>
    </font>
    <font>
      <sz val="12"/>
      <name val="宋体"/>
      <charset val="134"/>
    </font>
    <font>
      <b/>
      <sz val="10"/>
      <color indexed="63"/>
      <name val="宋体"/>
      <charset val="134"/>
    </font>
    <font>
      <b/>
      <sz val="10"/>
      <color indexed="63"/>
      <name val="宋体"/>
      <charset val="134"/>
      <scheme val="minor"/>
    </font>
    <font>
      <sz val="16.8"/>
      <color rgb="FF36363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/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25"/>
      </left>
      <right/>
      <top style="medium">
        <color indexed="25"/>
      </top>
      <bottom style="medium">
        <color indexed="25"/>
      </bottom>
      <diagonal/>
    </border>
    <border>
      <left/>
      <right/>
      <top style="medium">
        <color indexed="25"/>
      </top>
      <bottom style="medium">
        <color indexed="25"/>
      </bottom>
      <diagonal/>
    </border>
    <border>
      <left style="medium">
        <color indexed="25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10" fillId="0" borderId="0" xfId="0" applyFont="1"/>
    <xf numFmtId="0" fontId="11" fillId="3" borderId="5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1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wrapText="1"/>
    </xf>
    <xf numFmtId="0" fontId="13" fillId="0" borderId="0" xfId="0" applyFont="1"/>
    <xf numFmtId="0" fontId="3" fillId="5" borderId="7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"/>
  <sheetViews>
    <sheetView tabSelected="1" workbookViewId="0">
      <selection activeCell="F4" sqref="F4"/>
    </sheetView>
  </sheetViews>
  <sheetFormatPr defaultRowHeight="14.25" x14ac:dyDescent="0.15"/>
  <sheetData>
    <row r="1" spans="1:14" ht="51" customHeight="1" thickBot="1" x14ac:dyDescent="0.2">
      <c r="A1" s="28" t="s">
        <v>28</v>
      </c>
      <c r="B1" s="29"/>
      <c r="C1" s="29"/>
      <c r="D1" s="29"/>
      <c r="E1" s="29"/>
      <c r="H1" t="s">
        <v>6</v>
      </c>
    </row>
    <row r="2" spans="1:14" ht="15" thickBot="1" x14ac:dyDescent="0.2">
      <c r="A2" s="5"/>
      <c r="B2" s="30" t="s">
        <v>0</v>
      </c>
      <c r="C2" s="31"/>
      <c r="D2" s="31"/>
      <c r="E2" s="31"/>
    </row>
    <row r="3" spans="1:14" ht="31.5" customHeight="1" thickBo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H3" t="s">
        <v>7</v>
      </c>
    </row>
    <row r="4" spans="1:14" ht="15" x14ac:dyDescent="0.2">
      <c r="A4" s="6">
        <v>1</v>
      </c>
      <c r="B4" s="7">
        <v>57</v>
      </c>
      <c r="C4" s="7">
        <v>68</v>
      </c>
      <c r="D4" s="7">
        <v>31</v>
      </c>
      <c r="E4" s="7">
        <v>44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spans="1:14" ht="15" x14ac:dyDescent="0.2">
      <c r="A5" s="8">
        <v>2</v>
      </c>
      <c r="B5" s="9">
        <v>66</v>
      </c>
      <c r="C5" s="9">
        <v>39</v>
      </c>
      <c r="D5" s="9">
        <v>49</v>
      </c>
      <c r="E5" s="9">
        <v>51</v>
      </c>
      <c r="H5" s="2" t="s">
        <v>13</v>
      </c>
      <c r="I5" s="2">
        <v>7</v>
      </c>
      <c r="J5" s="2">
        <v>343</v>
      </c>
      <c r="K5" s="2">
        <v>49</v>
      </c>
      <c r="L5" s="2">
        <v>116.66666666666667</v>
      </c>
    </row>
    <row r="6" spans="1:14" ht="15" x14ac:dyDescent="0.2">
      <c r="A6" s="8">
        <v>3</v>
      </c>
      <c r="B6" s="9">
        <v>49</v>
      </c>
      <c r="C6" s="9">
        <v>29</v>
      </c>
      <c r="D6" s="9">
        <v>21</v>
      </c>
      <c r="E6" s="9">
        <v>65</v>
      </c>
      <c r="H6" s="2" t="s">
        <v>14</v>
      </c>
      <c r="I6" s="2">
        <v>6</v>
      </c>
      <c r="J6" s="2">
        <v>288</v>
      </c>
      <c r="K6" s="2">
        <v>48</v>
      </c>
      <c r="L6" s="2">
        <v>184.8</v>
      </c>
    </row>
    <row r="7" spans="1:14" ht="15" x14ac:dyDescent="0.2">
      <c r="A7" s="8">
        <v>4</v>
      </c>
      <c r="B7" s="9">
        <v>40</v>
      </c>
      <c r="C7" s="9">
        <v>45</v>
      </c>
      <c r="D7" s="9">
        <v>34</v>
      </c>
      <c r="E7" s="9">
        <v>77</v>
      </c>
      <c r="H7" s="2" t="s">
        <v>15</v>
      </c>
      <c r="I7" s="2">
        <v>5</v>
      </c>
      <c r="J7" s="2">
        <v>175</v>
      </c>
      <c r="K7" s="2">
        <v>35</v>
      </c>
      <c r="L7" s="2">
        <v>108.5</v>
      </c>
    </row>
    <row r="8" spans="1:14" ht="15.75" thickBot="1" x14ac:dyDescent="0.25">
      <c r="A8" s="8">
        <v>5</v>
      </c>
      <c r="B8" s="9">
        <v>34</v>
      </c>
      <c r="C8" s="9">
        <v>56</v>
      </c>
      <c r="D8" s="9">
        <v>40</v>
      </c>
      <c r="E8" s="9">
        <v>58</v>
      </c>
      <c r="H8" s="3" t="s">
        <v>16</v>
      </c>
      <c r="I8" s="3">
        <v>5</v>
      </c>
      <c r="J8" s="3">
        <v>295</v>
      </c>
      <c r="K8" s="3">
        <v>59</v>
      </c>
      <c r="L8" s="3">
        <v>162.5</v>
      </c>
    </row>
    <row r="9" spans="1:14" ht="15" x14ac:dyDescent="0.2">
      <c r="A9" s="8">
        <v>6</v>
      </c>
      <c r="B9" s="9">
        <v>53</v>
      </c>
      <c r="C9" s="9">
        <v>51</v>
      </c>
      <c r="D9" s="10"/>
      <c r="E9" s="10"/>
    </row>
    <row r="10" spans="1:14" ht="15.75" thickBot="1" x14ac:dyDescent="0.25">
      <c r="A10" s="11">
        <v>7</v>
      </c>
      <c r="B10" s="12">
        <v>44</v>
      </c>
      <c r="C10" s="13"/>
      <c r="D10" s="14"/>
      <c r="E10" s="14"/>
    </row>
    <row r="11" spans="1:14" ht="15" thickBot="1" x14ac:dyDescent="0.2">
      <c r="H11" t="s">
        <v>17</v>
      </c>
    </row>
    <row r="12" spans="1:14" x14ac:dyDescent="0.15">
      <c r="H12" s="1" t="s">
        <v>18</v>
      </c>
      <c r="I12" s="1" t="s">
        <v>19</v>
      </c>
      <c r="J12" s="1" t="s">
        <v>20</v>
      </c>
      <c r="K12" s="1" t="s">
        <v>21</v>
      </c>
      <c r="L12" s="1" t="s">
        <v>22</v>
      </c>
      <c r="M12" s="1" t="s">
        <v>23</v>
      </c>
      <c r="N12" s="1" t="s">
        <v>24</v>
      </c>
    </row>
    <row r="13" spans="1:14" x14ac:dyDescent="0.15">
      <c r="H13" s="2" t="s">
        <v>25</v>
      </c>
      <c r="I13" s="2">
        <v>1456.608695652174</v>
      </c>
      <c r="J13" s="2">
        <v>3</v>
      </c>
      <c r="K13" s="2">
        <v>485.536231884058</v>
      </c>
      <c r="L13" s="2">
        <v>3.4066426904716036</v>
      </c>
      <c r="M13" s="2">
        <v>3.8764524593572311E-2</v>
      </c>
      <c r="N13" s="2">
        <v>3.1273500152207196</v>
      </c>
    </row>
    <row r="14" spans="1:14" x14ac:dyDescent="0.15">
      <c r="H14" s="2" t="s">
        <v>26</v>
      </c>
      <c r="I14" s="2">
        <v>2708</v>
      </c>
      <c r="J14" s="2">
        <v>19</v>
      </c>
      <c r="K14" s="2">
        <v>142.52631578947367</v>
      </c>
      <c r="L14" s="2"/>
      <c r="M14" s="2"/>
      <c r="N14" s="2"/>
    </row>
    <row r="15" spans="1:14" x14ac:dyDescent="0.15">
      <c r="H15" s="2"/>
      <c r="I15" s="2"/>
      <c r="J15" s="2"/>
      <c r="K15" s="2"/>
      <c r="L15" s="2"/>
      <c r="M15" s="2"/>
      <c r="N15" s="2"/>
    </row>
    <row r="16" spans="1:14" ht="15" thickBot="1" x14ac:dyDescent="0.2">
      <c r="H16" s="3" t="s">
        <v>27</v>
      </c>
      <c r="I16" s="3">
        <v>4164.608695652174</v>
      </c>
      <c r="J16" s="3">
        <v>22</v>
      </c>
      <c r="K16" s="3"/>
      <c r="L16" s="3"/>
      <c r="M16" s="3"/>
      <c r="N16" s="3"/>
    </row>
  </sheetData>
  <mergeCells count="2">
    <mergeCell ref="A1:E1"/>
    <mergeCell ref="B2:E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4"/>
  <sheetViews>
    <sheetView zoomScale="85" zoomScaleNormal="85" workbookViewId="0">
      <selection activeCell="B3" sqref="B3"/>
    </sheetView>
  </sheetViews>
  <sheetFormatPr defaultRowHeight="14.25" x14ac:dyDescent="0.15"/>
  <sheetData>
    <row r="1" spans="1:19" ht="54" customHeight="1" thickBot="1" x14ac:dyDescent="0.2">
      <c r="A1" s="28" t="s">
        <v>31</v>
      </c>
      <c r="B1" s="29"/>
      <c r="C1" s="29"/>
      <c r="D1" s="29"/>
      <c r="E1" s="29"/>
      <c r="F1" s="29"/>
    </row>
    <row r="2" spans="1:19" ht="62.25" customHeight="1" thickBot="1" x14ac:dyDescent="0.2">
      <c r="A2" s="32" t="s">
        <v>29</v>
      </c>
      <c r="B2" s="30" t="s">
        <v>30</v>
      </c>
      <c r="C2" s="31"/>
      <c r="D2" s="31"/>
      <c r="E2" s="31"/>
      <c r="F2" s="31"/>
    </row>
    <row r="3" spans="1:19" ht="15.75" thickBot="1" x14ac:dyDescent="0.25">
      <c r="A3" s="33"/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20" t="s">
        <v>47</v>
      </c>
      <c r="H3" s="21" t="s">
        <v>62</v>
      </c>
      <c r="O3" t="s">
        <v>52</v>
      </c>
    </row>
    <row r="4" spans="1:19" ht="15.75" thickBot="1" x14ac:dyDescent="0.25">
      <c r="A4" s="15" t="s">
        <v>37</v>
      </c>
      <c r="B4" s="7">
        <v>365</v>
      </c>
      <c r="C4" s="7">
        <v>350</v>
      </c>
      <c r="D4" s="7">
        <v>343</v>
      </c>
      <c r="E4" s="7">
        <v>340</v>
      </c>
      <c r="F4" s="7">
        <v>323</v>
      </c>
      <c r="G4">
        <f>AVERAGE(B4:F4)</f>
        <v>344.2</v>
      </c>
      <c r="H4">
        <f>($G4-$G$8)^2</f>
        <v>248.0625</v>
      </c>
    </row>
    <row r="5" spans="1:19" ht="15" x14ac:dyDescent="0.2">
      <c r="A5" s="16" t="s">
        <v>38</v>
      </c>
      <c r="B5" s="9">
        <v>345</v>
      </c>
      <c r="C5" s="9">
        <v>368</v>
      </c>
      <c r="D5" s="9">
        <v>363</v>
      </c>
      <c r="E5" s="9">
        <v>330</v>
      </c>
      <c r="F5" s="9">
        <v>333</v>
      </c>
      <c r="G5">
        <f>AVERAGE(B5:F5)</f>
        <v>347.8</v>
      </c>
      <c r="H5">
        <f>($G5-$G$8)^2</f>
        <v>374.42250000000087</v>
      </c>
      <c r="O5" s="25" t="s">
        <v>7</v>
      </c>
      <c r="P5" s="25" t="s">
        <v>9</v>
      </c>
      <c r="Q5" s="25" t="s">
        <v>10</v>
      </c>
      <c r="R5" s="25" t="s">
        <v>11</v>
      </c>
      <c r="S5" s="25" t="s">
        <v>12</v>
      </c>
    </row>
    <row r="6" spans="1:19" ht="15" x14ac:dyDescent="0.2">
      <c r="A6" s="16" t="s">
        <v>39</v>
      </c>
      <c r="B6" s="9">
        <v>358</v>
      </c>
      <c r="C6" s="9">
        <v>323</v>
      </c>
      <c r="D6" s="9">
        <v>353</v>
      </c>
      <c r="E6" s="9">
        <v>343</v>
      </c>
      <c r="F6" s="9">
        <v>308</v>
      </c>
      <c r="G6">
        <f>AVERAGE(B6:F6)</f>
        <v>337</v>
      </c>
      <c r="H6">
        <f>($G6-$G$8)^2</f>
        <v>73.102500000000191</v>
      </c>
      <c r="O6" s="23" t="s">
        <v>53</v>
      </c>
      <c r="P6" s="23">
        <v>5</v>
      </c>
      <c r="Q6" s="23">
        <v>1721</v>
      </c>
      <c r="R6" s="23">
        <v>344.2</v>
      </c>
      <c r="S6" s="23">
        <v>233.70000000000005</v>
      </c>
    </row>
    <row r="7" spans="1:19" ht="15.75" thickBot="1" x14ac:dyDescent="0.25">
      <c r="A7" s="17" t="s">
        <v>40</v>
      </c>
      <c r="B7" s="12">
        <v>288</v>
      </c>
      <c r="C7" s="12">
        <v>280</v>
      </c>
      <c r="D7" s="12">
        <v>298</v>
      </c>
      <c r="E7" s="12">
        <v>260</v>
      </c>
      <c r="F7" s="12">
        <v>298</v>
      </c>
      <c r="G7">
        <f>AVERAGE(B7:F7)</f>
        <v>284.8</v>
      </c>
      <c r="H7">
        <f>($G7-$G$8)^2</f>
        <v>1905.3224999999979</v>
      </c>
      <c r="O7" s="23" t="s">
        <v>54</v>
      </c>
      <c r="P7" s="23">
        <v>5</v>
      </c>
      <c r="Q7" s="23">
        <v>1739</v>
      </c>
      <c r="R7" s="23">
        <v>347.8</v>
      </c>
      <c r="S7" s="23">
        <v>295.70000000000005</v>
      </c>
    </row>
    <row r="8" spans="1:19" x14ac:dyDescent="0.15">
      <c r="A8" s="19" t="s">
        <v>46</v>
      </c>
      <c r="B8">
        <f>AVERAGE(B4:B7)</f>
        <v>339</v>
      </c>
      <c r="C8">
        <f>AVERAGE(C4:C7)</f>
        <v>330.25</v>
      </c>
      <c r="D8">
        <f>AVERAGE(D4:D7)</f>
        <v>339.25</v>
      </c>
      <c r="E8">
        <f>AVERAGE(E4:E7)</f>
        <v>318.25</v>
      </c>
      <c r="F8">
        <f>AVERAGE(F4:F7)</f>
        <v>315.5</v>
      </c>
      <c r="G8">
        <f>AVERAGE(B4:F7)</f>
        <v>328.45</v>
      </c>
      <c r="O8" s="23" t="s">
        <v>55</v>
      </c>
      <c r="P8" s="23">
        <v>5</v>
      </c>
      <c r="Q8" s="23">
        <v>1685</v>
      </c>
      <c r="R8" s="23">
        <v>337</v>
      </c>
      <c r="S8" s="23">
        <v>442.5</v>
      </c>
    </row>
    <row r="9" spans="1:19" x14ac:dyDescent="0.15">
      <c r="A9" s="26" t="s">
        <v>63</v>
      </c>
      <c r="B9">
        <f>(B$8-$G$8)^2</f>
        <v>111.30250000000024</v>
      </c>
      <c r="C9">
        <f>(C$8-$G$8)^2</f>
        <v>3.2400000000000411</v>
      </c>
      <c r="D9">
        <f>(D$8-$G$8)^2</f>
        <v>116.64000000000024</v>
      </c>
      <c r="E9">
        <f>(E$8-$G$8)^2</f>
        <v>104.03999999999976</v>
      </c>
      <c r="F9">
        <f>(F$8-$G$8)^2</f>
        <v>167.7024999999997</v>
      </c>
      <c r="O9" s="23" t="s">
        <v>56</v>
      </c>
      <c r="P9" s="23">
        <v>5</v>
      </c>
      <c r="Q9" s="23">
        <v>1424</v>
      </c>
      <c r="R9" s="23">
        <v>284.8</v>
      </c>
      <c r="S9" s="23">
        <v>249.2</v>
      </c>
    </row>
    <row r="10" spans="1:19" x14ac:dyDescent="0.15">
      <c r="O10" s="23"/>
      <c r="P10" s="23"/>
      <c r="Q10" s="23"/>
      <c r="R10" s="23"/>
      <c r="S10" s="23"/>
    </row>
    <row r="11" spans="1:19" x14ac:dyDescent="0.15">
      <c r="O11" s="23" t="s">
        <v>13</v>
      </c>
      <c r="P11" s="23">
        <v>4</v>
      </c>
      <c r="Q11" s="23">
        <v>1356</v>
      </c>
      <c r="R11" s="23">
        <v>339</v>
      </c>
      <c r="S11" s="23">
        <v>1224.6666666666667</v>
      </c>
    </row>
    <row r="12" spans="1:19" x14ac:dyDescent="0.15">
      <c r="A12" s="21" t="s">
        <v>61</v>
      </c>
      <c r="B12">
        <f t="shared" ref="B12:F15" si="0">(B4-B$8-$G4+$G$8)^2</f>
        <v>105.0625</v>
      </c>
      <c r="C12">
        <f t="shared" si="0"/>
        <v>16</v>
      </c>
      <c r="D12">
        <f t="shared" si="0"/>
        <v>144</v>
      </c>
      <c r="E12">
        <f t="shared" si="0"/>
        <v>36</v>
      </c>
      <c r="F12">
        <f t="shared" si="0"/>
        <v>68.0625</v>
      </c>
      <c r="I12" s="18" t="s">
        <v>66</v>
      </c>
      <c r="J12" s="18" t="s">
        <v>64</v>
      </c>
      <c r="K12" s="18" t="s">
        <v>65</v>
      </c>
      <c r="L12" s="18" t="s">
        <v>67</v>
      </c>
      <c r="O12" s="23" t="s">
        <v>14</v>
      </c>
      <c r="P12" s="23">
        <v>4</v>
      </c>
      <c r="Q12" s="23">
        <v>1321</v>
      </c>
      <c r="R12" s="23">
        <v>330.25</v>
      </c>
      <c r="S12" s="23">
        <v>1464.25</v>
      </c>
    </row>
    <row r="13" spans="1:19" x14ac:dyDescent="0.15">
      <c r="B13">
        <f t="shared" si="0"/>
        <v>178.22250000000059</v>
      </c>
      <c r="C13">
        <f t="shared" si="0"/>
        <v>338.55999999999915</v>
      </c>
      <c r="D13">
        <f t="shared" si="0"/>
        <v>19.3599999999998</v>
      </c>
      <c r="E13">
        <f t="shared" si="0"/>
        <v>57.760000000000346</v>
      </c>
      <c r="F13">
        <f t="shared" si="0"/>
        <v>3.4225000000000843</v>
      </c>
      <c r="H13" s="22" t="s">
        <v>51</v>
      </c>
      <c r="I13">
        <f>SUM(H4:H7)*5</f>
        <v>13004.549999999996</v>
      </c>
      <c r="J13">
        <v>3</v>
      </c>
      <c r="K13">
        <f>I13/J13</f>
        <v>4334.8499999999985</v>
      </c>
      <c r="L13">
        <f>K13/$K$15</f>
        <v>18.10777317506178</v>
      </c>
      <c r="O13" s="23" t="s">
        <v>15</v>
      </c>
      <c r="P13" s="23">
        <v>4</v>
      </c>
      <c r="Q13" s="23">
        <v>1357</v>
      </c>
      <c r="R13" s="23">
        <v>339.25</v>
      </c>
      <c r="S13" s="23">
        <v>822.91666666666663</v>
      </c>
    </row>
    <row r="14" spans="1:19" x14ac:dyDescent="0.15">
      <c r="B14">
        <f t="shared" si="0"/>
        <v>109.20249999999976</v>
      </c>
      <c r="C14">
        <f t="shared" si="0"/>
        <v>249.64000000000036</v>
      </c>
      <c r="D14">
        <f t="shared" si="0"/>
        <v>27.039999999999882</v>
      </c>
      <c r="E14">
        <f t="shared" si="0"/>
        <v>262.43999999999966</v>
      </c>
      <c r="F14">
        <f t="shared" si="0"/>
        <v>257.60250000000036</v>
      </c>
      <c r="H14" s="22" t="s">
        <v>49</v>
      </c>
      <c r="I14">
        <f>SUM(B9:F9)*4</f>
        <v>2011.7</v>
      </c>
      <c r="J14">
        <v>4</v>
      </c>
      <c r="K14">
        <f>I14/J14</f>
        <v>502.92500000000001</v>
      </c>
      <c r="L14">
        <f>K14/$K$15</f>
        <v>2.1008458941065897</v>
      </c>
      <c r="O14" s="23" t="s">
        <v>16</v>
      </c>
      <c r="P14" s="23">
        <v>4</v>
      </c>
      <c r="Q14" s="23">
        <v>1273</v>
      </c>
      <c r="R14" s="23">
        <v>318.25</v>
      </c>
      <c r="S14" s="23">
        <v>1538.9166666666667</v>
      </c>
    </row>
    <row r="15" spans="1:19" ht="15" thickBot="1" x14ac:dyDescent="0.2">
      <c r="B15">
        <f t="shared" si="0"/>
        <v>54.022500000000335</v>
      </c>
      <c r="C15">
        <f t="shared" si="0"/>
        <v>43.560000000000301</v>
      </c>
      <c r="D15">
        <f t="shared" si="0"/>
        <v>5.7599999999998905</v>
      </c>
      <c r="E15">
        <f t="shared" si="0"/>
        <v>213.16000000000065</v>
      </c>
      <c r="F15">
        <f t="shared" si="0"/>
        <v>683.82249999999885</v>
      </c>
      <c r="H15" s="22" t="s">
        <v>50</v>
      </c>
      <c r="I15">
        <f>SUM(B12:F15)</f>
        <v>2872.7000000000003</v>
      </c>
      <c r="J15">
        <v>12</v>
      </c>
      <c r="K15">
        <f>I15/J15</f>
        <v>239.39166666666668</v>
      </c>
      <c r="O15" s="24" t="s">
        <v>57</v>
      </c>
      <c r="P15" s="24">
        <v>4</v>
      </c>
      <c r="Q15" s="24">
        <v>1262</v>
      </c>
      <c r="R15" s="24">
        <v>315.5</v>
      </c>
      <c r="S15" s="24">
        <v>241.66666666666666</v>
      </c>
    </row>
    <row r="16" spans="1:19" x14ac:dyDescent="0.15">
      <c r="H16" s="22" t="s">
        <v>48</v>
      </c>
      <c r="I16">
        <f>_xlfn.VAR.P(B4:F7)*20</f>
        <v>17888.949999999997</v>
      </c>
      <c r="J16">
        <v>19</v>
      </c>
      <c r="K16">
        <f>I16/J16</f>
        <v>941.5236842105262</v>
      </c>
    </row>
    <row r="18" spans="15:21" ht="15" thickBot="1" x14ac:dyDescent="0.2">
      <c r="O18" t="s">
        <v>17</v>
      </c>
    </row>
    <row r="19" spans="15:21" x14ac:dyDescent="0.15">
      <c r="O19" s="25" t="s">
        <v>18</v>
      </c>
      <c r="P19" s="25" t="s">
        <v>19</v>
      </c>
      <c r="Q19" s="25" t="s">
        <v>20</v>
      </c>
      <c r="R19" s="25" t="s">
        <v>21</v>
      </c>
      <c r="S19" s="25" t="s">
        <v>22</v>
      </c>
      <c r="T19" s="25" t="s">
        <v>23</v>
      </c>
      <c r="U19" s="25" t="s">
        <v>24</v>
      </c>
    </row>
    <row r="20" spans="15:21" x14ac:dyDescent="0.15">
      <c r="O20" s="23" t="s">
        <v>58</v>
      </c>
      <c r="P20" s="23">
        <v>13004.549999999996</v>
      </c>
      <c r="Q20" s="23">
        <v>3</v>
      </c>
      <c r="R20" s="23">
        <v>4334.8499999999985</v>
      </c>
      <c r="S20" s="23">
        <v>18.107773175061755</v>
      </c>
      <c r="T20" s="23">
        <v>9.4561528877304098E-5</v>
      </c>
      <c r="U20" s="23">
        <v>3.4902948194976045</v>
      </c>
    </row>
    <row r="21" spans="15:21" x14ac:dyDescent="0.15">
      <c r="O21" s="23" t="s">
        <v>59</v>
      </c>
      <c r="P21" s="23">
        <v>2011.6999999999971</v>
      </c>
      <c r="Q21" s="23">
        <v>4</v>
      </c>
      <c r="R21" s="23">
        <v>502.92499999999927</v>
      </c>
      <c r="S21" s="23">
        <v>2.1008458941065835</v>
      </c>
      <c r="T21" s="23">
        <v>0.14366488731130583</v>
      </c>
      <c r="U21" s="23">
        <v>3.2591667269012499</v>
      </c>
    </row>
    <row r="22" spans="15:21" x14ac:dyDescent="0.15">
      <c r="O22" s="23" t="s">
        <v>60</v>
      </c>
      <c r="P22" s="23">
        <v>2872.7000000000044</v>
      </c>
      <c r="Q22" s="23">
        <v>12</v>
      </c>
      <c r="R22" s="23">
        <v>239.39166666666702</v>
      </c>
      <c r="S22" s="23"/>
      <c r="T22" s="23"/>
      <c r="U22" s="23"/>
    </row>
    <row r="23" spans="15:21" x14ac:dyDescent="0.15">
      <c r="O23" s="23"/>
      <c r="P23" s="23"/>
      <c r="Q23" s="23"/>
      <c r="R23" s="23"/>
      <c r="S23" s="23"/>
      <c r="T23" s="23"/>
      <c r="U23" s="23"/>
    </row>
    <row r="24" spans="15:21" ht="15" thickBot="1" x14ac:dyDescent="0.2">
      <c r="O24" s="24" t="s">
        <v>27</v>
      </c>
      <c r="P24" s="24">
        <v>17888.949999999997</v>
      </c>
      <c r="Q24" s="24">
        <v>19</v>
      </c>
      <c r="R24" s="24"/>
      <c r="S24" s="24"/>
      <c r="T24" s="24"/>
      <c r="U24" s="24"/>
    </row>
  </sheetData>
  <mergeCells count="3">
    <mergeCell ref="A1:F1"/>
    <mergeCell ref="A2:A3"/>
    <mergeCell ref="B2:F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" sqref="C1"/>
    </sheetView>
  </sheetViews>
  <sheetFormatPr defaultRowHeight="14.25" x14ac:dyDescent="0.15"/>
  <sheetData>
    <row r="1" spans="1:6" ht="15" thickBot="1" x14ac:dyDescent="0.2">
      <c r="A1" t="s">
        <v>43</v>
      </c>
      <c r="B1" t="s">
        <v>44</v>
      </c>
      <c r="C1" t="s">
        <v>45</v>
      </c>
    </row>
    <row r="2" spans="1:6" ht="15" x14ac:dyDescent="0.2">
      <c r="A2">
        <v>1</v>
      </c>
      <c r="B2">
        <v>1</v>
      </c>
      <c r="C2" s="7">
        <v>365</v>
      </c>
    </row>
    <row r="3" spans="1:6" ht="15" x14ac:dyDescent="0.2">
      <c r="A3">
        <v>2</v>
      </c>
      <c r="B3">
        <v>1</v>
      </c>
      <c r="C3" s="9">
        <v>345</v>
      </c>
    </row>
    <row r="4" spans="1:6" ht="15" x14ac:dyDescent="0.2">
      <c r="A4">
        <v>3</v>
      </c>
      <c r="B4">
        <v>1</v>
      </c>
      <c r="C4" s="9">
        <v>358</v>
      </c>
    </row>
    <row r="5" spans="1:6" ht="15.75" thickBot="1" x14ac:dyDescent="0.25">
      <c r="A5">
        <v>4</v>
      </c>
      <c r="B5">
        <v>1</v>
      </c>
      <c r="C5" s="12">
        <v>288</v>
      </c>
    </row>
    <row r="6" spans="1:6" ht="15" x14ac:dyDescent="0.2">
      <c r="A6">
        <v>1</v>
      </c>
      <c r="B6">
        <v>2</v>
      </c>
      <c r="C6" s="7">
        <v>350</v>
      </c>
    </row>
    <row r="7" spans="1:6" ht="15" x14ac:dyDescent="0.2">
      <c r="A7">
        <v>2</v>
      </c>
      <c r="B7">
        <v>2</v>
      </c>
      <c r="C7" s="9">
        <v>368</v>
      </c>
    </row>
    <row r="8" spans="1:6" ht="15" x14ac:dyDescent="0.2">
      <c r="A8">
        <v>3</v>
      </c>
      <c r="B8">
        <v>2</v>
      </c>
      <c r="C8" s="9">
        <v>323</v>
      </c>
    </row>
    <row r="9" spans="1:6" ht="25.5" thickBot="1" x14ac:dyDescent="0.5">
      <c r="A9">
        <v>4</v>
      </c>
      <c r="B9">
        <v>2</v>
      </c>
      <c r="C9" s="12">
        <v>280</v>
      </c>
      <c r="F9" s="27"/>
    </row>
    <row r="10" spans="1:6" ht="15" x14ac:dyDescent="0.2">
      <c r="A10">
        <v>1</v>
      </c>
      <c r="B10">
        <v>3</v>
      </c>
      <c r="C10" s="7">
        <v>343</v>
      </c>
    </row>
    <row r="11" spans="1:6" ht="15" x14ac:dyDescent="0.2">
      <c r="A11">
        <v>2</v>
      </c>
      <c r="B11">
        <v>3</v>
      </c>
      <c r="C11" s="9">
        <v>363</v>
      </c>
    </row>
    <row r="12" spans="1:6" ht="15" x14ac:dyDescent="0.2">
      <c r="A12">
        <v>3</v>
      </c>
      <c r="B12">
        <v>3</v>
      </c>
      <c r="C12" s="9">
        <v>353</v>
      </c>
    </row>
    <row r="13" spans="1:6" ht="15.75" thickBot="1" x14ac:dyDescent="0.25">
      <c r="A13">
        <v>4</v>
      </c>
      <c r="B13">
        <v>3</v>
      </c>
      <c r="C13" s="12">
        <v>298</v>
      </c>
    </row>
    <row r="14" spans="1:6" ht="15" x14ac:dyDescent="0.2">
      <c r="A14">
        <v>1</v>
      </c>
      <c r="B14">
        <v>4</v>
      </c>
      <c r="C14" s="7">
        <v>340</v>
      </c>
    </row>
    <row r="15" spans="1:6" ht="15" x14ac:dyDescent="0.2">
      <c r="A15">
        <v>2</v>
      </c>
      <c r="B15">
        <v>4</v>
      </c>
      <c r="C15" s="9">
        <v>330</v>
      </c>
    </row>
    <row r="16" spans="1:6" ht="15" x14ac:dyDescent="0.2">
      <c r="A16">
        <v>3</v>
      </c>
      <c r="B16">
        <v>4</v>
      </c>
      <c r="C16" s="9">
        <v>343</v>
      </c>
    </row>
    <row r="17" spans="1:3" ht="15.75" thickBot="1" x14ac:dyDescent="0.25">
      <c r="A17">
        <v>4</v>
      </c>
      <c r="B17">
        <v>4</v>
      </c>
      <c r="C17" s="12">
        <v>260</v>
      </c>
    </row>
    <row r="18" spans="1:3" ht="15" x14ac:dyDescent="0.2">
      <c r="A18">
        <v>1</v>
      </c>
      <c r="B18">
        <v>5</v>
      </c>
      <c r="C18" s="7">
        <v>323</v>
      </c>
    </row>
    <row r="19" spans="1:3" ht="15" x14ac:dyDescent="0.2">
      <c r="A19">
        <v>2</v>
      </c>
      <c r="B19">
        <v>5</v>
      </c>
      <c r="C19" s="9">
        <v>333</v>
      </c>
    </row>
    <row r="20" spans="1:3" ht="15" x14ac:dyDescent="0.2">
      <c r="A20">
        <v>3</v>
      </c>
      <c r="B20">
        <v>5</v>
      </c>
      <c r="C20" s="9">
        <v>308</v>
      </c>
    </row>
    <row r="21" spans="1:3" ht="15.75" thickBot="1" x14ac:dyDescent="0.25">
      <c r="A21">
        <v>4</v>
      </c>
      <c r="B21">
        <v>5</v>
      </c>
      <c r="C21" s="12">
        <v>298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4"/>
  <sheetViews>
    <sheetView workbookViewId="0">
      <selection activeCell="E24" sqref="D2:E24"/>
    </sheetView>
  </sheetViews>
  <sheetFormatPr defaultRowHeight="14.25" x14ac:dyDescent="0.15"/>
  <cols>
    <col min="1" max="1" width="13.125" customWidth="1"/>
  </cols>
  <sheetData>
    <row r="1" spans="1:5" ht="15" thickBot="1" x14ac:dyDescent="0.2">
      <c r="A1" t="s">
        <v>41</v>
      </c>
      <c r="B1" t="s">
        <v>42</v>
      </c>
      <c r="E1" t="s">
        <v>42</v>
      </c>
    </row>
    <row r="2" spans="1:5" ht="15.75" thickBot="1" x14ac:dyDescent="0.25">
      <c r="A2" s="4" t="s">
        <v>2</v>
      </c>
      <c r="B2" s="7">
        <v>57</v>
      </c>
      <c r="D2">
        <v>1</v>
      </c>
      <c r="E2" s="7">
        <v>57</v>
      </c>
    </row>
    <row r="3" spans="1:5" ht="15.75" thickBot="1" x14ac:dyDescent="0.25">
      <c r="A3" s="4" t="s">
        <v>2</v>
      </c>
      <c r="B3" s="9">
        <v>66</v>
      </c>
      <c r="D3">
        <v>1</v>
      </c>
      <c r="E3" s="9">
        <v>66</v>
      </c>
    </row>
    <row r="4" spans="1:5" ht="15.75" thickBot="1" x14ac:dyDescent="0.25">
      <c r="A4" s="4" t="s">
        <v>2</v>
      </c>
      <c r="B4" s="9">
        <v>49</v>
      </c>
      <c r="D4">
        <v>1</v>
      </c>
      <c r="E4" s="9">
        <v>49</v>
      </c>
    </row>
    <row r="5" spans="1:5" ht="15.75" thickBot="1" x14ac:dyDescent="0.25">
      <c r="A5" s="4" t="s">
        <v>2</v>
      </c>
      <c r="B5" s="9">
        <v>40</v>
      </c>
      <c r="D5">
        <v>1</v>
      </c>
      <c r="E5" s="9">
        <v>40</v>
      </c>
    </row>
    <row r="6" spans="1:5" ht="15.75" thickBot="1" x14ac:dyDescent="0.25">
      <c r="A6" s="4" t="s">
        <v>2</v>
      </c>
      <c r="B6" s="9">
        <v>34</v>
      </c>
      <c r="D6">
        <v>1</v>
      </c>
      <c r="E6" s="9">
        <v>34</v>
      </c>
    </row>
    <row r="7" spans="1:5" ht="15.75" thickBot="1" x14ac:dyDescent="0.25">
      <c r="A7" s="4" t="s">
        <v>2</v>
      </c>
      <c r="B7" s="9">
        <v>53</v>
      </c>
      <c r="D7">
        <v>1</v>
      </c>
      <c r="E7" s="9">
        <v>53</v>
      </c>
    </row>
    <row r="8" spans="1:5" ht="15.75" thickBot="1" x14ac:dyDescent="0.25">
      <c r="A8" s="4" t="s">
        <v>2</v>
      </c>
      <c r="B8" s="12">
        <v>44</v>
      </c>
      <c r="D8">
        <v>1</v>
      </c>
      <c r="E8" s="12">
        <v>44</v>
      </c>
    </row>
    <row r="9" spans="1:5" ht="15.75" thickBot="1" x14ac:dyDescent="0.25">
      <c r="A9" s="4" t="s">
        <v>3</v>
      </c>
      <c r="B9" s="7">
        <v>68</v>
      </c>
      <c r="D9">
        <v>2</v>
      </c>
      <c r="E9" s="7">
        <v>68</v>
      </c>
    </row>
    <row r="10" spans="1:5" ht="15.75" thickBot="1" x14ac:dyDescent="0.25">
      <c r="A10" s="4" t="s">
        <v>3</v>
      </c>
      <c r="B10" s="9">
        <v>39</v>
      </c>
      <c r="D10">
        <v>2</v>
      </c>
      <c r="E10" s="9">
        <v>39</v>
      </c>
    </row>
    <row r="11" spans="1:5" ht="15.75" thickBot="1" x14ac:dyDescent="0.25">
      <c r="A11" s="4" t="s">
        <v>3</v>
      </c>
      <c r="B11" s="9">
        <v>29</v>
      </c>
      <c r="D11">
        <v>2</v>
      </c>
      <c r="E11" s="9">
        <v>29</v>
      </c>
    </row>
    <row r="12" spans="1:5" ht="15.75" thickBot="1" x14ac:dyDescent="0.25">
      <c r="A12" s="4" t="s">
        <v>3</v>
      </c>
      <c r="B12" s="9">
        <v>45</v>
      </c>
      <c r="D12">
        <v>2</v>
      </c>
      <c r="E12" s="9">
        <v>45</v>
      </c>
    </row>
    <row r="13" spans="1:5" ht="15.75" thickBot="1" x14ac:dyDescent="0.25">
      <c r="A13" s="4" t="s">
        <v>3</v>
      </c>
      <c r="B13" s="9">
        <v>56</v>
      </c>
      <c r="D13">
        <v>2</v>
      </c>
      <c r="E13" s="9">
        <v>56</v>
      </c>
    </row>
    <row r="14" spans="1:5" ht="15.75" thickBot="1" x14ac:dyDescent="0.25">
      <c r="A14" s="4" t="s">
        <v>3</v>
      </c>
      <c r="B14" s="9">
        <v>51</v>
      </c>
      <c r="D14">
        <v>2</v>
      </c>
      <c r="E14" s="9">
        <v>51</v>
      </c>
    </row>
    <row r="15" spans="1:5" ht="15.75" thickBot="1" x14ac:dyDescent="0.25">
      <c r="A15" s="4" t="s">
        <v>4</v>
      </c>
      <c r="B15" s="7">
        <v>31</v>
      </c>
      <c r="D15">
        <v>3</v>
      </c>
      <c r="E15" s="7">
        <v>31</v>
      </c>
    </row>
    <row r="16" spans="1:5" ht="15.75" thickBot="1" x14ac:dyDescent="0.25">
      <c r="A16" s="4" t="s">
        <v>4</v>
      </c>
      <c r="B16" s="9">
        <v>49</v>
      </c>
      <c r="D16">
        <v>3</v>
      </c>
      <c r="E16" s="9">
        <v>49</v>
      </c>
    </row>
    <row r="17" spans="1:5" ht="15.75" thickBot="1" x14ac:dyDescent="0.25">
      <c r="A17" s="4" t="s">
        <v>4</v>
      </c>
      <c r="B17" s="9">
        <v>21</v>
      </c>
      <c r="D17">
        <v>3</v>
      </c>
      <c r="E17" s="9">
        <v>21</v>
      </c>
    </row>
    <row r="18" spans="1:5" ht="15.75" thickBot="1" x14ac:dyDescent="0.25">
      <c r="A18" s="4" t="s">
        <v>4</v>
      </c>
      <c r="B18" s="9">
        <v>34</v>
      </c>
      <c r="D18">
        <v>3</v>
      </c>
      <c r="E18" s="9">
        <v>34</v>
      </c>
    </row>
    <row r="19" spans="1:5" ht="15.75" thickBot="1" x14ac:dyDescent="0.25">
      <c r="A19" s="4" t="s">
        <v>4</v>
      </c>
      <c r="B19" s="9">
        <v>40</v>
      </c>
      <c r="D19">
        <v>3</v>
      </c>
      <c r="E19" s="9">
        <v>40</v>
      </c>
    </row>
    <row r="20" spans="1:5" ht="15.75" thickBot="1" x14ac:dyDescent="0.25">
      <c r="A20" s="4" t="s">
        <v>5</v>
      </c>
      <c r="B20" s="7">
        <v>44</v>
      </c>
      <c r="D20">
        <v>4</v>
      </c>
      <c r="E20" s="7">
        <v>44</v>
      </c>
    </row>
    <row r="21" spans="1:5" ht="15.75" thickBot="1" x14ac:dyDescent="0.25">
      <c r="A21" s="4" t="s">
        <v>5</v>
      </c>
      <c r="B21" s="9">
        <v>51</v>
      </c>
      <c r="D21">
        <v>4</v>
      </c>
      <c r="E21" s="9">
        <v>51</v>
      </c>
    </row>
    <row r="22" spans="1:5" ht="15.75" thickBot="1" x14ac:dyDescent="0.25">
      <c r="A22" s="4" t="s">
        <v>5</v>
      </c>
      <c r="B22" s="9">
        <v>65</v>
      </c>
      <c r="D22">
        <v>4</v>
      </c>
      <c r="E22" s="9">
        <v>65</v>
      </c>
    </row>
    <row r="23" spans="1:5" ht="15.75" thickBot="1" x14ac:dyDescent="0.25">
      <c r="A23" s="4" t="s">
        <v>5</v>
      </c>
      <c r="B23" s="9">
        <v>77</v>
      </c>
      <c r="D23">
        <v>4</v>
      </c>
      <c r="E23" s="9">
        <v>77</v>
      </c>
    </row>
    <row r="24" spans="1:5" ht="15.75" thickBot="1" x14ac:dyDescent="0.25">
      <c r="A24" s="4" t="s">
        <v>5</v>
      </c>
      <c r="B24" s="9">
        <v>58</v>
      </c>
      <c r="D24">
        <v>4</v>
      </c>
      <c r="E24" s="9">
        <v>58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消费者</vt:lpstr>
      <vt:lpstr>品牌电视</vt:lpstr>
      <vt:lpstr>电视</vt:lpstr>
      <vt:lpstr>消费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2017-11-09T07:08:11Z</dcterms:modified>
</cp:coreProperties>
</file>