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7454f885055932/Swinburne 2020/Anhs Class/Group Project 1A/"/>
    </mc:Choice>
  </mc:AlternateContent>
  <xr:revisionPtr revIDLastSave="166" documentId="114_{2C935DDA-7EE6-4C3B-9A64-4E1D25A510A1}" xr6:coauthVersionLast="45" xr6:coauthVersionMax="45" xr10:uidLastSave="{E9077282-98B3-44EC-A8DA-E6C0AE3C0150}"/>
  <bookViews>
    <workbookView xWindow="28680" yWindow="-120" windowWidth="29040" windowHeight="15840" activeTab="1" xr2:uid="{A3656795-3EEF-44D7-AA4E-034763D09970}"/>
  </bookViews>
  <sheets>
    <sheet name="Chest Pain" sheetId="10" r:id="rId1"/>
    <sheet name="Cleveland" sheetId="2" r:id="rId2"/>
    <sheet name="Gender &amp; ECG Results" sheetId="4" r:id="rId3"/>
    <sheet name="Thalach - defects" sheetId="7" r:id="rId4"/>
  </sheets>
  <definedNames>
    <definedName name="ExternalData_1" localSheetId="1" hidden="1">Cleveland!$A$1:$R$304</definedName>
  </definedName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 a="1"/>
  <c r="Q2" i="2" s="1"/>
  <c r="Q3" i="2" a="1"/>
  <c r="Q3" i="2" s="1"/>
  <c r="Q4" i="2" a="1"/>
  <c r="Q4" i="2" s="1"/>
  <c r="Q5" i="2" a="1"/>
  <c r="Q5" i="2"/>
  <c r="Q6" i="2" a="1"/>
  <c r="Q6" i="2" s="1"/>
  <c r="Q7" i="2" a="1"/>
  <c r="Q7" i="2" s="1"/>
  <c r="Q8" i="2" a="1"/>
  <c r="Q8" i="2" s="1"/>
  <c r="Q9" i="2" a="1"/>
  <c r="Q9" i="2"/>
  <c r="Q10" i="2" a="1"/>
  <c r="Q10" i="2" s="1"/>
  <c r="Q11" i="2" a="1"/>
  <c r="Q11" i="2" s="1"/>
  <c r="Q12" i="2" a="1"/>
  <c r="Q12" i="2" s="1"/>
  <c r="Q13" i="2" a="1"/>
  <c r="Q13" i="2"/>
  <c r="Q14" i="2" a="1"/>
  <c r="Q14" i="2" s="1"/>
  <c r="Q15" i="2" a="1"/>
  <c r="Q15" i="2" s="1"/>
  <c r="Q16" i="2" a="1"/>
  <c r="Q16" i="2" s="1"/>
  <c r="Q17" i="2" a="1"/>
  <c r="Q17" i="2"/>
  <c r="Q18" i="2" a="1"/>
  <c r="Q18" i="2" s="1"/>
  <c r="Q19" i="2" a="1"/>
  <c r="Q19" i="2" s="1"/>
  <c r="Q20" i="2" a="1"/>
  <c r="Q20" i="2" s="1"/>
  <c r="Q21" i="2" a="1"/>
  <c r="Q21" i="2"/>
  <c r="Q22" i="2" a="1"/>
  <c r="Q22" i="2" s="1"/>
  <c r="Q23" i="2" a="1"/>
  <c r="Q23" i="2" s="1"/>
  <c r="Q24" i="2" a="1"/>
  <c r="Q24" i="2" s="1"/>
  <c r="Q25" i="2" a="1"/>
  <c r="Q25" i="2"/>
  <c r="Q26" i="2" a="1"/>
  <c r="Q26" i="2" s="1"/>
  <c r="Q27" i="2" a="1"/>
  <c r="Q27" i="2" s="1"/>
  <c r="Q28" i="2" a="1"/>
  <c r="Q28" i="2" s="1"/>
  <c r="Q29" i="2" a="1"/>
  <c r="Q29" i="2"/>
  <c r="Q30" i="2" a="1"/>
  <c r="Q30" i="2" s="1"/>
  <c r="Q31" i="2" a="1"/>
  <c r="Q31" i="2" s="1"/>
  <c r="Q32" i="2" a="1"/>
  <c r="Q32" i="2" s="1"/>
  <c r="Q33" i="2" a="1"/>
  <c r="Q33" i="2"/>
  <c r="Q34" i="2" a="1"/>
  <c r="Q34" i="2" s="1"/>
  <c r="Q35" i="2" a="1"/>
  <c r="Q35" i="2" s="1"/>
  <c r="Q36" i="2" a="1"/>
  <c r="Q36" i="2" s="1"/>
  <c r="Q37" i="2" a="1"/>
  <c r="Q37" i="2"/>
  <c r="Q38" i="2" a="1"/>
  <c r="Q38" i="2" s="1"/>
  <c r="Q39" i="2" a="1"/>
  <c r="Q39" i="2" s="1"/>
  <c r="Q40" i="2" a="1"/>
  <c r="Q40" i="2" s="1"/>
  <c r="Q41" i="2" a="1"/>
  <c r="Q41" i="2"/>
  <c r="Q42" i="2" a="1"/>
  <c r="Q42" i="2" s="1"/>
  <c r="Q43" i="2" a="1"/>
  <c r="Q43" i="2" s="1"/>
  <c r="Q44" i="2" a="1"/>
  <c r="Q44" i="2" s="1"/>
  <c r="Q45" i="2" a="1"/>
  <c r="Q45" i="2"/>
  <c r="Q46" i="2" a="1"/>
  <c r="Q46" i="2" s="1"/>
  <c r="Q47" i="2" a="1"/>
  <c r="Q47" i="2" s="1"/>
  <c r="Q48" i="2" a="1"/>
  <c r="Q48" i="2" s="1"/>
  <c r="Q49" i="2" a="1"/>
  <c r="Q49" i="2"/>
  <c r="Q50" i="2" a="1"/>
  <c r="Q50" i="2" s="1"/>
  <c r="Q51" i="2" a="1"/>
  <c r="Q51" i="2" s="1"/>
  <c r="Q52" i="2" a="1"/>
  <c r="Q52" i="2" s="1"/>
  <c r="Q53" i="2" a="1"/>
  <c r="Q53" i="2"/>
  <c r="Q54" i="2" a="1"/>
  <c r="Q54" i="2" s="1"/>
  <c r="Q55" i="2" a="1"/>
  <c r="Q55" i="2" s="1"/>
  <c r="Q56" i="2" a="1"/>
  <c r="Q56" i="2" s="1"/>
  <c r="Q57" i="2" a="1"/>
  <c r="Q57" i="2"/>
  <c r="Q58" i="2" a="1"/>
  <c r="Q58" i="2" s="1"/>
  <c r="Q59" i="2" a="1"/>
  <c r="Q59" i="2" s="1"/>
  <c r="Q60" i="2" a="1"/>
  <c r="Q60" i="2" s="1"/>
  <c r="Q61" i="2" a="1"/>
  <c r="Q61" i="2"/>
  <c r="Q62" i="2" a="1"/>
  <c r="Q62" i="2" s="1"/>
  <c r="Q63" i="2" a="1"/>
  <c r="Q63" i="2" s="1"/>
  <c r="Q64" i="2" a="1"/>
  <c r="Q64" i="2" s="1"/>
  <c r="Q65" i="2" a="1"/>
  <c r="Q65" i="2"/>
  <c r="Q66" i="2" a="1"/>
  <c r="Q66" i="2" s="1"/>
  <c r="Q67" i="2" a="1"/>
  <c r="Q67" i="2" s="1"/>
  <c r="Q68" i="2" a="1"/>
  <c r="Q68" i="2" s="1"/>
  <c r="Q69" i="2" a="1"/>
  <c r="Q69" i="2"/>
  <c r="Q70" i="2" a="1"/>
  <c r="Q70" i="2" s="1"/>
  <c r="Q71" i="2" a="1"/>
  <c r="Q71" i="2" s="1"/>
  <c r="Q72" i="2" a="1"/>
  <c r="Q72" i="2" s="1"/>
  <c r="Q73" i="2" a="1"/>
  <c r="Q73" i="2"/>
  <c r="Q74" i="2" a="1"/>
  <c r="Q74" i="2" s="1"/>
  <c r="Q75" i="2" a="1"/>
  <c r="Q75" i="2" s="1"/>
  <c r="Q76" i="2" a="1"/>
  <c r="Q76" i="2" s="1"/>
  <c r="Q77" i="2" a="1"/>
  <c r="Q77" i="2"/>
  <c r="Q78" i="2" a="1"/>
  <c r="Q78" i="2" s="1"/>
  <c r="Q79" i="2" a="1"/>
  <c r="Q79" i="2" s="1"/>
  <c r="Q80" i="2" a="1"/>
  <c r="Q80" i="2" s="1"/>
  <c r="Q81" i="2" a="1"/>
  <c r="Q81" i="2"/>
  <c r="Q82" i="2" a="1"/>
  <c r="Q82" i="2" s="1"/>
  <c r="Q83" i="2" a="1"/>
  <c r="Q83" i="2" s="1"/>
  <c r="Q84" i="2" a="1"/>
  <c r="Q84" i="2" s="1"/>
  <c r="Q85" i="2" a="1"/>
  <c r="Q85" i="2"/>
  <c r="Q86" i="2" a="1"/>
  <c r="Q86" i="2" s="1"/>
  <c r="Q87" i="2" a="1"/>
  <c r="Q87" i="2" s="1"/>
  <c r="Q88" i="2" a="1"/>
  <c r="Q88" i="2" s="1"/>
  <c r="Q89" i="2" a="1"/>
  <c r="Q89" i="2"/>
  <c r="Q90" i="2" a="1"/>
  <c r="Q90" i="2" s="1"/>
  <c r="Q91" i="2" a="1"/>
  <c r="Q91" i="2" s="1"/>
  <c r="Q92" i="2" a="1"/>
  <c r="Q92" i="2" s="1"/>
  <c r="Q93" i="2" a="1"/>
  <c r="Q93" i="2"/>
  <c r="Q94" i="2" a="1"/>
  <c r="Q94" i="2" s="1"/>
  <c r="Q95" i="2" a="1"/>
  <c r="Q95" i="2" s="1"/>
  <c r="Q96" i="2" a="1"/>
  <c r="Q96" i="2" s="1"/>
  <c r="Q97" i="2" a="1"/>
  <c r="Q97" i="2"/>
  <c r="Q98" i="2" a="1"/>
  <c r="Q98" i="2" s="1"/>
  <c r="Q99" i="2" a="1"/>
  <c r="Q99" i="2" s="1"/>
  <c r="Q100" i="2" a="1"/>
  <c r="Q100" i="2" s="1"/>
  <c r="Q101" i="2" a="1"/>
  <c r="Q101" i="2"/>
  <c r="Q102" i="2" a="1"/>
  <c r="Q102" i="2" s="1"/>
  <c r="Q103" i="2" a="1"/>
  <c r="Q103" i="2" s="1"/>
  <c r="Q104" i="2" a="1"/>
  <c r="Q104" i="2" s="1"/>
  <c r="Q105" i="2" a="1"/>
  <c r="Q105" i="2"/>
  <c r="Q106" i="2" a="1"/>
  <c r="Q106" i="2" s="1"/>
  <c r="Q107" i="2" a="1"/>
  <c r="Q107" i="2" s="1"/>
  <c r="Q108" i="2" a="1"/>
  <c r="Q108" i="2" s="1"/>
  <c r="Q109" i="2" a="1"/>
  <c r="Q109" i="2"/>
  <c r="Q110" i="2" a="1"/>
  <c r="Q110" i="2" s="1"/>
  <c r="Q111" i="2" a="1"/>
  <c r="Q111" i="2" s="1"/>
  <c r="Q112" i="2" a="1"/>
  <c r="Q112" i="2" s="1"/>
  <c r="Q113" i="2" a="1"/>
  <c r="Q113" i="2"/>
  <c r="Q114" i="2" a="1"/>
  <c r="Q114" i="2" s="1"/>
  <c r="Q115" i="2" a="1"/>
  <c r="Q115" i="2" s="1"/>
  <c r="Q116" i="2" a="1"/>
  <c r="Q116" i="2" s="1"/>
  <c r="Q117" i="2" a="1"/>
  <c r="Q117" i="2"/>
  <c r="Q118" i="2" a="1"/>
  <c r="Q118" i="2" s="1"/>
  <c r="Q119" i="2" a="1"/>
  <c r="Q119" i="2" s="1"/>
  <c r="Q120" i="2" a="1"/>
  <c r="Q120" i="2" s="1"/>
  <c r="Q121" i="2" a="1"/>
  <c r="Q121" i="2"/>
  <c r="Q122" i="2" a="1"/>
  <c r="Q122" i="2" s="1"/>
  <c r="Q123" i="2" a="1"/>
  <c r="Q123" i="2" s="1"/>
  <c r="Q124" i="2" a="1"/>
  <c r="Q124" i="2" s="1"/>
  <c r="Q125" i="2" a="1"/>
  <c r="Q125" i="2"/>
  <c r="Q126" i="2" a="1"/>
  <c r="Q126" i="2" s="1"/>
  <c r="Q127" i="2" a="1"/>
  <c r="Q127" i="2" s="1"/>
  <c r="Q128" i="2" a="1"/>
  <c r="Q128" i="2" s="1"/>
  <c r="Q129" i="2" a="1"/>
  <c r="Q129" i="2"/>
  <c r="Q130" i="2" a="1"/>
  <c r="Q130" i="2" s="1"/>
  <c r="Q131" i="2" a="1"/>
  <c r="Q131" i="2" s="1"/>
  <c r="Q132" i="2" a="1"/>
  <c r="Q132" i="2" s="1"/>
  <c r="Q133" i="2" a="1"/>
  <c r="Q133" i="2"/>
  <c r="Q134" i="2" a="1"/>
  <c r="Q134" i="2" s="1"/>
  <c r="Q135" i="2" a="1"/>
  <c r="Q135" i="2" s="1"/>
  <c r="Q136" i="2" a="1"/>
  <c r="Q136" i="2" s="1"/>
  <c r="Q137" i="2" a="1"/>
  <c r="Q137" i="2"/>
  <c r="Q138" i="2" a="1"/>
  <c r="Q138" i="2" s="1"/>
  <c r="Q139" i="2" a="1"/>
  <c r="Q139" i="2" s="1"/>
  <c r="Q140" i="2" a="1"/>
  <c r="Q140" i="2" s="1"/>
  <c r="Q141" i="2" a="1"/>
  <c r="Q141" i="2"/>
  <c r="Q142" i="2" a="1"/>
  <c r="Q142" i="2" s="1"/>
  <c r="Q143" i="2" a="1"/>
  <c r="Q143" i="2" s="1"/>
  <c r="Q144" i="2" a="1"/>
  <c r="Q144" i="2" s="1"/>
  <c r="Q145" i="2" a="1"/>
  <c r="Q145" i="2"/>
  <c r="Q146" i="2" a="1"/>
  <c r="Q146" i="2" s="1"/>
  <c r="Q147" i="2" a="1"/>
  <c r="Q147" i="2" s="1"/>
  <c r="Q148" i="2" a="1"/>
  <c r="Q148" i="2" s="1"/>
  <c r="Q149" i="2" a="1"/>
  <c r="Q149" i="2"/>
  <c r="Q150" i="2" a="1"/>
  <c r="Q150" i="2" s="1"/>
  <c r="Q151" i="2" a="1"/>
  <c r="Q151" i="2" s="1"/>
  <c r="Q152" i="2" a="1"/>
  <c r="Q152" i="2" s="1"/>
  <c r="Q153" i="2" a="1"/>
  <c r="Q153" i="2"/>
  <c r="Q154" i="2" a="1"/>
  <c r="Q154" i="2" s="1"/>
  <c r="Q155" i="2" a="1"/>
  <c r="Q155" i="2" s="1"/>
  <c r="Q156" i="2" a="1"/>
  <c r="Q156" i="2" s="1"/>
  <c r="Q157" i="2" a="1"/>
  <c r="Q157" i="2"/>
  <c r="Q158" i="2" a="1"/>
  <c r="Q158" i="2" s="1"/>
  <c r="Q159" i="2" a="1"/>
  <c r="Q159" i="2" s="1"/>
  <c r="Q160" i="2" a="1"/>
  <c r="Q160" i="2" s="1"/>
  <c r="Q161" i="2" a="1"/>
  <c r="Q161" i="2"/>
  <c r="Q162" i="2" a="1"/>
  <c r="Q162" i="2" s="1"/>
  <c r="Q163" i="2" a="1"/>
  <c r="Q163" i="2" s="1"/>
  <c r="Q164" i="2" a="1"/>
  <c r="Q164" i="2" s="1"/>
  <c r="Q165" i="2" a="1"/>
  <c r="Q165" i="2"/>
  <c r="Q166" i="2" a="1"/>
  <c r="Q166" i="2" s="1"/>
  <c r="Q167" i="2" a="1"/>
  <c r="Q167" i="2" s="1"/>
  <c r="Q168" i="2" a="1"/>
  <c r="Q168" i="2" s="1"/>
  <c r="Q169" i="2" a="1"/>
  <c r="Q169" i="2"/>
  <c r="Q170" i="2" a="1"/>
  <c r="Q170" i="2" s="1"/>
  <c r="Q171" i="2" a="1"/>
  <c r="Q171" i="2" s="1"/>
  <c r="Q172" i="2" a="1"/>
  <c r="Q172" i="2" s="1"/>
  <c r="Q173" i="2" a="1"/>
  <c r="Q173" i="2"/>
  <c r="Q174" i="2" a="1"/>
  <c r="Q174" i="2" s="1"/>
  <c r="Q175" i="2" a="1"/>
  <c r="Q175" i="2" s="1"/>
  <c r="Q176" i="2" a="1"/>
  <c r="Q176" i="2" s="1"/>
  <c r="Q177" i="2" a="1"/>
  <c r="Q177" i="2"/>
  <c r="Q178" i="2" a="1"/>
  <c r="Q178" i="2" s="1"/>
  <c r="Q179" i="2" a="1"/>
  <c r="Q179" i="2" s="1"/>
  <c r="Q180" i="2" a="1"/>
  <c r="Q180" i="2" s="1"/>
  <c r="Q181" i="2" a="1"/>
  <c r="Q181" i="2"/>
  <c r="Q182" i="2" a="1"/>
  <c r="Q182" i="2" s="1"/>
  <c r="Q183" i="2" a="1"/>
  <c r="Q183" i="2" s="1"/>
  <c r="Q184" i="2" a="1"/>
  <c r="Q184" i="2" s="1"/>
  <c r="Q185" i="2" a="1"/>
  <c r="Q185" i="2"/>
  <c r="Q186" i="2" a="1"/>
  <c r="Q186" i="2" s="1"/>
  <c r="Q187" i="2" a="1"/>
  <c r="Q187" i="2" s="1"/>
  <c r="Q188" i="2" a="1"/>
  <c r="Q188" i="2" s="1"/>
  <c r="Q189" i="2" a="1"/>
  <c r="Q189" i="2"/>
  <c r="Q190" i="2" a="1"/>
  <c r="Q190" i="2" s="1"/>
  <c r="Q191" i="2" a="1"/>
  <c r="Q191" i="2" s="1"/>
  <c r="Q192" i="2" a="1"/>
  <c r="Q192" i="2" s="1"/>
  <c r="Q193" i="2" a="1"/>
  <c r="Q193" i="2"/>
  <c r="Q194" i="2" a="1"/>
  <c r="Q194" i="2" s="1"/>
  <c r="Q195" i="2" a="1"/>
  <c r="Q195" i="2" s="1"/>
  <c r="Q196" i="2" a="1"/>
  <c r="Q196" i="2" s="1"/>
  <c r="Q197" i="2" a="1"/>
  <c r="Q197" i="2"/>
  <c r="Q198" i="2" a="1"/>
  <c r="Q198" i="2" s="1"/>
  <c r="Q199" i="2" a="1"/>
  <c r="Q199" i="2" s="1"/>
  <c r="Q200" i="2" a="1"/>
  <c r="Q200" i="2" s="1"/>
  <c r="Q201" i="2" a="1"/>
  <c r="Q201" i="2"/>
  <c r="Q202" i="2" a="1"/>
  <c r="Q202" i="2" s="1"/>
  <c r="Q203" i="2" a="1"/>
  <c r="Q203" i="2" s="1"/>
  <c r="Q204" i="2" a="1"/>
  <c r="Q204" i="2" s="1"/>
  <c r="Q205" i="2" a="1"/>
  <c r="Q205" i="2"/>
  <c r="Q206" i="2" a="1"/>
  <c r="Q206" i="2" s="1"/>
  <c r="Q207" i="2" a="1"/>
  <c r="Q207" i="2" s="1"/>
  <c r="Q208" i="2" a="1"/>
  <c r="Q208" i="2" s="1"/>
  <c r="Q209" i="2" a="1"/>
  <c r="Q209" i="2"/>
  <c r="Q210" i="2" a="1"/>
  <c r="Q210" i="2" s="1"/>
  <c r="Q211" i="2" a="1"/>
  <c r="Q211" i="2" s="1"/>
  <c r="Q212" i="2" a="1"/>
  <c r="Q212" i="2" s="1"/>
  <c r="Q213" i="2" a="1"/>
  <c r="Q213" i="2"/>
  <c r="Q214" i="2" a="1"/>
  <c r="Q214" i="2" s="1"/>
  <c r="Q215" i="2" a="1"/>
  <c r="Q215" i="2" s="1"/>
  <c r="Q216" i="2" a="1"/>
  <c r="Q216" i="2" s="1"/>
  <c r="Q217" i="2" a="1"/>
  <c r="Q217" i="2"/>
  <c r="Q218" i="2" a="1"/>
  <c r="Q218" i="2" s="1"/>
  <c r="Q219" i="2" a="1"/>
  <c r="Q219" i="2" s="1"/>
  <c r="Q220" i="2" a="1"/>
  <c r="Q220" i="2" s="1"/>
  <c r="Q221" i="2" a="1"/>
  <c r="Q221" i="2"/>
  <c r="Q222" i="2" a="1"/>
  <c r="Q222" i="2" s="1"/>
  <c r="Q223" i="2" a="1"/>
  <c r="Q223" i="2" s="1"/>
  <c r="Q224" i="2" a="1"/>
  <c r="Q224" i="2" s="1"/>
  <c r="Q225" i="2" a="1"/>
  <c r="Q225" i="2"/>
  <c r="Q226" i="2" a="1"/>
  <c r="Q226" i="2" s="1"/>
  <c r="Q227" i="2" a="1"/>
  <c r="Q227" i="2" s="1"/>
  <c r="Q228" i="2" a="1"/>
  <c r="Q228" i="2" s="1"/>
  <c r="Q229" i="2" a="1"/>
  <c r="Q229" i="2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Q236" i="2" a="1"/>
  <c r="Q236" i="2" s="1"/>
  <c r="Q237" i="2" a="1"/>
  <c r="Q237" i="2"/>
  <c r="Q238" i="2" a="1"/>
  <c r="Q238" i="2" s="1"/>
  <c r="Q239" i="2" a="1"/>
  <c r="Q239" i="2" s="1"/>
  <c r="Q240" i="2" a="1"/>
  <c r="Q240" i="2" s="1"/>
  <c r="Q241" i="2" a="1"/>
  <c r="Q241" i="2"/>
  <c r="Q242" i="2" a="1"/>
  <c r="Q242" i="2" s="1"/>
  <c r="Q243" i="2" a="1"/>
  <c r="Q243" i="2" s="1"/>
  <c r="Q244" i="2" a="1"/>
  <c r="Q244" i="2" s="1"/>
  <c r="Q245" i="2" a="1"/>
  <c r="Q245" i="2"/>
  <c r="Q246" i="2" a="1"/>
  <c r="Q246" i="2" s="1"/>
  <c r="Q247" i="2" a="1"/>
  <c r="Q247" i="2" s="1"/>
  <c r="Q248" i="2" a="1"/>
  <c r="Q248" i="2" s="1"/>
  <c r="Q249" i="2" a="1"/>
  <c r="Q249" i="2"/>
  <c r="Q250" i="2" a="1"/>
  <c r="Q250" i="2" s="1"/>
  <c r="Q251" i="2" a="1"/>
  <c r="Q251" i="2" s="1"/>
  <c r="Q252" i="2" a="1"/>
  <c r="Q252" i="2" s="1"/>
  <c r="Q253" i="2" a="1"/>
  <c r="Q253" i="2"/>
  <c r="Q254" i="2" a="1"/>
  <c r="Q254" i="2" s="1"/>
  <c r="Q255" i="2" a="1"/>
  <c r="Q255" i="2" s="1"/>
  <c r="Q256" i="2" a="1"/>
  <c r="Q256" i="2" s="1"/>
  <c r="Q257" i="2" a="1"/>
  <c r="Q257" i="2"/>
  <c r="Q258" i="2" a="1"/>
  <c r="Q258" i="2" s="1"/>
  <c r="Q259" i="2" a="1"/>
  <c r="Q259" i="2" s="1"/>
  <c r="Q260" i="2" a="1"/>
  <c r="Q260" i="2" s="1"/>
  <c r="Q261" i="2" a="1"/>
  <c r="Q261" i="2"/>
  <c r="Q262" i="2" a="1"/>
  <c r="Q262" i="2" s="1"/>
  <c r="Q263" i="2" a="1"/>
  <c r="Q263" i="2" s="1"/>
  <c r="Q264" i="2" a="1"/>
  <c r="Q264" i="2" s="1"/>
  <c r="Q265" i="2" a="1"/>
  <c r="Q265" i="2"/>
  <c r="Q266" i="2" a="1"/>
  <c r="Q266" i="2" s="1"/>
  <c r="Q267" i="2" a="1"/>
  <c r="Q267" i="2" s="1"/>
  <c r="Q268" i="2" a="1"/>
  <c r="Q268" i="2" s="1"/>
  <c r="Q269" i="2" a="1"/>
  <c r="Q269" i="2"/>
  <c r="Q270" i="2" a="1"/>
  <c r="Q270" i="2" s="1"/>
  <c r="Q271" i="2" a="1"/>
  <c r="Q271" i="2" s="1"/>
  <c r="Q272" i="2" a="1"/>
  <c r="Q272" i="2" s="1"/>
  <c r="Q273" i="2" a="1"/>
  <c r="Q273" i="2"/>
  <c r="Q274" i="2" a="1"/>
  <c r="Q274" i="2" s="1"/>
  <c r="Q275" i="2" a="1"/>
  <c r="Q275" i="2" s="1"/>
  <c r="Q276" i="2" a="1"/>
  <c r="Q276" i="2" s="1"/>
  <c r="Q277" i="2" a="1"/>
  <c r="Q277" i="2"/>
  <c r="Q278" i="2" a="1"/>
  <c r="Q278" i="2" s="1"/>
  <c r="Q279" i="2" a="1"/>
  <c r="Q279" i="2" s="1"/>
  <c r="Q280" i="2" a="1"/>
  <c r="Q280" i="2" s="1"/>
  <c r="Q281" i="2" a="1"/>
  <c r="Q281" i="2"/>
  <c r="Q282" i="2" a="1"/>
  <c r="Q282" i="2" s="1"/>
  <c r="Q283" i="2" a="1"/>
  <c r="Q283" i="2" s="1"/>
  <c r="Q284" i="2" a="1"/>
  <c r="Q284" i="2" s="1"/>
  <c r="Q285" i="2" a="1"/>
  <c r="Q285" i="2"/>
  <c r="Q286" i="2" a="1"/>
  <c r="Q286" i="2" s="1"/>
  <c r="Q287" i="2" a="1"/>
  <c r="Q287" i="2" s="1"/>
  <c r="Q288" i="2" a="1"/>
  <c r="Q288" i="2" s="1"/>
  <c r="Q289" i="2" a="1"/>
  <c r="Q289" i="2"/>
  <c r="Q290" i="2" a="1"/>
  <c r="Q290" i="2" s="1"/>
  <c r="Q291" i="2" a="1"/>
  <c r="Q291" i="2" s="1"/>
  <c r="Q292" i="2" a="1"/>
  <c r="Q292" i="2" s="1"/>
  <c r="Q293" i="2" a="1"/>
  <c r="Q293" i="2"/>
  <c r="Q294" i="2" a="1"/>
  <c r="Q294" i="2" s="1"/>
  <c r="Q295" i="2" a="1"/>
  <c r="Q295" i="2" s="1"/>
  <c r="Q296" i="2" a="1"/>
  <c r="Q296" i="2" s="1"/>
  <c r="Q297" i="2" a="1"/>
  <c r="Q297" i="2"/>
  <c r="Q298" i="2" a="1"/>
  <c r="Q298" i="2" s="1"/>
  <c r="Q299" i="2" a="1"/>
  <c r="Q299" i="2" s="1"/>
  <c r="Q300" i="2" a="1"/>
  <c r="Q300" i="2" s="1"/>
  <c r="Q301" i="2" a="1"/>
  <c r="Q301" i="2"/>
  <c r="Q302" i="2" a="1"/>
  <c r="Q302" i="2" s="1"/>
  <c r="Q303" i="2" a="1"/>
  <c r="Q303" i="2" s="1"/>
  <c r="Q304" i="2" a="1"/>
  <c r="Q304" i="2" s="1"/>
  <c r="G5" i="7"/>
  <c r="H6" i="7"/>
  <c r="H5" i="7"/>
  <c r="G6" i="7"/>
  <c r="F9" i="10"/>
  <c r="F8" i="10"/>
  <c r="F7" i="10"/>
  <c r="F6" i="10"/>
  <c r="E9" i="10"/>
  <c r="E8" i="10"/>
  <c r="E7" i="10"/>
  <c r="E6" i="10"/>
  <c r="O141" i="2" l="1" a="1"/>
  <c r="O141" i="2" s="1"/>
  <c r="O2" i="2" a="1"/>
  <c r="O2" i="2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 s="1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 s="1"/>
  <c r="O257" i="2" a="1"/>
  <c r="O257" i="2" s="1"/>
  <c r="O258" i="2" a="1"/>
  <c r="O258" i="2" s="1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L7" i="4"/>
  <c r="K7" i="4"/>
  <c r="J7" i="4"/>
  <c r="K6" i="4"/>
  <c r="L12" i="4"/>
  <c r="J11" i="4"/>
  <c r="K11" i="4"/>
  <c r="J12" i="4"/>
  <c r="L6" i="4"/>
  <c r="K12" i="4"/>
  <c r="L11" i="4"/>
  <c r="J6" i="4"/>
  <c r="C2" i="2" l="1"/>
  <c r="E2" i="2" a="1"/>
  <c r="E2" i="2" s="1"/>
  <c r="S2" i="2"/>
  <c r="C3" i="2"/>
  <c r="E3" i="2" a="1"/>
  <c r="E3" i="2" s="1"/>
  <c r="S3" i="2"/>
  <c r="C4" i="2"/>
  <c r="E4" i="2" a="1"/>
  <c r="E4" i="2" s="1"/>
  <c r="S4" i="2"/>
  <c r="C5" i="2"/>
  <c r="E5" i="2" a="1"/>
  <c r="E5" i="2" s="1"/>
  <c r="S5" i="2"/>
  <c r="C6" i="2"/>
  <c r="E6" i="2" a="1"/>
  <c r="E6" i="2" s="1"/>
  <c r="S6" i="2"/>
  <c r="C7" i="2"/>
  <c r="E7" i="2" a="1"/>
  <c r="E7" i="2" s="1"/>
  <c r="S7" i="2"/>
  <c r="C8" i="2"/>
  <c r="E8" i="2" a="1"/>
  <c r="E8" i="2" s="1"/>
  <c r="S8" i="2"/>
  <c r="C9" i="2"/>
  <c r="E9" i="2" a="1"/>
  <c r="E9" i="2" s="1"/>
  <c r="S9" i="2"/>
  <c r="C10" i="2"/>
  <c r="E10" i="2" a="1"/>
  <c r="E10" i="2" s="1"/>
  <c r="S10" i="2"/>
  <c r="C11" i="2"/>
  <c r="E11" i="2" a="1"/>
  <c r="E11" i="2" s="1"/>
  <c r="S11" i="2"/>
  <c r="C12" i="2"/>
  <c r="E12" i="2" a="1"/>
  <c r="E12" i="2" s="1"/>
  <c r="S12" i="2"/>
  <c r="C13" i="2"/>
  <c r="E13" i="2" a="1"/>
  <c r="E13" i="2" s="1"/>
  <c r="S13" i="2"/>
  <c r="C14" i="2"/>
  <c r="E14" i="2" a="1"/>
  <c r="E14" i="2" s="1"/>
  <c r="S14" i="2"/>
  <c r="C15" i="2"/>
  <c r="E15" i="2" a="1"/>
  <c r="E15" i="2" s="1"/>
  <c r="S15" i="2"/>
  <c r="C16" i="2"/>
  <c r="E16" i="2" a="1"/>
  <c r="E16" i="2" s="1"/>
  <c r="S16" i="2"/>
  <c r="C17" i="2"/>
  <c r="E17" i="2" a="1"/>
  <c r="E17" i="2" s="1"/>
  <c r="S17" i="2"/>
  <c r="C18" i="2"/>
  <c r="E18" i="2" a="1"/>
  <c r="E18" i="2" s="1"/>
  <c r="S18" i="2"/>
  <c r="C19" i="2"/>
  <c r="E19" i="2" a="1"/>
  <c r="E19" i="2" s="1"/>
  <c r="S19" i="2"/>
  <c r="C20" i="2"/>
  <c r="E20" i="2" a="1"/>
  <c r="E20" i="2" s="1"/>
  <c r="S20" i="2"/>
  <c r="C21" i="2"/>
  <c r="E21" i="2" a="1"/>
  <c r="E21" i="2" s="1"/>
  <c r="S21" i="2"/>
  <c r="C22" i="2"/>
  <c r="E22" i="2" a="1"/>
  <c r="E22" i="2" s="1"/>
  <c r="S22" i="2"/>
  <c r="C23" i="2"/>
  <c r="E23" i="2" a="1"/>
  <c r="E23" i="2" s="1"/>
  <c r="S23" i="2"/>
  <c r="C24" i="2"/>
  <c r="E24" i="2" a="1"/>
  <c r="E24" i="2" s="1"/>
  <c r="S24" i="2"/>
  <c r="C25" i="2"/>
  <c r="E25" i="2" a="1"/>
  <c r="E25" i="2" s="1"/>
  <c r="S25" i="2"/>
  <c r="C26" i="2"/>
  <c r="E26" i="2" a="1"/>
  <c r="E26" i="2" s="1"/>
  <c r="S26" i="2"/>
  <c r="C27" i="2"/>
  <c r="E27" i="2" a="1"/>
  <c r="E27" i="2" s="1"/>
  <c r="S27" i="2"/>
  <c r="C28" i="2"/>
  <c r="E28" i="2" a="1"/>
  <c r="E28" i="2" s="1"/>
  <c r="S28" i="2"/>
  <c r="C29" i="2"/>
  <c r="E29" i="2" a="1"/>
  <c r="E29" i="2" s="1"/>
  <c r="S29" i="2"/>
  <c r="C30" i="2"/>
  <c r="E30" i="2" a="1"/>
  <c r="E30" i="2" s="1"/>
  <c r="S30" i="2"/>
  <c r="C31" i="2"/>
  <c r="E31" i="2" a="1"/>
  <c r="E31" i="2" s="1"/>
  <c r="S31" i="2"/>
  <c r="C32" i="2"/>
  <c r="E32" i="2" a="1"/>
  <c r="E32" i="2" s="1"/>
  <c r="S32" i="2"/>
  <c r="C33" i="2"/>
  <c r="E33" i="2" a="1"/>
  <c r="E33" i="2" s="1"/>
  <c r="S33" i="2"/>
  <c r="C34" i="2"/>
  <c r="E34" i="2" a="1"/>
  <c r="E34" i="2" s="1"/>
  <c r="S34" i="2"/>
  <c r="C35" i="2"/>
  <c r="E35" i="2" a="1"/>
  <c r="E35" i="2" s="1"/>
  <c r="S35" i="2"/>
  <c r="C36" i="2"/>
  <c r="E36" i="2" a="1"/>
  <c r="E36" i="2" s="1"/>
  <c r="S36" i="2"/>
  <c r="C37" i="2"/>
  <c r="E37" i="2" a="1"/>
  <c r="E37" i="2" s="1"/>
  <c r="S37" i="2"/>
  <c r="C38" i="2"/>
  <c r="E38" i="2" a="1"/>
  <c r="E38" i="2" s="1"/>
  <c r="S38" i="2"/>
  <c r="C39" i="2"/>
  <c r="E39" i="2" a="1"/>
  <c r="E39" i="2" s="1"/>
  <c r="S39" i="2"/>
  <c r="C40" i="2"/>
  <c r="E40" i="2" a="1"/>
  <c r="E40" i="2" s="1"/>
  <c r="S40" i="2"/>
  <c r="C41" i="2"/>
  <c r="E41" i="2" a="1"/>
  <c r="E41" i="2" s="1"/>
  <c r="S41" i="2"/>
  <c r="C42" i="2"/>
  <c r="E42" i="2" a="1"/>
  <c r="E42" i="2" s="1"/>
  <c r="S42" i="2"/>
  <c r="C43" i="2"/>
  <c r="E43" i="2" a="1"/>
  <c r="E43" i="2" s="1"/>
  <c r="S43" i="2"/>
  <c r="C44" i="2"/>
  <c r="E44" i="2" a="1"/>
  <c r="E44" i="2" s="1"/>
  <c r="S44" i="2"/>
  <c r="C45" i="2"/>
  <c r="E45" i="2" a="1"/>
  <c r="E45" i="2" s="1"/>
  <c r="S45" i="2"/>
  <c r="C46" i="2"/>
  <c r="E46" i="2" a="1"/>
  <c r="E46" i="2" s="1"/>
  <c r="S46" i="2"/>
  <c r="C47" i="2"/>
  <c r="E47" i="2" a="1"/>
  <c r="E47" i="2" s="1"/>
  <c r="S47" i="2"/>
  <c r="C48" i="2"/>
  <c r="E48" i="2" a="1"/>
  <c r="E48" i="2" s="1"/>
  <c r="S48" i="2"/>
  <c r="C49" i="2"/>
  <c r="E49" i="2" a="1"/>
  <c r="E49" i="2" s="1"/>
  <c r="S49" i="2"/>
  <c r="C50" i="2"/>
  <c r="E50" i="2" a="1"/>
  <c r="E50" i="2" s="1"/>
  <c r="S50" i="2"/>
  <c r="C51" i="2"/>
  <c r="E51" i="2" a="1"/>
  <c r="E51" i="2" s="1"/>
  <c r="S51" i="2"/>
  <c r="C52" i="2"/>
  <c r="E52" i="2" a="1"/>
  <c r="E52" i="2" s="1"/>
  <c r="S52" i="2"/>
  <c r="C53" i="2"/>
  <c r="E53" i="2" a="1"/>
  <c r="E53" i="2" s="1"/>
  <c r="S53" i="2"/>
  <c r="C54" i="2"/>
  <c r="E54" i="2" a="1"/>
  <c r="E54" i="2" s="1"/>
  <c r="S54" i="2"/>
  <c r="C55" i="2"/>
  <c r="E55" i="2" a="1"/>
  <c r="E55" i="2" s="1"/>
  <c r="S55" i="2"/>
  <c r="C56" i="2"/>
  <c r="E56" i="2" a="1"/>
  <c r="E56" i="2" s="1"/>
  <c r="S56" i="2"/>
  <c r="C57" i="2"/>
  <c r="E57" i="2" a="1"/>
  <c r="E57" i="2" s="1"/>
  <c r="S57" i="2"/>
  <c r="C58" i="2"/>
  <c r="E58" i="2" a="1"/>
  <c r="E58" i="2" s="1"/>
  <c r="S58" i="2"/>
  <c r="C59" i="2"/>
  <c r="E59" i="2" a="1"/>
  <c r="E59" i="2" s="1"/>
  <c r="S59" i="2"/>
  <c r="C60" i="2"/>
  <c r="E60" i="2" a="1"/>
  <c r="E60" i="2" s="1"/>
  <c r="S60" i="2"/>
  <c r="C61" i="2"/>
  <c r="E61" i="2" a="1"/>
  <c r="E61" i="2" s="1"/>
  <c r="S61" i="2"/>
  <c r="C62" i="2"/>
  <c r="E62" i="2" a="1"/>
  <c r="E62" i="2" s="1"/>
  <c r="S62" i="2"/>
  <c r="C63" i="2"/>
  <c r="E63" i="2" a="1"/>
  <c r="E63" i="2" s="1"/>
  <c r="S63" i="2"/>
  <c r="C64" i="2"/>
  <c r="E64" i="2" a="1"/>
  <c r="E64" i="2" s="1"/>
  <c r="S64" i="2"/>
  <c r="C65" i="2"/>
  <c r="E65" i="2" a="1"/>
  <c r="E65" i="2" s="1"/>
  <c r="S65" i="2"/>
  <c r="C66" i="2"/>
  <c r="E66" i="2" a="1"/>
  <c r="E66" i="2" s="1"/>
  <c r="S66" i="2"/>
  <c r="C67" i="2"/>
  <c r="E67" i="2" a="1"/>
  <c r="E67" i="2" s="1"/>
  <c r="S67" i="2"/>
  <c r="C68" i="2"/>
  <c r="E68" i="2" a="1"/>
  <c r="E68" i="2" s="1"/>
  <c r="S68" i="2"/>
  <c r="C69" i="2"/>
  <c r="E69" i="2" a="1"/>
  <c r="E69" i="2" s="1"/>
  <c r="S69" i="2"/>
  <c r="C70" i="2"/>
  <c r="E70" i="2" a="1"/>
  <c r="E70" i="2" s="1"/>
  <c r="S70" i="2"/>
  <c r="C71" i="2"/>
  <c r="E71" i="2" a="1"/>
  <c r="E71" i="2" s="1"/>
  <c r="S71" i="2"/>
  <c r="C72" i="2"/>
  <c r="E72" i="2" a="1"/>
  <c r="E72" i="2" s="1"/>
  <c r="S72" i="2"/>
  <c r="C73" i="2"/>
  <c r="E73" i="2" a="1"/>
  <c r="E73" i="2" s="1"/>
  <c r="S73" i="2"/>
  <c r="C74" i="2"/>
  <c r="E74" i="2" a="1"/>
  <c r="E74" i="2" s="1"/>
  <c r="S74" i="2"/>
  <c r="C75" i="2"/>
  <c r="E75" i="2" a="1"/>
  <c r="E75" i="2" s="1"/>
  <c r="S75" i="2"/>
  <c r="C76" i="2"/>
  <c r="E76" i="2" a="1"/>
  <c r="E76" i="2" s="1"/>
  <c r="S76" i="2"/>
  <c r="C77" i="2"/>
  <c r="E77" i="2" a="1"/>
  <c r="E77" i="2" s="1"/>
  <c r="S77" i="2"/>
  <c r="C78" i="2"/>
  <c r="E78" i="2" a="1"/>
  <c r="E78" i="2"/>
  <c r="S78" i="2"/>
  <c r="C79" i="2"/>
  <c r="E79" i="2" a="1"/>
  <c r="E79" i="2" s="1"/>
  <c r="S79" i="2"/>
  <c r="C80" i="2"/>
  <c r="E80" i="2" a="1"/>
  <c r="E80" i="2" s="1"/>
  <c r="S80" i="2"/>
  <c r="C81" i="2"/>
  <c r="E81" i="2" a="1"/>
  <c r="E81" i="2" s="1"/>
  <c r="S81" i="2"/>
  <c r="C82" i="2"/>
  <c r="E82" i="2" a="1"/>
  <c r="E82" i="2" s="1"/>
  <c r="S82" i="2"/>
  <c r="C83" i="2"/>
  <c r="E83" i="2" a="1"/>
  <c r="E83" i="2" s="1"/>
  <c r="S83" i="2"/>
  <c r="C84" i="2"/>
  <c r="E84" i="2" a="1"/>
  <c r="E84" i="2" s="1"/>
  <c r="S84" i="2"/>
  <c r="C85" i="2"/>
  <c r="E85" i="2" a="1"/>
  <c r="E85" i="2" s="1"/>
  <c r="S85" i="2"/>
  <c r="C86" i="2"/>
  <c r="E86" i="2" a="1"/>
  <c r="E86" i="2" s="1"/>
  <c r="S86" i="2"/>
  <c r="C87" i="2"/>
  <c r="E87" i="2" a="1"/>
  <c r="E87" i="2" s="1"/>
  <c r="S87" i="2"/>
  <c r="C88" i="2"/>
  <c r="E88" i="2" a="1"/>
  <c r="E88" i="2" s="1"/>
  <c r="S88" i="2"/>
  <c r="C89" i="2"/>
  <c r="E89" i="2" a="1"/>
  <c r="E89" i="2" s="1"/>
  <c r="S89" i="2"/>
  <c r="C90" i="2"/>
  <c r="E90" i="2" a="1"/>
  <c r="E90" i="2" s="1"/>
  <c r="S90" i="2"/>
  <c r="C91" i="2"/>
  <c r="E91" i="2" a="1"/>
  <c r="E91" i="2" s="1"/>
  <c r="S91" i="2"/>
  <c r="C92" i="2"/>
  <c r="E92" i="2" a="1"/>
  <c r="E92" i="2" s="1"/>
  <c r="S92" i="2"/>
  <c r="C93" i="2"/>
  <c r="E93" i="2" a="1"/>
  <c r="E93" i="2" s="1"/>
  <c r="S93" i="2"/>
  <c r="C94" i="2"/>
  <c r="E94" i="2" a="1"/>
  <c r="E94" i="2" s="1"/>
  <c r="S94" i="2"/>
  <c r="C95" i="2"/>
  <c r="E95" i="2" a="1"/>
  <c r="E95" i="2" s="1"/>
  <c r="S95" i="2"/>
  <c r="C96" i="2"/>
  <c r="E96" i="2" a="1"/>
  <c r="E96" i="2" s="1"/>
  <c r="S96" i="2"/>
  <c r="C97" i="2"/>
  <c r="E97" i="2" a="1"/>
  <c r="E97" i="2" s="1"/>
  <c r="S97" i="2"/>
  <c r="C98" i="2"/>
  <c r="E98" i="2" a="1"/>
  <c r="E98" i="2" s="1"/>
  <c r="S98" i="2"/>
  <c r="C99" i="2"/>
  <c r="E99" i="2" a="1"/>
  <c r="E99" i="2" s="1"/>
  <c r="S99" i="2"/>
  <c r="C100" i="2"/>
  <c r="E100" i="2" a="1"/>
  <c r="E100" i="2" s="1"/>
  <c r="S100" i="2"/>
  <c r="C101" i="2"/>
  <c r="E101" i="2" a="1"/>
  <c r="E101" i="2" s="1"/>
  <c r="S101" i="2"/>
  <c r="C102" i="2"/>
  <c r="E102" i="2" a="1"/>
  <c r="E102" i="2" s="1"/>
  <c r="S102" i="2"/>
  <c r="C103" i="2"/>
  <c r="E103" i="2" a="1"/>
  <c r="E103" i="2" s="1"/>
  <c r="S103" i="2"/>
  <c r="C104" i="2"/>
  <c r="E104" i="2" a="1"/>
  <c r="E104" i="2" s="1"/>
  <c r="S104" i="2"/>
  <c r="C105" i="2"/>
  <c r="E105" i="2" a="1"/>
  <c r="E105" i="2" s="1"/>
  <c r="S105" i="2"/>
  <c r="C106" i="2"/>
  <c r="E106" i="2" a="1"/>
  <c r="E106" i="2" s="1"/>
  <c r="S106" i="2"/>
  <c r="C107" i="2"/>
  <c r="E107" i="2" a="1"/>
  <c r="E107" i="2" s="1"/>
  <c r="S107" i="2"/>
  <c r="C108" i="2"/>
  <c r="E108" i="2" a="1"/>
  <c r="E108" i="2" s="1"/>
  <c r="S108" i="2"/>
  <c r="C109" i="2"/>
  <c r="E109" i="2" a="1"/>
  <c r="E109" i="2" s="1"/>
  <c r="S109" i="2"/>
  <c r="C110" i="2"/>
  <c r="E110" i="2" a="1"/>
  <c r="E110" i="2" s="1"/>
  <c r="S110" i="2"/>
  <c r="C111" i="2"/>
  <c r="E111" i="2" a="1"/>
  <c r="E111" i="2" s="1"/>
  <c r="S111" i="2"/>
  <c r="C112" i="2"/>
  <c r="E112" i="2" a="1"/>
  <c r="E112" i="2" s="1"/>
  <c r="S112" i="2"/>
  <c r="C113" i="2"/>
  <c r="E113" i="2" a="1"/>
  <c r="E113" i="2" s="1"/>
  <c r="S113" i="2"/>
  <c r="C114" i="2"/>
  <c r="E114" i="2" a="1"/>
  <c r="E114" i="2" s="1"/>
  <c r="S114" i="2"/>
  <c r="C115" i="2"/>
  <c r="E115" i="2" a="1"/>
  <c r="E115" i="2" s="1"/>
  <c r="S115" i="2"/>
  <c r="C116" i="2"/>
  <c r="E116" i="2" a="1"/>
  <c r="E116" i="2" s="1"/>
  <c r="S116" i="2"/>
  <c r="C117" i="2"/>
  <c r="E117" i="2" a="1"/>
  <c r="E117" i="2" s="1"/>
  <c r="S117" i="2"/>
  <c r="C118" i="2"/>
  <c r="E118" i="2" a="1"/>
  <c r="E118" i="2" s="1"/>
  <c r="S118" i="2"/>
  <c r="C119" i="2"/>
  <c r="E119" i="2" a="1"/>
  <c r="E119" i="2" s="1"/>
  <c r="S119" i="2"/>
  <c r="C120" i="2"/>
  <c r="E120" i="2" a="1"/>
  <c r="E120" i="2" s="1"/>
  <c r="S120" i="2"/>
  <c r="C121" i="2"/>
  <c r="E121" i="2" a="1"/>
  <c r="E121" i="2" s="1"/>
  <c r="S121" i="2"/>
  <c r="C122" i="2"/>
  <c r="E122" i="2" a="1"/>
  <c r="E122" i="2" s="1"/>
  <c r="S122" i="2"/>
  <c r="C123" i="2"/>
  <c r="E123" i="2" a="1"/>
  <c r="E123" i="2" s="1"/>
  <c r="S123" i="2"/>
  <c r="C124" i="2"/>
  <c r="E124" i="2" a="1"/>
  <c r="E124" i="2" s="1"/>
  <c r="S124" i="2"/>
  <c r="C125" i="2"/>
  <c r="E125" i="2" a="1"/>
  <c r="E125" i="2" s="1"/>
  <c r="S125" i="2"/>
  <c r="C126" i="2"/>
  <c r="E126" i="2" a="1"/>
  <c r="E126" i="2" s="1"/>
  <c r="S126" i="2"/>
  <c r="C127" i="2"/>
  <c r="E127" i="2" a="1"/>
  <c r="E127" i="2" s="1"/>
  <c r="S127" i="2"/>
  <c r="C128" i="2"/>
  <c r="E128" i="2" a="1"/>
  <c r="E128" i="2" s="1"/>
  <c r="S128" i="2"/>
  <c r="C129" i="2"/>
  <c r="E129" i="2" a="1"/>
  <c r="E129" i="2" s="1"/>
  <c r="S129" i="2"/>
  <c r="C130" i="2"/>
  <c r="E130" i="2" a="1"/>
  <c r="E130" i="2" s="1"/>
  <c r="S130" i="2"/>
  <c r="C131" i="2"/>
  <c r="E131" i="2" a="1"/>
  <c r="E131" i="2" s="1"/>
  <c r="S131" i="2"/>
  <c r="C132" i="2"/>
  <c r="E132" i="2" a="1"/>
  <c r="E132" i="2" s="1"/>
  <c r="S132" i="2"/>
  <c r="C133" i="2"/>
  <c r="E133" i="2" a="1"/>
  <c r="E133" i="2" s="1"/>
  <c r="S133" i="2"/>
  <c r="C134" i="2"/>
  <c r="E134" i="2" a="1"/>
  <c r="E134" i="2" s="1"/>
  <c r="S134" i="2"/>
  <c r="C135" i="2"/>
  <c r="E135" i="2" a="1"/>
  <c r="E135" i="2" s="1"/>
  <c r="S135" i="2"/>
  <c r="C136" i="2"/>
  <c r="E136" i="2" a="1"/>
  <c r="E136" i="2" s="1"/>
  <c r="S136" i="2"/>
  <c r="C137" i="2"/>
  <c r="E137" i="2" a="1"/>
  <c r="E137" i="2" s="1"/>
  <c r="S137" i="2"/>
  <c r="C138" i="2"/>
  <c r="E138" i="2" a="1"/>
  <c r="E138" i="2" s="1"/>
  <c r="S138" i="2"/>
  <c r="C139" i="2"/>
  <c r="E139" i="2" a="1"/>
  <c r="E139" i="2" s="1"/>
  <c r="S139" i="2"/>
  <c r="C140" i="2"/>
  <c r="E140" i="2" a="1"/>
  <c r="E140" i="2" s="1"/>
  <c r="S140" i="2"/>
  <c r="C141" i="2"/>
  <c r="E141" i="2" a="1"/>
  <c r="E141" i="2" s="1"/>
  <c r="S141" i="2"/>
  <c r="C142" i="2"/>
  <c r="E142" i="2" a="1"/>
  <c r="E142" i="2" s="1"/>
  <c r="S142" i="2"/>
  <c r="C143" i="2"/>
  <c r="E143" i="2" a="1"/>
  <c r="E143" i="2" s="1"/>
  <c r="S143" i="2"/>
  <c r="C144" i="2"/>
  <c r="E144" i="2" a="1"/>
  <c r="E144" i="2" s="1"/>
  <c r="S144" i="2"/>
  <c r="C145" i="2"/>
  <c r="E145" i="2" a="1"/>
  <c r="E145" i="2" s="1"/>
  <c r="S145" i="2"/>
  <c r="C146" i="2"/>
  <c r="E146" i="2" a="1"/>
  <c r="E146" i="2" s="1"/>
  <c r="S146" i="2"/>
  <c r="C147" i="2"/>
  <c r="E147" i="2" a="1"/>
  <c r="E147" i="2" s="1"/>
  <c r="S147" i="2"/>
  <c r="C148" i="2"/>
  <c r="E148" i="2" a="1"/>
  <c r="E148" i="2" s="1"/>
  <c r="S148" i="2"/>
  <c r="C149" i="2"/>
  <c r="E149" i="2" a="1"/>
  <c r="E149" i="2" s="1"/>
  <c r="S149" i="2"/>
  <c r="C150" i="2"/>
  <c r="E150" i="2" a="1"/>
  <c r="E150" i="2" s="1"/>
  <c r="S150" i="2"/>
  <c r="C151" i="2"/>
  <c r="E151" i="2" a="1"/>
  <c r="E151" i="2" s="1"/>
  <c r="S151" i="2"/>
  <c r="C152" i="2"/>
  <c r="E152" i="2" a="1"/>
  <c r="E152" i="2" s="1"/>
  <c r="S152" i="2"/>
  <c r="C153" i="2"/>
  <c r="E153" i="2" a="1"/>
  <c r="E153" i="2" s="1"/>
  <c r="S153" i="2"/>
  <c r="C154" i="2"/>
  <c r="E154" i="2" a="1"/>
  <c r="E154" i="2" s="1"/>
  <c r="S154" i="2"/>
  <c r="C155" i="2"/>
  <c r="E155" i="2" a="1"/>
  <c r="E155" i="2" s="1"/>
  <c r="S155" i="2"/>
  <c r="C156" i="2"/>
  <c r="E156" i="2" a="1"/>
  <c r="E156" i="2" s="1"/>
  <c r="S156" i="2"/>
  <c r="C157" i="2"/>
  <c r="E157" i="2" a="1"/>
  <c r="E157" i="2" s="1"/>
  <c r="S157" i="2"/>
  <c r="C158" i="2"/>
  <c r="E158" i="2" a="1"/>
  <c r="E158" i="2" s="1"/>
  <c r="S158" i="2"/>
  <c r="C159" i="2"/>
  <c r="E159" i="2" a="1"/>
  <c r="E159" i="2" s="1"/>
  <c r="S159" i="2"/>
  <c r="C160" i="2"/>
  <c r="E160" i="2" a="1"/>
  <c r="E160" i="2" s="1"/>
  <c r="S160" i="2"/>
  <c r="C161" i="2"/>
  <c r="E161" i="2" a="1"/>
  <c r="E161" i="2" s="1"/>
  <c r="S161" i="2"/>
  <c r="C162" i="2"/>
  <c r="E162" i="2" a="1"/>
  <c r="E162" i="2" s="1"/>
  <c r="S162" i="2"/>
  <c r="C163" i="2"/>
  <c r="E163" i="2" a="1"/>
  <c r="E163" i="2" s="1"/>
  <c r="S163" i="2"/>
  <c r="C164" i="2"/>
  <c r="E164" i="2" a="1"/>
  <c r="E164" i="2" s="1"/>
  <c r="S164" i="2"/>
  <c r="C165" i="2"/>
  <c r="E165" i="2" a="1"/>
  <c r="E165" i="2" s="1"/>
  <c r="S165" i="2"/>
  <c r="C166" i="2"/>
  <c r="E166" i="2" a="1"/>
  <c r="E166" i="2" s="1"/>
  <c r="S166" i="2"/>
  <c r="C167" i="2"/>
  <c r="E167" i="2" a="1"/>
  <c r="E167" i="2" s="1"/>
  <c r="S167" i="2"/>
  <c r="C168" i="2"/>
  <c r="E168" i="2" a="1"/>
  <c r="E168" i="2" s="1"/>
  <c r="S168" i="2"/>
  <c r="C169" i="2"/>
  <c r="E169" i="2" a="1"/>
  <c r="E169" i="2" s="1"/>
  <c r="S169" i="2"/>
  <c r="C170" i="2"/>
  <c r="E170" i="2" a="1"/>
  <c r="E170" i="2" s="1"/>
  <c r="S170" i="2"/>
  <c r="C171" i="2"/>
  <c r="E171" i="2" a="1"/>
  <c r="E171" i="2" s="1"/>
  <c r="S171" i="2"/>
  <c r="C172" i="2"/>
  <c r="E172" i="2" a="1"/>
  <c r="E172" i="2" s="1"/>
  <c r="S172" i="2"/>
  <c r="C173" i="2"/>
  <c r="E173" i="2" a="1"/>
  <c r="E173" i="2" s="1"/>
  <c r="S173" i="2"/>
  <c r="C174" i="2"/>
  <c r="E174" i="2" a="1"/>
  <c r="E174" i="2" s="1"/>
  <c r="S174" i="2"/>
  <c r="C175" i="2"/>
  <c r="E175" i="2" a="1"/>
  <c r="E175" i="2" s="1"/>
  <c r="S175" i="2"/>
  <c r="C176" i="2"/>
  <c r="E176" i="2" a="1"/>
  <c r="E176" i="2" s="1"/>
  <c r="S176" i="2"/>
  <c r="C177" i="2"/>
  <c r="E177" i="2" a="1"/>
  <c r="E177" i="2" s="1"/>
  <c r="S177" i="2"/>
  <c r="C178" i="2"/>
  <c r="E178" i="2" a="1"/>
  <c r="E178" i="2" s="1"/>
  <c r="S178" i="2"/>
  <c r="C179" i="2"/>
  <c r="E179" i="2" a="1"/>
  <c r="E179" i="2" s="1"/>
  <c r="S179" i="2"/>
  <c r="C180" i="2"/>
  <c r="E180" i="2" a="1"/>
  <c r="E180" i="2" s="1"/>
  <c r="S180" i="2"/>
  <c r="C181" i="2"/>
  <c r="E181" i="2" a="1"/>
  <c r="E181" i="2" s="1"/>
  <c r="S181" i="2"/>
  <c r="C182" i="2"/>
  <c r="E182" i="2" a="1"/>
  <c r="E182" i="2" s="1"/>
  <c r="S182" i="2"/>
  <c r="C183" i="2"/>
  <c r="E183" i="2" a="1"/>
  <c r="E183" i="2" s="1"/>
  <c r="S183" i="2"/>
  <c r="C184" i="2"/>
  <c r="E184" i="2" a="1"/>
  <c r="E184" i="2" s="1"/>
  <c r="S184" i="2"/>
  <c r="C185" i="2"/>
  <c r="E185" i="2" a="1"/>
  <c r="E185" i="2" s="1"/>
  <c r="S185" i="2"/>
  <c r="C186" i="2"/>
  <c r="E186" i="2" a="1"/>
  <c r="E186" i="2" s="1"/>
  <c r="S186" i="2"/>
  <c r="C187" i="2"/>
  <c r="E187" i="2" a="1"/>
  <c r="E187" i="2" s="1"/>
  <c r="S187" i="2"/>
  <c r="C188" i="2"/>
  <c r="E188" i="2" a="1"/>
  <c r="E188" i="2" s="1"/>
  <c r="S188" i="2"/>
  <c r="C189" i="2"/>
  <c r="E189" i="2" a="1"/>
  <c r="E189" i="2" s="1"/>
  <c r="S189" i="2"/>
  <c r="C190" i="2"/>
  <c r="E190" i="2" a="1"/>
  <c r="E190" i="2" s="1"/>
  <c r="S190" i="2"/>
  <c r="C191" i="2"/>
  <c r="E191" i="2" a="1"/>
  <c r="E191" i="2" s="1"/>
  <c r="S191" i="2"/>
  <c r="C192" i="2"/>
  <c r="E192" i="2" a="1"/>
  <c r="E192" i="2" s="1"/>
  <c r="S192" i="2"/>
  <c r="C193" i="2"/>
  <c r="E193" i="2" a="1"/>
  <c r="E193" i="2" s="1"/>
  <c r="S193" i="2"/>
  <c r="C194" i="2"/>
  <c r="E194" i="2" a="1"/>
  <c r="E194" i="2" s="1"/>
  <c r="S194" i="2"/>
  <c r="C195" i="2"/>
  <c r="E195" i="2" a="1"/>
  <c r="E195" i="2" s="1"/>
  <c r="S195" i="2"/>
  <c r="C196" i="2"/>
  <c r="E196" i="2" a="1"/>
  <c r="E196" i="2" s="1"/>
  <c r="S196" i="2"/>
  <c r="C197" i="2"/>
  <c r="E197" i="2" a="1"/>
  <c r="E197" i="2" s="1"/>
  <c r="S197" i="2"/>
  <c r="C198" i="2"/>
  <c r="E198" i="2" a="1"/>
  <c r="E198" i="2" s="1"/>
  <c r="S198" i="2"/>
  <c r="C199" i="2"/>
  <c r="E199" i="2" a="1"/>
  <c r="E199" i="2" s="1"/>
  <c r="S199" i="2"/>
  <c r="C200" i="2"/>
  <c r="E200" i="2" a="1"/>
  <c r="E200" i="2" s="1"/>
  <c r="S200" i="2"/>
  <c r="C201" i="2"/>
  <c r="E201" i="2" a="1"/>
  <c r="E201" i="2" s="1"/>
  <c r="S201" i="2"/>
  <c r="C202" i="2"/>
  <c r="E202" i="2" a="1"/>
  <c r="E202" i="2" s="1"/>
  <c r="S202" i="2"/>
  <c r="C203" i="2"/>
  <c r="E203" i="2" a="1"/>
  <c r="E203" i="2" s="1"/>
  <c r="S203" i="2"/>
  <c r="C204" i="2"/>
  <c r="E204" i="2" a="1"/>
  <c r="E204" i="2" s="1"/>
  <c r="S204" i="2"/>
  <c r="C205" i="2"/>
  <c r="E205" i="2" a="1"/>
  <c r="E205" i="2" s="1"/>
  <c r="S205" i="2"/>
  <c r="C206" i="2"/>
  <c r="E206" i="2" a="1"/>
  <c r="E206" i="2" s="1"/>
  <c r="S206" i="2"/>
  <c r="C207" i="2"/>
  <c r="E207" i="2" a="1"/>
  <c r="E207" i="2" s="1"/>
  <c r="S207" i="2"/>
  <c r="C208" i="2"/>
  <c r="E208" i="2" a="1"/>
  <c r="E208" i="2" s="1"/>
  <c r="S208" i="2"/>
  <c r="C209" i="2"/>
  <c r="E209" i="2" a="1"/>
  <c r="E209" i="2" s="1"/>
  <c r="S209" i="2"/>
  <c r="C210" i="2"/>
  <c r="E210" i="2" a="1"/>
  <c r="E210" i="2" s="1"/>
  <c r="S210" i="2"/>
  <c r="C211" i="2"/>
  <c r="E211" i="2" a="1"/>
  <c r="E211" i="2" s="1"/>
  <c r="S211" i="2"/>
  <c r="C212" i="2"/>
  <c r="E212" i="2" a="1"/>
  <c r="E212" i="2" s="1"/>
  <c r="S212" i="2"/>
  <c r="C213" i="2"/>
  <c r="E213" i="2" a="1"/>
  <c r="E213" i="2" s="1"/>
  <c r="S213" i="2"/>
  <c r="C214" i="2"/>
  <c r="E214" i="2" a="1"/>
  <c r="E214" i="2" s="1"/>
  <c r="S214" i="2"/>
  <c r="C215" i="2"/>
  <c r="E215" i="2" a="1"/>
  <c r="E215" i="2" s="1"/>
  <c r="S215" i="2"/>
  <c r="C216" i="2"/>
  <c r="E216" i="2" a="1"/>
  <c r="E216" i="2" s="1"/>
  <c r="S216" i="2"/>
  <c r="C217" i="2"/>
  <c r="E217" i="2" a="1"/>
  <c r="E217" i="2" s="1"/>
  <c r="S217" i="2"/>
  <c r="C218" i="2"/>
  <c r="E218" i="2" a="1"/>
  <c r="E218" i="2" s="1"/>
  <c r="S218" i="2"/>
  <c r="C219" i="2"/>
  <c r="E219" i="2" a="1"/>
  <c r="E219" i="2" s="1"/>
  <c r="S219" i="2"/>
  <c r="C220" i="2"/>
  <c r="E220" i="2" a="1"/>
  <c r="E220" i="2" s="1"/>
  <c r="S220" i="2"/>
  <c r="C221" i="2"/>
  <c r="E221" i="2" a="1"/>
  <c r="E221" i="2" s="1"/>
  <c r="S221" i="2"/>
  <c r="C222" i="2"/>
  <c r="E222" i="2" a="1"/>
  <c r="E222" i="2" s="1"/>
  <c r="S222" i="2"/>
  <c r="C223" i="2"/>
  <c r="E223" i="2" a="1"/>
  <c r="E223" i="2" s="1"/>
  <c r="S223" i="2"/>
  <c r="C224" i="2"/>
  <c r="E224" i="2" a="1"/>
  <c r="E224" i="2" s="1"/>
  <c r="S224" i="2"/>
  <c r="C225" i="2"/>
  <c r="E225" i="2" a="1"/>
  <c r="E225" i="2" s="1"/>
  <c r="S225" i="2"/>
  <c r="C226" i="2"/>
  <c r="E226" i="2" a="1"/>
  <c r="E226" i="2" s="1"/>
  <c r="S226" i="2"/>
  <c r="C227" i="2"/>
  <c r="E227" i="2" a="1"/>
  <c r="E227" i="2" s="1"/>
  <c r="S227" i="2"/>
  <c r="C228" i="2"/>
  <c r="E228" i="2" a="1"/>
  <c r="E228" i="2" s="1"/>
  <c r="S228" i="2"/>
  <c r="C229" i="2"/>
  <c r="E229" i="2" a="1"/>
  <c r="E229" i="2" s="1"/>
  <c r="S229" i="2"/>
  <c r="C230" i="2"/>
  <c r="E230" i="2" a="1"/>
  <c r="E230" i="2" s="1"/>
  <c r="S230" i="2"/>
  <c r="C231" i="2"/>
  <c r="E231" i="2" a="1"/>
  <c r="E231" i="2" s="1"/>
  <c r="S231" i="2"/>
  <c r="C232" i="2"/>
  <c r="E232" i="2" a="1"/>
  <c r="E232" i="2" s="1"/>
  <c r="S232" i="2"/>
  <c r="C233" i="2"/>
  <c r="E233" i="2" a="1"/>
  <c r="E233" i="2" s="1"/>
  <c r="S233" i="2"/>
  <c r="C234" i="2"/>
  <c r="E234" i="2" a="1"/>
  <c r="E234" i="2" s="1"/>
  <c r="S234" i="2"/>
  <c r="C235" i="2"/>
  <c r="E235" i="2" a="1"/>
  <c r="E235" i="2" s="1"/>
  <c r="S235" i="2"/>
  <c r="C236" i="2"/>
  <c r="E236" i="2" a="1"/>
  <c r="E236" i="2" s="1"/>
  <c r="S236" i="2"/>
  <c r="C237" i="2"/>
  <c r="E237" i="2" a="1"/>
  <c r="E237" i="2" s="1"/>
  <c r="S237" i="2"/>
  <c r="C238" i="2"/>
  <c r="E238" i="2" a="1"/>
  <c r="E238" i="2" s="1"/>
  <c r="S238" i="2"/>
  <c r="C239" i="2"/>
  <c r="E239" i="2" a="1"/>
  <c r="E239" i="2" s="1"/>
  <c r="S239" i="2"/>
  <c r="C240" i="2"/>
  <c r="E240" i="2" a="1"/>
  <c r="E240" i="2" s="1"/>
  <c r="S240" i="2"/>
  <c r="C241" i="2"/>
  <c r="E241" i="2" a="1"/>
  <c r="E241" i="2" s="1"/>
  <c r="S241" i="2"/>
  <c r="C242" i="2"/>
  <c r="E242" i="2" a="1"/>
  <c r="E242" i="2" s="1"/>
  <c r="S242" i="2"/>
  <c r="C243" i="2"/>
  <c r="E243" i="2" a="1"/>
  <c r="E243" i="2" s="1"/>
  <c r="S243" i="2"/>
  <c r="C244" i="2"/>
  <c r="E244" i="2" a="1"/>
  <c r="E244" i="2" s="1"/>
  <c r="S244" i="2"/>
  <c r="C245" i="2"/>
  <c r="E245" i="2" a="1"/>
  <c r="E245" i="2" s="1"/>
  <c r="S245" i="2"/>
  <c r="C246" i="2"/>
  <c r="E246" i="2" a="1"/>
  <c r="E246" i="2" s="1"/>
  <c r="S246" i="2"/>
  <c r="C247" i="2"/>
  <c r="E247" i="2" a="1"/>
  <c r="E247" i="2" s="1"/>
  <c r="S247" i="2"/>
  <c r="C248" i="2"/>
  <c r="E248" i="2" a="1"/>
  <c r="E248" i="2" s="1"/>
  <c r="S248" i="2"/>
  <c r="C249" i="2"/>
  <c r="E249" i="2" a="1"/>
  <c r="E249" i="2" s="1"/>
  <c r="S249" i="2"/>
  <c r="C250" i="2"/>
  <c r="E250" i="2" a="1"/>
  <c r="E250" i="2" s="1"/>
  <c r="S250" i="2"/>
  <c r="C251" i="2"/>
  <c r="E251" i="2" a="1"/>
  <c r="E251" i="2" s="1"/>
  <c r="S251" i="2"/>
  <c r="C252" i="2"/>
  <c r="E252" i="2" a="1"/>
  <c r="E252" i="2" s="1"/>
  <c r="S252" i="2"/>
  <c r="C253" i="2"/>
  <c r="E253" i="2" a="1"/>
  <c r="E253" i="2" s="1"/>
  <c r="S253" i="2"/>
  <c r="C254" i="2"/>
  <c r="E254" i="2" a="1"/>
  <c r="E254" i="2" s="1"/>
  <c r="S254" i="2"/>
  <c r="C255" i="2"/>
  <c r="E255" i="2" a="1"/>
  <c r="E255" i="2" s="1"/>
  <c r="S255" i="2"/>
  <c r="C256" i="2"/>
  <c r="E256" i="2" a="1"/>
  <c r="E256" i="2" s="1"/>
  <c r="S256" i="2"/>
  <c r="C257" i="2"/>
  <c r="E257" i="2" a="1"/>
  <c r="E257" i="2" s="1"/>
  <c r="S257" i="2"/>
  <c r="C258" i="2"/>
  <c r="E258" i="2" a="1"/>
  <c r="E258" i="2" s="1"/>
  <c r="S258" i="2"/>
  <c r="C259" i="2"/>
  <c r="E259" i="2" a="1"/>
  <c r="E259" i="2" s="1"/>
  <c r="S259" i="2"/>
  <c r="C260" i="2"/>
  <c r="E260" i="2" a="1"/>
  <c r="E260" i="2" s="1"/>
  <c r="S260" i="2"/>
  <c r="C261" i="2"/>
  <c r="E261" i="2" a="1"/>
  <c r="E261" i="2" s="1"/>
  <c r="S261" i="2"/>
  <c r="C262" i="2"/>
  <c r="E262" i="2" a="1"/>
  <c r="E262" i="2" s="1"/>
  <c r="S262" i="2"/>
  <c r="C263" i="2"/>
  <c r="E263" i="2" a="1"/>
  <c r="E263" i="2" s="1"/>
  <c r="S263" i="2"/>
  <c r="C264" i="2"/>
  <c r="E264" i="2" a="1"/>
  <c r="E264" i="2" s="1"/>
  <c r="S264" i="2"/>
  <c r="C265" i="2"/>
  <c r="E265" i="2" a="1"/>
  <c r="E265" i="2" s="1"/>
  <c r="S265" i="2"/>
  <c r="C266" i="2"/>
  <c r="E266" i="2" a="1"/>
  <c r="E266" i="2" s="1"/>
  <c r="S266" i="2"/>
  <c r="C267" i="2"/>
  <c r="E267" i="2" a="1"/>
  <c r="E267" i="2" s="1"/>
  <c r="S267" i="2"/>
  <c r="C268" i="2"/>
  <c r="E268" i="2" a="1"/>
  <c r="E268" i="2" s="1"/>
  <c r="S268" i="2"/>
  <c r="C269" i="2"/>
  <c r="E269" i="2" a="1"/>
  <c r="E269" i="2" s="1"/>
  <c r="S269" i="2"/>
  <c r="C270" i="2"/>
  <c r="E270" i="2" a="1"/>
  <c r="E270" i="2" s="1"/>
  <c r="S270" i="2"/>
  <c r="C271" i="2"/>
  <c r="E271" i="2" a="1"/>
  <c r="E271" i="2" s="1"/>
  <c r="S271" i="2"/>
  <c r="C272" i="2"/>
  <c r="E272" i="2" a="1"/>
  <c r="E272" i="2" s="1"/>
  <c r="S272" i="2"/>
  <c r="C273" i="2"/>
  <c r="E273" i="2" a="1"/>
  <c r="E273" i="2" s="1"/>
  <c r="S273" i="2"/>
  <c r="C274" i="2"/>
  <c r="E274" i="2" a="1"/>
  <c r="E274" i="2" s="1"/>
  <c r="S274" i="2"/>
  <c r="C275" i="2"/>
  <c r="E275" i="2" a="1"/>
  <c r="E275" i="2" s="1"/>
  <c r="S275" i="2"/>
  <c r="C276" i="2"/>
  <c r="E276" i="2" a="1"/>
  <c r="E276" i="2" s="1"/>
  <c r="S276" i="2"/>
  <c r="C277" i="2"/>
  <c r="E277" i="2" a="1"/>
  <c r="E277" i="2" s="1"/>
  <c r="S277" i="2"/>
  <c r="C278" i="2"/>
  <c r="E278" i="2" a="1"/>
  <c r="E278" i="2" s="1"/>
  <c r="S278" i="2"/>
  <c r="C279" i="2"/>
  <c r="E279" i="2" a="1"/>
  <c r="E279" i="2" s="1"/>
  <c r="S279" i="2"/>
  <c r="C280" i="2"/>
  <c r="E280" i="2" a="1"/>
  <c r="E280" i="2" s="1"/>
  <c r="S280" i="2"/>
  <c r="C281" i="2"/>
  <c r="E281" i="2" a="1"/>
  <c r="E281" i="2" s="1"/>
  <c r="S281" i="2"/>
  <c r="C282" i="2"/>
  <c r="E282" i="2" a="1"/>
  <c r="E282" i="2" s="1"/>
  <c r="S282" i="2"/>
  <c r="C283" i="2"/>
  <c r="E283" i="2" a="1"/>
  <c r="E283" i="2" s="1"/>
  <c r="S283" i="2"/>
  <c r="C284" i="2"/>
  <c r="E284" i="2" a="1"/>
  <c r="E284" i="2" s="1"/>
  <c r="S284" i="2"/>
  <c r="C285" i="2"/>
  <c r="E285" i="2" a="1"/>
  <c r="E285" i="2" s="1"/>
  <c r="S285" i="2"/>
  <c r="C286" i="2"/>
  <c r="E286" i="2" a="1"/>
  <c r="E286" i="2" s="1"/>
  <c r="S286" i="2"/>
  <c r="C287" i="2"/>
  <c r="E287" i="2" a="1"/>
  <c r="E287" i="2" s="1"/>
  <c r="S287" i="2"/>
  <c r="C288" i="2"/>
  <c r="E288" i="2" a="1"/>
  <c r="E288" i="2" s="1"/>
  <c r="S288" i="2"/>
  <c r="C289" i="2"/>
  <c r="E289" i="2" a="1"/>
  <c r="E289" i="2" s="1"/>
  <c r="S289" i="2"/>
  <c r="C290" i="2"/>
  <c r="E290" i="2" a="1"/>
  <c r="E290" i="2" s="1"/>
  <c r="S290" i="2"/>
  <c r="C291" i="2"/>
  <c r="E291" i="2" a="1"/>
  <c r="E291" i="2" s="1"/>
  <c r="S291" i="2"/>
  <c r="C292" i="2"/>
  <c r="E292" i="2" a="1"/>
  <c r="E292" i="2" s="1"/>
  <c r="S292" i="2"/>
  <c r="C293" i="2"/>
  <c r="E293" i="2" a="1"/>
  <c r="E293" i="2" s="1"/>
  <c r="S293" i="2"/>
  <c r="C294" i="2"/>
  <c r="E294" i="2" a="1"/>
  <c r="E294" i="2" s="1"/>
  <c r="S294" i="2"/>
  <c r="C295" i="2"/>
  <c r="E295" i="2" a="1"/>
  <c r="E295" i="2" s="1"/>
  <c r="S295" i="2"/>
  <c r="C296" i="2"/>
  <c r="E296" i="2" a="1"/>
  <c r="E296" i="2" s="1"/>
  <c r="S296" i="2"/>
  <c r="C297" i="2"/>
  <c r="E297" i="2" a="1"/>
  <c r="E297" i="2" s="1"/>
  <c r="S297" i="2"/>
  <c r="C298" i="2"/>
  <c r="E298" i="2" a="1"/>
  <c r="E298" i="2" s="1"/>
  <c r="S298" i="2"/>
  <c r="C299" i="2"/>
  <c r="E299" i="2" a="1"/>
  <c r="E299" i="2" s="1"/>
  <c r="S299" i="2"/>
  <c r="C300" i="2"/>
  <c r="E300" i="2" a="1"/>
  <c r="E300" i="2" s="1"/>
  <c r="S300" i="2"/>
  <c r="C301" i="2"/>
  <c r="E301" i="2" a="1"/>
  <c r="E301" i="2" s="1"/>
  <c r="S301" i="2"/>
  <c r="C302" i="2"/>
  <c r="E302" i="2" a="1"/>
  <c r="E302" i="2" s="1"/>
  <c r="S302" i="2"/>
  <c r="C303" i="2"/>
  <c r="E303" i="2" a="1"/>
  <c r="E303" i="2" s="1"/>
  <c r="S303" i="2"/>
  <c r="C304" i="2"/>
  <c r="E304" i="2" a="1"/>
  <c r="E304" i="2" s="1"/>
  <c r="S304" i="2"/>
  <c r="J18" i="4"/>
  <c r="J1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9B183-515E-4B17-A9CC-2CCCE124CAAE}" keepAlive="1" name="Query - processed cleveland data" description="Connection to the 'processed cleveland data' query in the workbook." type="5" refreshedVersion="6" background="1" saveData="1">
    <dbPr connection="Provider=Microsoft.Mashup.OleDb.1;Data Source=$Workbook$;Location=&quot;processed cleveland data&quot;;Extended Properties=&quot;&quot;" command="SELECT * FROM [processed cleveland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<sst xmlns="http://schemas.openxmlformats.org/spreadsheetml/2006/main" count="113" uniqueCount="54">
  <si>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</si>
  <si>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</si>
  <si>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</si>
  <si>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</si>
  <si>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</si>
  <si>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</si>
  <si>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</si>
  <si>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</si>
  <si>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</si>
  <si>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</si>
  <si>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</si>
  <si>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</si>
  <si>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</si>
  <si>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</si>
  <si>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Status</t>
  </si>
  <si>
    <t>M/F</t>
  </si>
  <si>
    <t>CP type</t>
  </si>
  <si>
    <t>Row Labels</t>
  </si>
  <si>
    <t>Not Present</t>
  </si>
  <si>
    <t>Present</t>
  </si>
  <si>
    <t>Grand Total</t>
  </si>
  <si>
    <t>Female</t>
  </si>
  <si>
    <t>Male</t>
  </si>
  <si>
    <t>Min of Age</t>
  </si>
  <si>
    <t>Max of Age</t>
  </si>
  <si>
    <t>Average of Age</t>
  </si>
  <si>
    <t>Count of M/F</t>
  </si>
  <si>
    <t>Presence of heart disease in relation to age</t>
  </si>
  <si>
    <t xml:space="preserve">Male </t>
  </si>
  <si>
    <t>Gender Ratio of Heart disease Presence</t>
  </si>
  <si>
    <t>Average of Chol</t>
  </si>
  <si>
    <t>CA Type</t>
  </si>
  <si>
    <t>Normal</t>
  </si>
  <si>
    <t>Probable Hyper</t>
  </si>
  <si>
    <t>ST-T Wave</t>
  </si>
  <si>
    <t>Probably Hyper</t>
  </si>
  <si>
    <t>Count of CP type</t>
  </si>
  <si>
    <t>Defect</t>
  </si>
  <si>
    <t>Count of Defect</t>
  </si>
  <si>
    <t>Reversable defect</t>
  </si>
  <si>
    <t>Fixed defect</t>
  </si>
  <si>
    <t>N/A</t>
  </si>
  <si>
    <t>% of non-normal defects</t>
  </si>
  <si>
    <t>*Females and Males with presence of heart disease are much more likely to have non-normal resting electrocardiographic results (ST-T Wave abnormality or probable/definite left ventricular hypertrophy)</t>
  </si>
  <si>
    <t>*Males are much more likely to get heart disease. Refer to Gender table</t>
  </si>
  <si>
    <t>*Males and females with presence of heart disease are, on average, older. In the Cleveland sub-set</t>
  </si>
  <si>
    <t>*Both genders that have a presence of heart disease are much more likely to have non-normal defects (significantly higher)</t>
  </si>
  <si>
    <t>Asymptomatic</t>
  </si>
  <si>
    <t>Atypicle</t>
  </si>
  <si>
    <t>Non-Anginal</t>
  </si>
  <si>
    <t>Typical</t>
  </si>
  <si>
    <t>Atypical</t>
  </si>
  <si>
    <t>*Higher percentage of asymptomatic pain for people with presence of heart disease</t>
  </si>
  <si>
    <t>Chest Pain type against heart disease 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</si>
</sst>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0" xfId="0" applyAlignment="1">
      <alignment horizontal="left" indent="2"/>
    </xf>
    <xf numFmtId="0" fontId="3" fillId="0" borderId="1" xfId="0" applyFont="1" applyBorder="1"/>
    <xf numFmtId="10" fontId="2" fillId="0" borderId="1" xfId="0" applyNumberFormat="1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5" xfId="0" applyFont="1" applyBorder="1"/>
    <xf numFmtId="10" fontId="2" fillId="0" borderId="6" xfId="0" applyNumberFormat="1" applyFont="1" applyBorder="1"/>
    <xf numFmtId="0" fontId="3" fillId="0" borderId="7" xfId="0" applyFont="1" applyBorder="1"/>
    <xf numFmtId="10" fontId="2" fillId="0" borderId="8" xfId="0" applyNumberFormat="1" applyFont="1" applyBorder="1"/>
    <xf numFmtId="10" fontId="2" fillId="0" borderId="9" xfId="0" applyNumberFormat="1" applyFont="1" applyBorder="1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'Thalach - defects'!$F$5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'Thalach - defects'!$G$3:$H$4</c:f>
              <c:strCache>
                <c:ptCount val="2"/>
                <c:pt idx="0">
                  <c:v>Not Present</c:v>
                </c:pt>
                <c:pt idx="1">
                  <c:v>Present</c:v>
                </c:pt>
              </c:strCache>
            </c:strRef>
          </c:cat>
          <c:val>
            <c:numRef>
              <c:f>'Thalach - defects'!$G$5:$H$5</c:f>
              <c:numCache>
                <c:formatCode>0.00%</c:formatCode>
                <c:ptCount val="2"/>
                <c:pt idx="0">
                  <c:v>0.34782608695652173</c:v>
                </c:pt>
                <c:pt idx="1">
                  <c:v>0.76991150442477874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1-4E8F-9ED9-37E4885BBA04}"/>
            </c:ext>
          </c:extLst>
        </c:ser>
        <c:ser>
          <c:idx val="1"/>
          <c:order val="1"/>
          <c:tx>
            <c:strRef>
              <c:f>'Thalach - defects'!$F$6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'Thalach - defects'!$G$3:$H$4</c:f>
              <c:strCache>
                <c:ptCount val="2"/>
                <c:pt idx="0">
                  <c:v>Not Present</c:v>
                </c:pt>
                <c:pt idx="1">
                  <c:v>Present</c:v>
                </c:pt>
              </c:strCache>
            </c:strRef>
          </c:cat>
          <c:val>
            <c:numRef>
              <c:f>'Thalach - defects'!$G$6:$H$6</c:f>
              <c:numCache>
                <c:formatCode>0.00%</c:formatCode>
                <c:ptCount val="2"/>
                <c:pt idx="0">
                  <c:v>2.8169014084507043E-2</c:v>
                </c:pt>
                <c:pt idx="1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1-4E8F-9ED9-37E4885B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1057168"/>
        <c:axId val="1001057824"/>
      </c:barChart>
      <c:catAx>
        <c:axId val="100105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57824"/>
        <c:crosses val="autoZero"/>
        <c:auto val="1"/>
        <c:lblAlgn val="ctr"/>
        <c:lblOffset val="100"/>
        <c:noMultiLvlLbl val="0"/>
      </c:catAx>
      <c:valAx>
        <c:axId val="10010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5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23811</xdr:rowOff>
    </xdr:from>
    <xdr:to>
      <xdr:col>13</xdr:col>
      <xdr:colOff>590550</xdr:colOff>
      <xdr:row>29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4F52D-1716-4A3A-A2EC-87F9620CD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Konstantinou" refreshedDate="43896.357863425925" createdVersion="6" refreshedVersion="6" minRefreshableVersion="3" recordCount="303" xr:uid="{63FCF221-864D-4BF4-910B-CA9FACDAFED0}">
  <cacheSource type="worksheet">
    <worksheetSource name="processed_cleveland_data"/>
  </cacheSource>
  <cacheFields count="19">
    <cacheField name="Age" numFmtId="0">
      <sharedItems containsSemiMixedTypes="0" containsString="0" containsNumber="1" containsInteger="1" minValue="29" maxValue="77" count="41">
        <n v="63"/>
        <n v="67"/>
        <n v="37"/>
        <n v="41"/>
        <n v="56"/>
        <n v="62"/>
        <n v="57"/>
        <n v="53"/>
        <n v="44"/>
        <n v="52"/>
        <n v="48"/>
        <n v="54"/>
        <n v="49"/>
        <n v="64"/>
        <n v="58"/>
        <n v="60"/>
        <n v="50"/>
        <n v="66"/>
        <n v="43"/>
        <n v="40"/>
        <n v="69"/>
        <n v="59"/>
        <n v="42"/>
        <n v="55"/>
        <n v="61"/>
        <n v="65"/>
        <n v="71"/>
        <n v="51"/>
        <n v="46"/>
        <n v="45"/>
        <n v="39"/>
        <n v="68"/>
        <n v="47"/>
        <n v="34"/>
        <n v="35"/>
        <n v="29"/>
        <n v="70"/>
        <n v="77"/>
        <n v="38"/>
        <n v="74"/>
        <n v="76"/>
      </sharedItems>
    </cacheField>
    <cacheField name="Sex" numFmtId="0">
      <sharedItems containsSemiMixedTypes="0" containsString="0" containsNumber="1" containsInteger="1" minValue="0" maxValue="1"/>
    </cacheField>
    <cacheField name="M/F" numFmtId="0">
      <sharedItems count="2">
        <s v="Male"/>
        <s v="Female"/>
      </sharedItems>
    </cacheField>
    <cacheField name="CP" numFmtId="0">
      <sharedItems containsSemiMixedTypes="0" containsString="0" containsNumber="1" containsInteger="1" minValue="1" maxValue="4"/>
    </cacheField>
    <cacheField name="CP type" numFmtId="0">
      <sharedItems count="4">
        <s v="Typical"/>
        <s v="Asymptomatic"/>
        <s v="Non-Anginal"/>
        <s v="Atypicle"/>
      </sharedItems>
    </cacheField>
    <cacheField name="TrestBPS" numFmtId="0">
      <sharedItems containsSemiMixedTypes="0" containsString="0" containsNumber="1" containsInteger="1" minValue="94" maxValue="200" count="50">
        <n v="145"/>
        <n v="160"/>
        <n v="120"/>
        <n v="130"/>
        <n v="140"/>
        <n v="172"/>
        <n v="150"/>
        <n v="110"/>
        <n v="132"/>
        <n v="117"/>
        <n v="135"/>
        <n v="112"/>
        <n v="105"/>
        <n v="124"/>
        <n v="125"/>
        <n v="142"/>
        <n v="128"/>
        <n v="170"/>
        <n v="155"/>
        <n v="104"/>
        <n v="180"/>
        <n v="138"/>
        <n v="108"/>
        <n v="134"/>
        <n v="122"/>
        <n v="115"/>
        <n v="118"/>
        <n v="100"/>
        <n v="200"/>
        <n v="94"/>
        <n v="165"/>
        <n v="102"/>
        <n v="152"/>
        <n v="101"/>
        <n v="126"/>
        <n v="174"/>
        <n v="148"/>
        <n v="178"/>
        <n v="158"/>
        <n v="192"/>
        <n v="129"/>
        <n v="144"/>
        <n v="123"/>
        <n v="136"/>
        <n v="146"/>
        <n v="106"/>
        <n v="156"/>
        <n v="154"/>
        <n v="114"/>
        <n v="164"/>
      </sharedItems>
    </cacheField>
    <cacheField name="Chol" numFmtId="0">
      <sharedItems containsSemiMixedTypes="0" containsString="0" containsNumber="1" containsInteger="1" minValue="126" maxValue="564"/>
    </cacheField>
    <cacheField name="FBS" numFmtId="0">
      <sharedItems containsSemiMixedTypes="0" containsString="0" containsNumber="1" containsInteger="1" minValue="0" maxValue="1"/>
    </cacheField>
    <cacheField name="RestECG" numFmtId="0">
      <sharedItems containsSemiMixedTypes="0" containsString="0" containsNumber="1" containsInteger="1" minValue="0" maxValue="2"/>
    </cacheField>
    <cacheField name="Thalach" numFmtId="0">
      <sharedItems containsSemiMixedTypes="0" containsString="0" containsNumber="1" containsInteger="1" minValue="71" maxValue="202"/>
    </cacheField>
    <cacheField name="Exang" numFmtId="0">
      <sharedItems containsSemiMixedTypes="0" containsString="0" containsNumber="1" containsInteger="1" minValue="0" maxValue="1"/>
    </cacheField>
    <cacheField name="OldPeak" numFmtId="0">
      <sharedItems containsSemiMixedTypes="0" containsString="0" containsNumber="1" minValue="0" maxValue="6.2"/>
    </cacheField>
    <cacheField name="Slope" numFmtId="0">
      <sharedItems containsSemiMixedTypes="0" containsString="0" containsNumber="1" containsInteger="1" minValue="1" maxValue="3"/>
    </cacheField>
    <cacheField name="CA" numFmtId="0">
      <sharedItems containsString="0" containsBlank="1" containsNumber="1" containsInteger="1" minValue="0" maxValue="3"/>
    </cacheField>
    <cacheField name="CA Type" numFmtId="0">
      <sharedItems count="6">
        <s v="Normal"/>
        <s v="Probable Hyper"/>
        <s v="ST-T Wave"/>
        <s v="Who Knowsr" u="1"/>
        <e v="#N/A" u="1"/>
        <s v="Who Knows" u="1"/>
      </sharedItems>
    </cacheField>
    <cacheField name="Thal" numFmtId="0">
      <sharedItems containsSemiMixedTypes="0" containsString="0" containsNumber="1" containsInteger="1" minValue="0" maxValue="7"/>
    </cacheField>
    <cacheField name="Defect" numFmtId="0">
      <sharedItems containsBlank="1" count="5">
        <s v="Fixed defect"/>
        <s v="Normal"/>
        <s v="Reversable defect"/>
        <s v="N/A"/>
        <m u="1"/>
      </sharedItems>
    </cacheField>
    <cacheField name="Num" numFmtId="0">
      <sharedItems containsSemiMixedTypes="0" containsString="0" containsNumber="1" containsInteger="1" minValue="0" maxValue="4"/>
    </cacheField>
    <cacheField name="Status" numFmtId="0">
      <sharedItems count="2">
        <s v="Not Present"/>
        <s v="Pres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x v="0"/>
    <n v="1"/>
    <x v="0"/>
    <n v="1"/>
    <x v="0"/>
    <x v="0"/>
    <n v="233"/>
    <n v="1"/>
    <n v="2"/>
    <n v="150"/>
    <n v="0"/>
    <n v="2.2999999999999998"/>
    <n v="3"/>
    <n v="0"/>
    <x v="0"/>
    <n v="6"/>
    <x v="0"/>
    <n v="0"/>
    <x v="0"/>
  </r>
  <r>
    <x v="1"/>
    <n v="1"/>
    <x v="0"/>
    <n v="4"/>
    <x v="1"/>
    <x v="1"/>
    <n v="286"/>
    <n v="0"/>
    <n v="2"/>
    <n v="108"/>
    <n v="1"/>
    <n v="1.5"/>
    <n v="2"/>
    <n v="3"/>
    <x v="1"/>
    <n v="3"/>
    <x v="1"/>
    <n v="2"/>
    <x v="1"/>
  </r>
  <r>
    <x v="1"/>
    <n v="1"/>
    <x v="0"/>
    <n v="4"/>
    <x v="1"/>
    <x v="2"/>
    <n v="229"/>
    <n v="0"/>
    <n v="2"/>
    <n v="129"/>
    <n v="1"/>
    <n v="2.6"/>
    <n v="2"/>
    <n v="2"/>
    <x v="1"/>
    <n v="7"/>
    <x v="2"/>
    <n v="1"/>
    <x v="1"/>
  </r>
  <r>
    <x v="2"/>
    <n v="1"/>
    <x v="0"/>
    <n v="3"/>
    <x v="2"/>
    <x v="3"/>
    <n v="250"/>
    <n v="0"/>
    <n v="0"/>
    <n v="187"/>
    <n v="0"/>
    <n v="3.5"/>
    <n v="3"/>
    <n v="0"/>
    <x v="0"/>
    <n v="3"/>
    <x v="1"/>
    <n v="0"/>
    <x v="0"/>
  </r>
  <r>
    <x v="3"/>
    <n v="0"/>
    <x v="1"/>
    <n v="2"/>
    <x v="3"/>
    <x v="3"/>
    <n v="204"/>
    <n v="0"/>
    <n v="2"/>
    <n v="172"/>
    <n v="0"/>
    <n v="1.4"/>
    <n v="1"/>
    <n v="0"/>
    <x v="0"/>
    <n v="3"/>
    <x v="1"/>
    <n v="0"/>
    <x v="0"/>
  </r>
  <r>
    <x v="4"/>
    <n v="1"/>
    <x v="0"/>
    <n v="2"/>
    <x v="3"/>
    <x v="2"/>
    <n v="236"/>
    <n v="0"/>
    <n v="0"/>
    <n v="178"/>
    <n v="0"/>
    <n v="0.8"/>
    <n v="1"/>
    <n v="0"/>
    <x v="0"/>
    <n v="3"/>
    <x v="1"/>
    <n v="0"/>
    <x v="0"/>
  </r>
  <r>
    <x v="5"/>
    <n v="0"/>
    <x v="1"/>
    <n v="4"/>
    <x v="1"/>
    <x v="4"/>
    <n v="268"/>
    <n v="0"/>
    <n v="2"/>
    <n v="160"/>
    <n v="0"/>
    <n v="3.6"/>
    <n v="3"/>
    <n v="2"/>
    <x v="1"/>
    <n v="3"/>
    <x v="1"/>
    <n v="3"/>
    <x v="1"/>
  </r>
  <r>
    <x v="6"/>
    <n v="0"/>
    <x v="1"/>
    <n v="4"/>
    <x v="1"/>
    <x v="2"/>
    <n v="354"/>
    <n v="0"/>
    <n v="0"/>
    <n v="163"/>
    <n v="1"/>
    <n v="0.6"/>
    <n v="1"/>
    <n v="0"/>
    <x v="0"/>
    <n v="3"/>
    <x v="1"/>
    <n v="0"/>
    <x v="0"/>
  </r>
  <r>
    <x v="0"/>
    <n v="1"/>
    <x v="0"/>
    <n v="4"/>
    <x v="1"/>
    <x v="3"/>
    <n v="254"/>
    <n v="0"/>
    <n v="2"/>
    <n v="147"/>
    <n v="0"/>
    <n v="1.4"/>
    <n v="2"/>
    <n v="1"/>
    <x v="2"/>
    <n v="7"/>
    <x v="2"/>
    <n v="2"/>
    <x v="1"/>
  </r>
  <r>
    <x v="7"/>
    <n v="1"/>
    <x v="0"/>
    <n v="4"/>
    <x v="1"/>
    <x v="4"/>
    <n v="203"/>
    <n v="1"/>
    <n v="2"/>
    <n v="155"/>
    <n v="1"/>
    <n v="3.1"/>
    <n v="3"/>
    <n v="0"/>
    <x v="0"/>
    <n v="7"/>
    <x v="2"/>
    <n v="1"/>
    <x v="1"/>
  </r>
  <r>
    <x v="6"/>
    <n v="1"/>
    <x v="0"/>
    <n v="4"/>
    <x v="1"/>
    <x v="4"/>
    <n v="192"/>
    <n v="0"/>
    <n v="0"/>
    <n v="148"/>
    <n v="0"/>
    <n v="0.4"/>
    <n v="2"/>
    <n v="0"/>
    <x v="0"/>
    <n v="6"/>
    <x v="0"/>
    <n v="0"/>
    <x v="0"/>
  </r>
  <r>
    <x v="4"/>
    <n v="0"/>
    <x v="1"/>
    <n v="2"/>
    <x v="3"/>
    <x v="4"/>
    <n v="294"/>
    <n v="0"/>
    <n v="2"/>
    <n v="153"/>
    <n v="0"/>
    <n v="1.3"/>
    <n v="2"/>
    <n v="0"/>
    <x v="0"/>
    <n v="3"/>
    <x v="1"/>
    <n v="0"/>
    <x v="0"/>
  </r>
  <r>
    <x v="4"/>
    <n v="1"/>
    <x v="0"/>
    <n v="3"/>
    <x v="2"/>
    <x v="3"/>
    <n v="256"/>
    <n v="1"/>
    <n v="2"/>
    <n v="142"/>
    <n v="1"/>
    <n v="0.6"/>
    <n v="2"/>
    <n v="1"/>
    <x v="2"/>
    <n v="6"/>
    <x v="0"/>
    <n v="2"/>
    <x v="1"/>
  </r>
  <r>
    <x v="8"/>
    <n v="1"/>
    <x v="0"/>
    <n v="2"/>
    <x v="3"/>
    <x v="2"/>
    <n v="263"/>
    <n v="0"/>
    <n v="0"/>
    <n v="173"/>
    <n v="0"/>
    <n v="0"/>
    <n v="1"/>
    <n v="0"/>
    <x v="0"/>
    <n v="7"/>
    <x v="2"/>
    <n v="0"/>
    <x v="0"/>
  </r>
  <r>
    <x v="9"/>
    <n v="1"/>
    <x v="0"/>
    <n v="3"/>
    <x v="2"/>
    <x v="5"/>
    <n v="199"/>
    <n v="1"/>
    <n v="0"/>
    <n v="162"/>
    <n v="0"/>
    <n v="0.5"/>
    <n v="1"/>
    <n v="0"/>
    <x v="0"/>
    <n v="7"/>
    <x v="2"/>
    <n v="0"/>
    <x v="0"/>
  </r>
  <r>
    <x v="6"/>
    <n v="1"/>
    <x v="0"/>
    <n v="3"/>
    <x v="2"/>
    <x v="6"/>
    <n v="168"/>
    <n v="0"/>
    <n v="0"/>
    <n v="174"/>
    <n v="0"/>
    <n v="1.6"/>
    <n v="1"/>
    <n v="0"/>
    <x v="0"/>
    <n v="3"/>
    <x v="1"/>
    <n v="0"/>
    <x v="0"/>
  </r>
  <r>
    <x v="10"/>
    <n v="1"/>
    <x v="0"/>
    <n v="2"/>
    <x v="3"/>
    <x v="7"/>
    <n v="229"/>
    <n v="0"/>
    <n v="0"/>
    <n v="168"/>
    <n v="0"/>
    <n v="1"/>
    <n v="3"/>
    <n v="0"/>
    <x v="0"/>
    <n v="7"/>
    <x v="2"/>
    <n v="1"/>
    <x v="1"/>
  </r>
  <r>
    <x v="11"/>
    <n v="1"/>
    <x v="0"/>
    <n v="4"/>
    <x v="1"/>
    <x v="4"/>
    <n v="239"/>
    <n v="0"/>
    <n v="0"/>
    <n v="160"/>
    <n v="0"/>
    <n v="1.2"/>
    <n v="1"/>
    <n v="0"/>
    <x v="0"/>
    <n v="3"/>
    <x v="1"/>
    <n v="0"/>
    <x v="0"/>
  </r>
  <r>
    <x v="10"/>
    <n v="0"/>
    <x v="1"/>
    <n v="3"/>
    <x v="2"/>
    <x v="3"/>
    <n v="275"/>
    <n v="0"/>
    <n v="0"/>
    <n v="139"/>
    <n v="0"/>
    <n v="0.2"/>
    <n v="1"/>
    <n v="0"/>
    <x v="0"/>
    <n v="3"/>
    <x v="1"/>
    <n v="0"/>
    <x v="0"/>
  </r>
  <r>
    <x v="12"/>
    <n v="1"/>
    <x v="0"/>
    <n v="2"/>
    <x v="3"/>
    <x v="3"/>
    <n v="266"/>
    <n v="0"/>
    <n v="0"/>
    <n v="171"/>
    <n v="0"/>
    <n v="0.6"/>
    <n v="1"/>
    <n v="0"/>
    <x v="0"/>
    <n v="3"/>
    <x v="1"/>
    <n v="0"/>
    <x v="0"/>
  </r>
  <r>
    <x v="13"/>
    <n v="1"/>
    <x v="0"/>
    <n v="1"/>
    <x v="0"/>
    <x v="7"/>
    <n v="211"/>
    <n v="0"/>
    <n v="2"/>
    <n v="144"/>
    <n v="1"/>
    <n v="1.8"/>
    <n v="2"/>
    <n v="0"/>
    <x v="0"/>
    <n v="3"/>
    <x v="1"/>
    <n v="0"/>
    <x v="0"/>
  </r>
  <r>
    <x v="14"/>
    <n v="0"/>
    <x v="1"/>
    <n v="1"/>
    <x v="0"/>
    <x v="6"/>
    <n v="283"/>
    <n v="1"/>
    <n v="2"/>
    <n v="162"/>
    <n v="0"/>
    <n v="1"/>
    <n v="1"/>
    <n v="0"/>
    <x v="0"/>
    <n v="3"/>
    <x v="1"/>
    <n v="0"/>
    <x v="0"/>
  </r>
  <r>
    <x v="14"/>
    <n v="1"/>
    <x v="0"/>
    <n v="2"/>
    <x v="3"/>
    <x v="2"/>
    <n v="284"/>
    <n v="0"/>
    <n v="2"/>
    <n v="160"/>
    <n v="0"/>
    <n v="1.8"/>
    <n v="2"/>
    <n v="0"/>
    <x v="0"/>
    <n v="3"/>
    <x v="1"/>
    <n v="1"/>
    <x v="1"/>
  </r>
  <r>
    <x v="14"/>
    <n v="1"/>
    <x v="0"/>
    <n v="3"/>
    <x v="2"/>
    <x v="8"/>
    <n v="224"/>
    <n v="0"/>
    <n v="2"/>
    <n v="173"/>
    <n v="0"/>
    <n v="3.2"/>
    <n v="1"/>
    <n v="2"/>
    <x v="1"/>
    <n v="7"/>
    <x v="2"/>
    <n v="3"/>
    <x v="1"/>
  </r>
  <r>
    <x v="15"/>
    <n v="1"/>
    <x v="0"/>
    <n v="4"/>
    <x v="1"/>
    <x v="3"/>
    <n v="206"/>
    <n v="0"/>
    <n v="2"/>
    <n v="132"/>
    <n v="1"/>
    <n v="2.4"/>
    <n v="2"/>
    <n v="2"/>
    <x v="1"/>
    <n v="7"/>
    <x v="2"/>
    <n v="4"/>
    <x v="1"/>
  </r>
  <r>
    <x v="16"/>
    <n v="0"/>
    <x v="1"/>
    <n v="3"/>
    <x v="2"/>
    <x v="2"/>
    <n v="219"/>
    <n v="0"/>
    <n v="0"/>
    <n v="158"/>
    <n v="0"/>
    <n v="1.6"/>
    <n v="2"/>
    <n v="0"/>
    <x v="0"/>
    <n v="3"/>
    <x v="1"/>
    <n v="0"/>
    <x v="0"/>
  </r>
  <r>
    <x v="14"/>
    <n v="0"/>
    <x v="1"/>
    <n v="3"/>
    <x v="2"/>
    <x v="2"/>
    <n v="340"/>
    <n v="0"/>
    <n v="0"/>
    <n v="172"/>
    <n v="0"/>
    <n v="0"/>
    <n v="1"/>
    <n v="0"/>
    <x v="0"/>
    <n v="3"/>
    <x v="1"/>
    <n v="0"/>
    <x v="0"/>
  </r>
  <r>
    <x v="17"/>
    <n v="0"/>
    <x v="1"/>
    <n v="1"/>
    <x v="0"/>
    <x v="6"/>
    <n v="226"/>
    <n v="0"/>
    <n v="0"/>
    <n v="114"/>
    <n v="0"/>
    <n v="2.6"/>
    <n v="3"/>
    <n v="0"/>
    <x v="0"/>
    <n v="3"/>
    <x v="1"/>
    <n v="0"/>
    <x v="0"/>
  </r>
  <r>
    <x v="18"/>
    <n v="1"/>
    <x v="0"/>
    <n v="4"/>
    <x v="1"/>
    <x v="6"/>
    <n v="247"/>
    <n v="0"/>
    <n v="0"/>
    <n v="171"/>
    <n v="0"/>
    <n v="1.5"/>
    <n v="1"/>
    <n v="0"/>
    <x v="0"/>
    <n v="3"/>
    <x v="1"/>
    <n v="0"/>
    <x v="0"/>
  </r>
  <r>
    <x v="19"/>
    <n v="1"/>
    <x v="0"/>
    <n v="4"/>
    <x v="1"/>
    <x v="7"/>
    <n v="167"/>
    <n v="0"/>
    <n v="2"/>
    <n v="114"/>
    <n v="1"/>
    <n v="2"/>
    <n v="2"/>
    <n v="0"/>
    <x v="0"/>
    <n v="7"/>
    <x v="2"/>
    <n v="3"/>
    <x v="1"/>
  </r>
  <r>
    <x v="20"/>
    <n v="0"/>
    <x v="1"/>
    <n v="1"/>
    <x v="0"/>
    <x v="4"/>
    <n v="239"/>
    <n v="0"/>
    <n v="0"/>
    <n v="151"/>
    <n v="0"/>
    <n v="1.8"/>
    <n v="1"/>
    <n v="2"/>
    <x v="1"/>
    <n v="3"/>
    <x v="1"/>
    <n v="0"/>
    <x v="0"/>
  </r>
  <r>
    <x v="15"/>
    <n v="1"/>
    <x v="0"/>
    <n v="4"/>
    <x v="1"/>
    <x v="9"/>
    <n v="230"/>
    <n v="1"/>
    <n v="0"/>
    <n v="160"/>
    <n v="1"/>
    <n v="1.4"/>
    <n v="1"/>
    <n v="2"/>
    <x v="1"/>
    <n v="7"/>
    <x v="2"/>
    <n v="2"/>
    <x v="1"/>
  </r>
  <r>
    <x v="13"/>
    <n v="1"/>
    <x v="0"/>
    <n v="3"/>
    <x v="2"/>
    <x v="4"/>
    <n v="335"/>
    <n v="0"/>
    <n v="0"/>
    <n v="158"/>
    <n v="0"/>
    <n v="0"/>
    <n v="1"/>
    <n v="0"/>
    <x v="0"/>
    <n v="3"/>
    <x v="1"/>
    <n v="1"/>
    <x v="1"/>
  </r>
  <r>
    <x v="21"/>
    <n v="1"/>
    <x v="0"/>
    <n v="4"/>
    <x v="1"/>
    <x v="10"/>
    <n v="234"/>
    <n v="0"/>
    <n v="0"/>
    <n v="161"/>
    <n v="0"/>
    <n v="0.5"/>
    <n v="2"/>
    <n v="0"/>
    <x v="0"/>
    <n v="7"/>
    <x v="2"/>
    <n v="0"/>
    <x v="0"/>
  </r>
  <r>
    <x v="8"/>
    <n v="1"/>
    <x v="0"/>
    <n v="3"/>
    <x v="2"/>
    <x v="3"/>
    <n v="233"/>
    <n v="0"/>
    <n v="0"/>
    <n v="179"/>
    <n v="1"/>
    <n v="0.4"/>
    <n v="1"/>
    <n v="0"/>
    <x v="0"/>
    <n v="3"/>
    <x v="1"/>
    <n v="0"/>
    <x v="0"/>
  </r>
  <r>
    <x v="22"/>
    <n v="1"/>
    <x v="0"/>
    <n v="4"/>
    <x v="1"/>
    <x v="4"/>
    <n v="226"/>
    <n v="0"/>
    <n v="0"/>
    <n v="178"/>
    <n v="0"/>
    <n v="0"/>
    <n v="1"/>
    <n v="0"/>
    <x v="0"/>
    <n v="3"/>
    <x v="1"/>
    <n v="0"/>
    <x v="0"/>
  </r>
  <r>
    <x v="18"/>
    <n v="1"/>
    <x v="0"/>
    <n v="4"/>
    <x v="1"/>
    <x v="2"/>
    <n v="177"/>
    <n v="0"/>
    <n v="2"/>
    <n v="120"/>
    <n v="1"/>
    <n v="2.5"/>
    <n v="2"/>
    <n v="0"/>
    <x v="0"/>
    <n v="7"/>
    <x v="2"/>
    <n v="3"/>
    <x v="1"/>
  </r>
  <r>
    <x v="6"/>
    <n v="1"/>
    <x v="0"/>
    <n v="4"/>
    <x v="1"/>
    <x v="6"/>
    <n v="276"/>
    <n v="0"/>
    <n v="2"/>
    <n v="112"/>
    <n v="1"/>
    <n v="0.6"/>
    <n v="2"/>
    <n v="1"/>
    <x v="2"/>
    <n v="6"/>
    <x v="0"/>
    <n v="1"/>
    <x v="1"/>
  </r>
  <r>
    <x v="23"/>
    <n v="1"/>
    <x v="0"/>
    <n v="4"/>
    <x v="1"/>
    <x v="8"/>
    <n v="353"/>
    <n v="0"/>
    <n v="0"/>
    <n v="132"/>
    <n v="1"/>
    <n v="1.2"/>
    <n v="2"/>
    <n v="1"/>
    <x v="2"/>
    <n v="7"/>
    <x v="2"/>
    <n v="3"/>
    <x v="1"/>
  </r>
  <r>
    <x v="24"/>
    <n v="1"/>
    <x v="0"/>
    <n v="3"/>
    <x v="2"/>
    <x v="6"/>
    <n v="243"/>
    <n v="1"/>
    <n v="0"/>
    <n v="137"/>
    <n v="1"/>
    <n v="1"/>
    <n v="2"/>
    <n v="0"/>
    <x v="0"/>
    <n v="3"/>
    <x v="1"/>
    <n v="0"/>
    <x v="0"/>
  </r>
  <r>
    <x v="25"/>
    <n v="0"/>
    <x v="1"/>
    <n v="4"/>
    <x v="1"/>
    <x v="6"/>
    <n v="225"/>
    <n v="0"/>
    <n v="2"/>
    <n v="114"/>
    <n v="0"/>
    <n v="1"/>
    <n v="2"/>
    <n v="3"/>
    <x v="1"/>
    <n v="7"/>
    <x v="2"/>
    <n v="4"/>
    <x v="1"/>
  </r>
  <r>
    <x v="19"/>
    <n v="1"/>
    <x v="0"/>
    <n v="1"/>
    <x v="0"/>
    <x v="4"/>
    <n v="199"/>
    <n v="0"/>
    <n v="0"/>
    <n v="178"/>
    <n v="1"/>
    <n v="1.4"/>
    <n v="1"/>
    <n v="0"/>
    <x v="0"/>
    <n v="7"/>
    <x v="2"/>
    <n v="0"/>
    <x v="0"/>
  </r>
  <r>
    <x v="26"/>
    <n v="0"/>
    <x v="1"/>
    <n v="2"/>
    <x v="3"/>
    <x v="1"/>
    <n v="302"/>
    <n v="0"/>
    <n v="0"/>
    <n v="162"/>
    <n v="0"/>
    <n v="0.4"/>
    <n v="1"/>
    <n v="2"/>
    <x v="1"/>
    <n v="3"/>
    <x v="1"/>
    <n v="0"/>
    <x v="0"/>
  </r>
  <r>
    <x v="21"/>
    <n v="1"/>
    <x v="0"/>
    <n v="3"/>
    <x v="2"/>
    <x v="6"/>
    <n v="212"/>
    <n v="1"/>
    <n v="0"/>
    <n v="157"/>
    <n v="0"/>
    <n v="1.6"/>
    <n v="1"/>
    <n v="0"/>
    <x v="0"/>
    <n v="3"/>
    <x v="1"/>
    <n v="0"/>
    <x v="0"/>
  </r>
  <r>
    <x v="24"/>
    <n v="0"/>
    <x v="1"/>
    <n v="4"/>
    <x v="1"/>
    <x v="3"/>
    <n v="330"/>
    <n v="0"/>
    <n v="2"/>
    <n v="169"/>
    <n v="0"/>
    <n v="0"/>
    <n v="1"/>
    <n v="0"/>
    <x v="0"/>
    <n v="3"/>
    <x v="1"/>
    <n v="1"/>
    <x v="1"/>
  </r>
  <r>
    <x v="14"/>
    <n v="1"/>
    <x v="0"/>
    <n v="3"/>
    <x v="2"/>
    <x v="11"/>
    <n v="230"/>
    <n v="0"/>
    <n v="2"/>
    <n v="165"/>
    <n v="0"/>
    <n v="2.5"/>
    <n v="2"/>
    <n v="1"/>
    <x v="2"/>
    <n v="7"/>
    <x v="2"/>
    <n v="4"/>
    <x v="1"/>
  </r>
  <r>
    <x v="27"/>
    <n v="1"/>
    <x v="0"/>
    <n v="3"/>
    <x v="2"/>
    <x v="7"/>
    <n v="175"/>
    <n v="0"/>
    <n v="0"/>
    <n v="123"/>
    <n v="0"/>
    <n v="0.6"/>
    <n v="1"/>
    <n v="0"/>
    <x v="0"/>
    <n v="3"/>
    <x v="1"/>
    <n v="0"/>
    <x v="0"/>
  </r>
  <r>
    <x v="16"/>
    <n v="1"/>
    <x v="0"/>
    <n v="4"/>
    <x v="1"/>
    <x v="6"/>
    <n v="243"/>
    <n v="0"/>
    <n v="2"/>
    <n v="128"/>
    <n v="0"/>
    <n v="2.6"/>
    <n v="2"/>
    <n v="0"/>
    <x v="0"/>
    <n v="7"/>
    <x v="2"/>
    <n v="4"/>
    <x v="1"/>
  </r>
  <r>
    <x v="25"/>
    <n v="0"/>
    <x v="1"/>
    <n v="3"/>
    <x v="2"/>
    <x v="4"/>
    <n v="417"/>
    <n v="1"/>
    <n v="2"/>
    <n v="157"/>
    <n v="0"/>
    <n v="0.8"/>
    <n v="1"/>
    <n v="1"/>
    <x v="2"/>
    <n v="3"/>
    <x v="1"/>
    <n v="0"/>
    <x v="0"/>
  </r>
  <r>
    <x v="7"/>
    <n v="1"/>
    <x v="0"/>
    <n v="3"/>
    <x v="2"/>
    <x v="3"/>
    <n v="197"/>
    <n v="1"/>
    <n v="2"/>
    <n v="152"/>
    <n v="0"/>
    <n v="1.2"/>
    <n v="3"/>
    <n v="0"/>
    <x v="0"/>
    <n v="3"/>
    <x v="1"/>
    <n v="0"/>
    <x v="0"/>
  </r>
  <r>
    <x v="3"/>
    <n v="0"/>
    <x v="1"/>
    <n v="2"/>
    <x v="3"/>
    <x v="12"/>
    <n v="198"/>
    <n v="0"/>
    <n v="0"/>
    <n v="168"/>
    <n v="0"/>
    <n v="0"/>
    <n v="1"/>
    <n v="1"/>
    <x v="2"/>
    <n v="3"/>
    <x v="1"/>
    <n v="0"/>
    <x v="0"/>
  </r>
  <r>
    <x v="25"/>
    <n v="1"/>
    <x v="0"/>
    <n v="4"/>
    <x v="1"/>
    <x v="2"/>
    <n v="177"/>
    <n v="0"/>
    <n v="0"/>
    <n v="140"/>
    <n v="0"/>
    <n v="0.4"/>
    <n v="1"/>
    <n v="0"/>
    <x v="0"/>
    <n v="7"/>
    <x v="2"/>
    <n v="0"/>
    <x v="0"/>
  </r>
  <r>
    <x v="8"/>
    <n v="1"/>
    <x v="0"/>
    <n v="4"/>
    <x v="1"/>
    <x v="11"/>
    <n v="290"/>
    <n v="0"/>
    <n v="2"/>
    <n v="153"/>
    <n v="0"/>
    <n v="0"/>
    <n v="1"/>
    <n v="1"/>
    <x v="2"/>
    <n v="3"/>
    <x v="1"/>
    <n v="2"/>
    <x v="1"/>
  </r>
  <r>
    <x v="8"/>
    <n v="1"/>
    <x v="0"/>
    <n v="2"/>
    <x v="3"/>
    <x v="3"/>
    <n v="219"/>
    <n v="0"/>
    <n v="2"/>
    <n v="188"/>
    <n v="0"/>
    <n v="0"/>
    <n v="1"/>
    <n v="0"/>
    <x v="0"/>
    <n v="3"/>
    <x v="1"/>
    <n v="0"/>
    <x v="0"/>
  </r>
  <r>
    <x v="15"/>
    <n v="1"/>
    <x v="0"/>
    <n v="4"/>
    <x v="1"/>
    <x v="3"/>
    <n v="253"/>
    <n v="0"/>
    <n v="0"/>
    <n v="144"/>
    <n v="1"/>
    <n v="1.4"/>
    <n v="1"/>
    <n v="1"/>
    <x v="2"/>
    <n v="7"/>
    <x v="2"/>
    <n v="1"/>
    <x v="1"/>
  </r>
  <r>
    <x v="11"/>
    <n v="1"/>
    <x v="0"/>
    <n v="4"/>
    <x v="1"/>
    <x v="13"/>
    <n v="266"/>
    <n v="0"/>
    <n v="2"/>
    <n v="109"/>
    <n v="1"/>
    <n v="2.2000000000000002"/>
    <n v="2"/>
    <n v="1"/>
    <x v="2"/>
    <n v="7"/>
    <x v="2"/>
    <n v="1"/>
    <x v="1"/>
  </r>
  <r>
    <x v="16"/>
    <n v="1"/>
    <x v="0"/>
    <n v="3"/>
    <x v="2"/>
    <x v="4"/>
    <n v="233"/>
    <n v="0"/>
    <n v="0"/>
    <n v="163"/>
    <n v="0"/>
    <n v="0.6"/>
    <n v="2"/>
    <n v="1"/>
    <x v="2"/>
    <n v="7"/>
    <x v="2"/>
    <n v="1"/>
    <x v="1"/>
  </r>
  <r>
    <x v="3"/>
    <n v="1"/>
    <x v="0"/>
    <n v="4"/>
    <x v="1"/>
    <x v="7"/>
    <n v="172"/>
    <n v="0"/>
    <n v="2"/>
    <n v="158"/>
    <n v="0"/>
    <n v="0"/>
    <n v="1"/>
    <n v="0"/>
    <x v="0"/>
    <n v="7"/>
    <x v="2"/>
    <n v="1"/>
    <x v="1"/>
  </r>
  <r>
    <x v="11"/>
    <n v="1"/>
    <x v="0"/>
    <n v="3"/>
    <x v="2"/>
    <x v="14"/>
    <n v="273"/>
    <n v="0"/>
    <n v="2"/>
    <n v="152"/>
    <n v="0"/>
    <n v="0.5"/>
    <n v="3"/>
    <n v="1"/>
    <x v="2"/>
    <n v="3"/>
    <x v="1"/>
    <n v="0"/>
    <x v="0"/>
  </r>
  <r>
    <x v="27"/>
    <n v="1"/>
    <x v="0"/>
    <n v="1"/>
    <x v="0"/>
    <x v="14"/>
    <n v="213"/>
    <n v="0"/>
    <n v="2"/>
    <n v="125"/>
    <n v="1"/>
    <n v="1.4"/>
    <n v="1"/>
    <n v="1"/>
    <x v="2"/>
    <n v="3"/>
    <x v="1"/>
    <n v="0"/>
    <x v="0"/>
  </r>
  <r>
    <x v="27"/>
    <n v="0"/>
    <x v="1"/>
    <n v="4"/>
    <x v="1"/>
    <x v="3"/>
    <n v="305"/>
    <n v="0"/>
    <n v="0"/>
    <n v="142"/>
    <n v="1"/>
    <n v="1.2"/>
    <n v="2"/>
    <n v="0"/>
    <x v="0"/>
    <n v="7"/>
    <x v="2"/>
    <n v="2"/>
    <x v="1"/>
  </r>
  <r>
    <x v="28"/>
    <n v="0"/>
    <x v="1"/>
    <n v="3"/>
    <x v="2"/>
    <x v="15"/>
    <n v="177"/>
    <n v="0"/>
    <n v="2"/>
    <n v="160"/>
    <n v="1"/>
    <n v="1.4"/>
    <n v="3"/>
    <n v="0"/>
    <x v="0"/>
    <n v="3"/>
    <x v="1"/>
    <n v="0"/>
    <x v="0"/>
  </r>
  <r>
    <x v="14"/>
    <n v="1"/>
    <x v="0"/>
    <n v="4"/>
    <x v="1"/>
    <x v="16"/>
    <n v="216"/>
    <n v="0"/>
    <n v="2"/>
    <n v="131"/>
    <n v="1"/>
    <n v="2.2000000000000002"/>
    <n v="2"/>
    <n v="3"/>
    <x v="1"/>
    <n v="7"/>
    <x v="2"/>
    <n v="1"/>
    <x v="1"/>
  </r>
  <r>
    <x v="11"/>
    <n v="0"/>
    <x v="1"/>
    <n v="3"/>
    <x v="2"/>
    <x v="10"/>
    <n v="304"/>
    <n v="1"/>
    <n v="0"/>
    <n v="170"/>
    <n v="0"/>
    <n v="0"/>
    <n v="1"/>
    <n v="0"/>
    <x v="0"/>
    <n v="3"/>
    <x v="1"/>
    <n v="0"/>
    <x v="0"/>
  </r>
  <r>
    <x v="11"/>
    <n v="1"/>
    <x v="0"/>
    <n v="4"/>
    <x v="1"/>
    <x v="2"/>
    <n v="188"/>
    <n v="0"/>
    <n v="0"/>
    <n v="113"/>
    <n v="0"/>
    <n v="1.4"/>
    <n v="2"/>
    <n v="1"/>
    <x v="2"/>
    <n v="7"/>
    <x v="2"/>
    <n v="2"/>
    <x v="1"/>
  </r>
  <r>
    <x v="15"/>
    <n v="1"/>
    <x v="0"/>
    <n v="4"/>
    <x v="1"/>
    <x v="0"/>
    <n v="282"/>
    <n v="0"/>
    <n v="2"/>
    <n v="142"/>
    <n v="1"/>
    <n v="2.8"/>
    <n v="2"/>
    <n v="2"/>
    <x v="1"/>
    <n v="7"/>
    <x v="2"/>
    <n v="2"/>
    <x v="1"/>
  </r>
  <r>
    <x v="15"/>
    <n v="1"/>
    <x v="0"/>
    <n v="3"/>
    <x v="2"/>
    <x v="4"/>
    <n v="185"/>
    <n v="0"/>
    <n v="2"/>
    <n v="155"/>
    <n v="0"/>
    <n v="3"/>
    <n v="2"/>
    <n v="0"/>
    <x v="0"/>
    <n v="3"/>
    <x v="1"/>
    <n v="1"/>
    <x v="1"/>
  </r>
  <r>
    <x v="11"/>
    <n v="1"/>
    <x v="0"/>
    <n v="3"/>
    <x v="2"/>
    <x v="6"/>
    <n v="232"/>
    <n v="0"/>
    <n v="2"/>
    <n v="165"/>
    <n v="0"/>
    <n v="1.6"/>
    <n v="1"/>
    <n v="0"/>
    <x v="0"/>
    <n v="7"/>
    <x v="2"/>
    <n v="0"/>
    <x v="0"/>
  </r>
  <r>
    <x v="21"/>
    <n v="1"/>
    <x v="0"/>
    <n v="4"/>
    <x v="1"/>
    <x v="17"/>
    <n v="326"/>
    <n v="0"/>
    <n v="2"/>
    <n v="140"/>
    <n v="1"/>
    <n v="3.4"/>
    <n v="3"/>
    <n v="0"/>
    <x v="0"/>
    <n v="7"/>
    <x v="2"/>
    <n v="2"/>
    <x v="1"/>
  </r>
  <r>
    <x v="28"/>
    <n v="1"/>
    <x v="0"/>
    <n v="3"/>
    <x v="2"/>
    <x v="6"/>
    <n v="231"/>
    <n v="0"/>
    <n v="0"/>
    <n v="147"/>
    <n v="0"/>
    <n v="3.6"/>
    <n v="2"/>
    <n v="0"/>
    <x v="0"/>
    <n v="3"/>
    <x v="1"/>
    <n v="1"/>
    <x v="1"/>
  </r>
  <r>
    <x v="25"/>
    <n v="0"/>
    <x v="1"/>
    <n v="3"/>
    <x v="2"/>
    <x v="18"/>
    <n v="269"/>
    <n v="0"/>
    <n v="0"/>
    <n v="148"/>
    <n v="0"/>
    <n v="0.8"/>
    <n v="1"/>
    <n v="0"/>
    <x v="0"/>
    <n v="3"/>
    <x v="1"/>
    <n v="0"/>
    <x v="0"/>
  </r>
  <r>
    <x v="1"/>
    <n v="1"/>
    <x v="0"/>
    <n v="4"/>
    <x v="1"/>
    <x v="14"/>
    <n v="254"/>
    <n v="1"/>
    <n v="0"/>
    <n v="163"/>
    <n v="0"/>
    <n v="0.2"/>
    <n v="2"/>
    <n v="2"/>
    <x v="1"/>
    <n v="7"/>
    <x v="2"/>
    <n v="3"/>
    <x v="1"/>
  </r>
  <r>
    <x v="5"/>
    <n v="1"/>
    <x v="0"/>
    <n v="4"/>
    <x v="1"/>
    <x v="2"/>
    <n v="267"/>
    <n v="0"/>
    <n v="0"/>
    <n v="99"/>
    <n v="1"/>
    <n v="1.8"/>
    <n v="2"/>
    <n v="2"/>
    <x v="1"/>
    <n v="7"/>
    <x v="2"/>
    <n v="1"/>
    <x v="1"/>
  </r>
  <r>
    <x v="25"/>
    <n v="1"/>
    <x v="0"/>
    <n v="4"/>
    <x v="1"/>
    <x v="7"/>
    <n v="248"/>
    <n v="0"/>
    <n v="2"/>
    <n v="158"/>
    <n v="0"/>
    <n v="0.6"/>
    <n v="1"/>
    <n v="2"/>
    <x v="1"/>
    <n v="6"/>
    <x v="0"/>
    <n v="1"/>
    <x v="1"/>
  </r>
  <r>
    <x v="8"/>
    <n v="1"/>
    <x v="0"/>
    <n v="4"/>
    <x v="1"/>
    <x v="7"/>
    <n v="197"/>
    <n v="0"/>
    <n v="2"/>
    <n v="177"/>
    <n v="0"/>
    <n v="0"/>
    <n v="1"/>
    <n v="1"/>
    <x v="2"/>
    <n v="3"/>
    <x v="1"/>
    <n v="1"/>
    <x v="1"/>
  </r>
  <r>
    <x v="25"/>
    <n v="0"/>
    <x v="1"/>
    <n v="3"/>
    <x v="2"/>
    <x v="1"/>
    <n v="360"/>
    <n v="0"/>
    <n v="2"/>
    <n v="151"/>
    <n v="0"/>
    <n v="0.8"/>
    <n v="1"/>
    <n v="0"/>
    <x v="0"/>
    <n v="3"/>
    <x v="1"/>
    <n v="0"/>
    <x v="0"/>
  </r>
  <r>
    <x v="15"/>
    <n v="1"/>
    <x v="0"/>
    <n v="4"/>
    <x v="1"/>
    <x v="14"/>
    <n v="258"/>
    <n v="0"/>
    <n v="2"/>
    <n v="141"/>
    <n v="1"/>
    <n v="2.8"/>
    <n v="2"/>
    <n v="1"/>
    <x v="2"/>
    <n v="7"/>
    <x v="2"/>
    <n v="1"/>
    <x v="1"/>
  </r>
  <r>
    <x v="27"/>
    <n v="0"/>
    <x v="1"/>
    <n v="3"/>
    <x v="2"/>
    <x v="4"/>
    <n v="308"/>
    <n v="0"/>
    <n v="2"/>
    <n v="142"/>
    <n v="0"/>
    <n v="1.5"/>
    <n v="1"/>
    <n v="1"/>
    <x v="2"/>
    <n v="3"/>
    <x v="1"/>
    <n v="0"/>
    <x v="0"/>
  </r>
  <r>
    <x v="10"/>
    <n v="1"/>
    <x v="0"/>
    <n v="2"/>
    <x v="3"/>
    <x v="3"/>
    <n v="245"/>
    <n v="0"/>
    <n v="2"/>
    <n v="180"/>
    <n v="0"/>
    <n v="0.2"/>
    <n v="2"/>
    <n v="0"/>
    <x v="0"/>
    <n v="3"/>
    <x v="1"/>
    <n v="0"/>
    <x v="0"/>
  </r>
  <r>
    <x v="14"/>
    <n v="1"/>
    <x v="0"/>
    <n v="4"/>
    <x v="1"/>
    <x v="6"/>
    <n v="270"/>
    <n v="0"/>
    <n v="2"/>
    <n v="111"/>
    <n v="1"/>
    <n v="0.8"/>
    <n v="1"/>
    <n v="0"/>
    <x v="0"/>
    <n v="7"/>
    <x v="2"/>
    <n v="3"/>
    <x v="1"/>
  </r>
  <r>
    <x v="29"/>
    <n v="1"/>
    <x v="0"/>
    <n v="4"/>
    <x v="1"/>
    <x v="19"/>
    <n v="208"/>
    <n v="0"/>
    <n v="2"/>
    <n v="148"/>
    <n v="1"/>
    <n v="3"/>
    <n v="2"/>
    <n v="0"/>
    <x v="0"/>
    <n v="3"/>
    <x v="1"/>
    <n v="0"/>
    <x v="0"/>
  </r>
  <r>
    <x v="7"/>
    <n v="0"/>
    <x v="1"/>
    <n v="4"/>
    <x v="1"/>
    <x v="3"/>
    <n v="264"/>
    <n v="0"/>
    <n v="2"/>
    <n v="143"/>
    <n v="0"/>
    <n v="0.4"/>
    <n v="2"/>
    <n v="0"/>
    <x v="0"/>
    <n v="3"/>
    <x v="1"/>
    <n v="0"/>
    <x v="0"/>
  </r>
  <r>
    <x v="30"/>
    <n v="1"/>
    <x v="0"/>
    <n v="3"/>
    <x v="2"/>
    <x v="4"/>
    <n v="321"/>
    <n v="0"/>
    <n v="2"/>
    <n v="182"/>
    <n v="0"/>
    <n v="0"/>
    <n v="1"/>
    <n v="0"/>
    <x v="0"/>
    <n v="3"/>
    <x v="1"/>
    <n v="0"/>
    <x v="0"/>
  </r>
  <r>
    <x v="31"/>
    <n v="1"/>
    <x v="0"/>
    <n v="3"/>
    <x v="2"/>
    <x v="20"/>
    <n v="274"/>
    <n v="1"/>
    <n v="2"/>
    <n v="150"/>
    <n v="1"/>
    <n v="1.6"/>
    <n v="2"/>
    <n v="0"/>
    <x v="0"/>
    <n v="7"/>
    <x v="2"/>
    <n v="3"/>
    <x v="1"/>
  </r>
  <r>
    <x v="9"/>
    <n v="1"/>
    <x v="0"/>
    <n v="2"/>
    <x v="3"/>
    <x v="2"/>
    <n v="325"/>
    <n v="0"/>
    <n v="0"/>
    <n v="172"/>
    <n v="0"/>
    <n v="0.2"/>
    <n v="1"/>
    <n v="0"/>
    <x v="0"/>
    <n v="3"/>
    <x v="1"/>
    <n v="0"/>
    <x v="0"/>
  </r>
  <r>
    <x v="8"/>
    <n v="1"/>
    <x v="0"/>
    <n v="3"/>
    <x v="2"/>
    <x v="4"/>
    <n v="235"/>
    <n v="0"/>
    <n v="2"/>
    <n v="180"/>
    <n v="0"/>
    <n v="0"/>
    <n v="1"/>
    <n v="0"/>
    <x v="0"/>
    <n v="3"/>
    <x v="1"/>
    <n v="0"/>
    <x v="0"/>
  </r>
  <r>
    <x v="32"/>
    <n v="1"/>
    <x v="0"/>
    <n v="3"/>
    <x v="2"/>
    <x v="21"/>
    <n v="257"/>
    <n v="0"/>
    <n v="2"/>
    <n v="156"/>
    <n v="0"/>
    <n v="0"/>
    <n v="1"/>
    <n v="0"/>
    <x v="0"/>
    <n v="3"/>
    <x v="1"/>
    <n v="0"/>
    <x v="0"/>
  </r>
  <r>
    <x v="7"/>
    <n v="0"/>
    <x v="1"/>
    <n v="3"/>
    <x v="2"/>
    <x v="16"/>
    <n v="216"/>
    <n v="0"/>
    <n v="2"/>
    <n v="115"/>
    <n v="0"/>
    <n v="0"/>
    <n v="1"/>
    <n v="0"/>
    <x v="0"/>
    <n v="0"/>
    <x v="3"/>
    <n v="0"/>
    <x v="0"/>
  </r>
  <r>
    <x v="7"/>
    <n v="0"/>
    <x v="1"/>
    <n v="4"/>
    <x v="1"/>
    <x v="21"/>
    <n v="234"/>
    <n v="0"/>
    <n v="2"/>
    <n v="160"/>
    <n v="0"/>
    <n v="0"/>
    <n v="1"/>
    <n v="0"/>
    <x v="0"/>
    <n v="3"/>
    <x v="1"/>
    <n v="0"/>
    <x v="0"/>
  </r>
  <r>
    <x v="27"/>
    <n v="0"/>
    <x v="1"/>
    <n v="3"/>
    <x v="2"/>
    <x v="3"/>
    <n v="256"/>
    <n v="0"/>
    <n v="2"/>
    <n v="149"/>
    <n v="0"/>
    <n v="0.5"/>
    <n v="1"/>
    <n v="0"/>
    <x v="0"/>
    <n v="3"/>
    <x v="1"/>
    <n v="0"/>
    <x v="0"/>
  </r>
  <r>
    <x v="17"/>
    <n v="1"/>
    <x v="0"/>
    <n v="4"/>
    <x v="1"/>
    <x v="2"/>
    <n v="302"/>
    <n v="0"/>
    <n v="2"/>
    <n v="151"/>
    <n v="0"/>
    <n v="0.4"/>
    <n v="2"/>
    <n v="0"/>
    <x v="0"/>
    <n v="3"/>
    <x v="1"/>
    <n v="0"/>
    <x v="0"/>
  </r>
  <r>
    <x v="5"/>
    <n v="0"/>
    <x v="1"/>
    <n v="4"/>
    <x v="1"/>
    <x v="1"/>
    <n v="164"/>
    <n v="0"/>
    <n v="2"/>
    <n v="145"/>
    <n v="0"/>
    <n v="6.2"/>
    <n v="3"/>
    <n v="3"/>
    <x v="1"/>
    <n v="7"/>
    <x v="2"/>
    <n v="3"/>
    <x v="1"/>
  </r>
  <r>
    <x v="5"/>
    <n v="1"/>
    <x v="0"/>
    <n v="3"/>
    <x v="2"/>
    <x v="3"/>
    <n v="231"/>
    <n v="0"/>
    <n v="0"/>
    <n v="146"/>
    <n v="0"/>
    <n v="1.8"/>
    <n v="2"/>
    <n v="3"/>
    <x v="1"/>
    <n v="7"/>
    <x v="2"/>
    <n v="0"/>
    <x v="0"/>
  </r>
  <r>
    <x v="8"/>
    <n v="0"/>
    <x v="1"/>
    <n v="3"/>
    <x v="2"/>
    <x v="22"/>
    <n v="141"/>
    <n v="0"/>
    <n v="0"/>
    <n v="175"/>
    <n v="0"/>
    <n v="0.6"/>
    <n v="2"/>
    <n v="0"/>
    <x v="0"/>
    <n v="3"/>
    <x v="1"/>
    <n v="0"/>
    <x v="0"/>
  </r>
  <r>
    <x v="0"/>
    <n v="0"/>
    <x v="1"/>
    <n v="3"/>
    <x v="2"/>
    <x v="10"/>
    <n v="252"/>
    <n v="0"/>
    <n v="2"/>
    <n v="172"/>
    <n v="0"/>
    <n v="0"/>
    <n v="1"/>
    <n v="0"/>
    <x v="0"/>
    <n v="3"/>
    <x v="1"/>
    <n v="0"/>
    <x v="0"/>
  </r>
  <r>
    <x v="9"/>
    <n v="1"/>
    <x v="0"/>
    <n v="4"/>
    <x v="1"/>
    <x v="16"/>
    <n v="255"/>
    <n v="0"/>
    <n v="0"/>
    <n v="161"/>
    <n v="1"/>
    <n v="0"/>
    <n v="1"/>
    <n v="1"/>
    <x v="2"/>
    <n v="7"/>
    <x v="2"/>
    <n v="1"/>
    <x v="1"/>
  </r>
  <r>
    <x v="21"/>
    <n v="1"/>
    <x v="0"/>
    <n v="4"/>
    <x v="1"/>
    <x v="7"/>
    <n v="239"/>
    <n v="0"/>
    <n v="2"/>
    <n v="142"/>
    <n v="1"/>
    <n v="1.2"/>
    <n v="2"/>
    <n v="1"/>
    <x v="2"/>
    <n v="7"/>
    <x v="2"/>
    <n v="2"/>
    <x v="1"/>
  </r>
  <r>
    <x v="15"/>
    <n v="0"/>
    <x v="1"/>
    <n v="4"/>
    <x v="1"/>
    <x v="6"/>
    <n v="258"/>
    <n v="0"/>
    <n v="2"/>
    <n v="157"/>
    <n v="0"/>
    <n v="2.6"/>
    <n v="2"/>
    <n v="2"/>
    <x v="1"/>
    <n v="7"/>
    <x v="2"/>
    <n v="3"/>
    <x v="1"/>
  </r>
  <r>
    <x v="9"/>
    <n v="1"/>
    <x v="0"/>
    <n v="2"/>
    <x v="3"/>
    <x v="23"/>
    <n v="201"/>
    <n v="0"/>
    <n v="0"/>
    <n v="158"/>
    <n v="0"/>
    <n v="0.8"/>
    <n v="1"/>
    <n v="1"/>
    <x v="2"/>
    <n v="3"/>
    <x v="1"/>
    <n v="0"/>
    <x v="0"/>
  </r>
  <r>
    <x v="10"/>
    <n v="1"/>
    <x v="0"/>
    <n v="4"/>
    <x v="1"/>
    <x v="24"/>
    <n v="222"/>
    <n v="0"/>
    <n v="2"/>
    <n v="186"/>
    <n v="0"/>
    <n v="0"/>
    <n v="1"/>
    <n v="0"/>
    <x v="0"/>
    <n v="3"/>
    <x v="1"/>
    <n v="0"/>
    <x v="0"/>
  </r>
  <r>
    <x v="29"/>
    <n v="1"/>
    <x v="0"/>
    <n v="4"/>
    <x v="1"/>
    <x v="25"/>
    <n v="260"/>
    <n v="0"/>
    <n v="2"/>
    <n v="185"/>
    <n v="0"/>
    <n v="0"/>
    <n v="1"/>
    <n v="0"/>
    <x v="0"/>
    <n v="3"/>
    <x v="1"/>
    <n v="0"/>
    <x v="0"/>
  </r>
  <r>
    <x v="33"/>
    <n v="1"/>
    <x v="0"/>
    <n v="1"/>
    <x v="0"/>
    <x v="26"/>
    <n v="182"/>
    <n v="0"/>
    <n v="2"/>
    <n v="174"/>
    <n v="0"/>
    <n v="0"/>
    <n v="1"/>
    <n v="0"/>
    <x v="0"/>
    <n v="3"/>
    <x v="1"/>
    <n v="0"/>
    <x v="0"/>
  </r>
  <r>
    <x v="6"/>
    <n v="0"/>
    <x v="1"/>
    <n v="4"/>
    <x v="1"/>
    <x v="16"/>
    <n v="303"/>
    <n v="0"/>
    <n v="2"/>
    <n v="159"/>
    <n v="0"/>
    <n v="0"/>
    <n v="1"/>
    <n v="1"/>
    <x v="2"/>
    <n v="3"/>
    <x v="1"/>
    <n v="0"/>
    <x v="0"/>
  </r>
  <r>
    <x v="26"/>
    <n v="0"/>
    <x v="1"/>
    <n v="3"/>
    <x v="2"/>
    <x v="7"/>
    <n v="265"/>
    <n v="1"/>
    <n v="2"/>
    <n v="130"/>
    <n v="0"/>
    <n v="0"/>
    <n v="1"/>
    <n v="1"/>
    <x v="2"/>
    <n v="3"/>
    <x v="1"/>
    <n v="0"/>
    <x v="0"/>
  </r>
  <r>
    <x v="12"/>
    <n v="1"/>
    <x v="0"/>
    <n v="3"/>
    <x v="2"/>
    <x v="2"/>
    <n v="188"/>
    <n v="0"/>
    <n v="0"/>
    <n v="139"/>
    <n v="0"/>
    <n v="2"/>
    <n v="2"/>
    <n v="3"/>
    <x v="1"/>
    <n v="7"/>
    <x v="2"/>
    <n v="3"/>
    <x v="1"/>
  </r>
  <r>
    <x v="11"/>
    <n v="1"/>
    <x v="0"/>
    <n v="2"/>
    <x v="3"/>
    <x v="22"/>
    <n v="309"/>
    <n v="0"/>
    <n v="0"/>
    <n v="156"/>
    <n v="0"/>
    <n v="0"/>
    <n v="1"/>
    <n v="0"/>
    <x v="0"/>
    <n v="7"/>
    <x v="2"/>
    <n v="0"/>
    <x v="0"/>
  </r>
  <r>
    <x v="21"/>
    <n v="1"/>
    <x v="0"/>
    <n v="4"/>
    <x v="1"/>
    <x v="4"/>
    <n v="177"/>
    <n v="0"/>
    <n v="0"/>
    <n v="162"/>
    <n v="1"/>
    <n v="0"/>
    <n v="1"/>
    <n v="1"/>
    <x v="2"/>
    <n v="7"/>
    <x v="2"/>
    <n v="2"/>
    <x v="1"/>
  </r>
  <r>
    <x v="6"/>
    <n v="1"/>
    <x v="0"/>
    <n v="3"/>
    <x v="2"/>
    <x v="16"/>
    <n v="229"/>
    <n v="0"/>
    <n v="2"/>
    <n v="150"/>
    <n v="0"/>
    <n v="0.4"/>
    <n v="2"/>
    <n v="1"/>
    <x v="2"/>
    <n v="7"/>
    <x v="2"/>
    <n v="1"/>
    <x v="1"/>
  </r>
  <r>
    <x v="24"/>
    <n v="1"/>
    <x v="0"/>
    <n v="4"/>
    <x v="1"/>
    <x v="2"/>
    <n v="260"/>
    <n v="0"/>
    <n v="0"/>
    <n v="140"/>
    <n v="1"/>
    <n v="3.6"/>
    <n v="2"/>
    <n v="1"/>
    <x v="2"/>
    <n v="7"/>
    <x v="2"/>
    <n v="2"/>
    <x v="1"/>
  </r>
  <r>
    <x v="30"/>
    <n v="1"/>
    <x v="0"/>
    <n v="4"/>
    <x v="1"/>
    <x v="26"/>
    <n v="219"/>
    <n v="0"/>
    <n v="0"/>
    <n v="140"/>
    <n v="0"/>
    <n v="1.2"/>
    <n v="2"/>
    <n v="0"/>
    <x v="0"/>
    <n v="7"/>
    <x v="2"/>
    <n v="3"/>
    <x v="1"/>
  </r>
  <r>
    <x v="24"/>
    <n v="0"/>
    <x v="1"/>
    <n v="4"/>
    <x v="1"/>
    <x v="0"/>
    <n v="307"/>
    <n v="0"/>
    <n v="2"/>
    <n v="146"/>
    <n v="1"/>
    <n v="1"/>
    <n v="2"/>
    <n v="0"/>
    <x v="0"/>
    <n v="7"/>
    <x v="2"/>
    <n v="1"/>
    <x v="1"/>
  </r>
  <r>
    <x v="4"/>
    <n v="1"/>
    <x v="0"/>
    <n v="4"/>
    <x v="1"/>
    <x v="14"/>
    <n v="249"/>
    <n v="1"/>
    <n v="2"/>
    <n v="144"/>
    <n v="1"/>
    <n v="1.2"/>
    <n v="2"/>
    <n v="1"/>
    <x v="2"/>
    <n v="3"/>
    <x v="1"/>
    <n v="1"/>
    <x v="1"/>
  </r>
  <r>
    <x v="9"/>
    <n v="1"/>
    <x v="0"/>
    <n v="1"/>
    <x v="0"/>
    <x v="26"/>
    <n v="186"/>
    <n v="0"/>
    <n v="2"/>
    <n v="190"/>
    <n v="0"/>
    <n v="0"/>
    <n v="2"/>
    <n v="0"/>
    <x v="0"/>
    <n v="6"/>
    <x v="0"/>
    <n v="0"/>
    <x v="0"/>
  </r>
  <r>
    <x v="18"/>
    <n v="0"/>
    <x v="1"/>
    <n v="4"/>
    <x v="1"/>
    <x v="8"/>
    <n v="341"/>
    <n v="1"/>
    <n v="2"/>
    <n v="136"/>
    <n v="1"/>
    <n v="3"/>
    <n v="2"/>
    <n v="0"/>
    <x v="0"/>
    <n v="7"/>
    <x v="2"/>
    <n v="2"/>
    <x v="1"/>
  </r>
  <r>
    <x v="5"/>
    <n v="0"/>
    <x v="1"/>
    <n v="3"/>
    <x v="2"/>
    <x v="3"/>
    <n v="263"/>
    <n v="0"/>
    <n v="0"/>
    <n v="97"/>
    <n v="0"/>
    <n v="1.2"/>
    <n v="2"/>
    <n v="1"/>
    <x v="2"/>
    <n v="7"/>
    <x v="2"/>
    <n v="2"/>
    <x v="1"/>
  </r>
  <r>
    <x v="3"/>
    <n v="1"/>
    <x v="0"/>
    <n v="2"/>
    <x v="3"/>
    <x v="10"/>
    <n v="203"/>
    <n v="0"/>
    <n v="0"/>
    <n v="132"/>
    <n v="0"/>
    <n v="0"/>
    <n v="2"/>
    <n v="0"/>
    <x v="0"/>
    <n v="6"/>
    <x v="0"/>
    <n v="0"/>
    <x v="0"/>
  </r>
  <r>
    <x v="14"/>
    <n v="1"/>
    <x v="0"/>
    <n v="3"/>
    <x v="2"/>
    <x v="4"/>
    <n v="211"/>
    <n v="1"/>
    <n v="2"/>
    <n v="165"/>
    <n v="0"/>
    <n v="0"/>
    <n v="1"/>
    <n v="0"/>
    <x v="0"/>
    <n v="3"/>
    <x v="1"/>
    <n v="0"/>
    <x v="0"/>
  </r>
  <r>
    <x v="34"/>
    <n v="0"/>
    <x v="1"/>
    <n v="4"/>
    <x v="1"/>
    <x v="21"/>
    <n v="183"/>
    <n v="0"/>
    <n v="0"/>
    <n v="182"/>
    <n v="0"/>
    <n v="1.4"/>
    <n v="1"/>
    <n v="0"/>
    <x v="0"/>
    <n v="3"/>
    <x v="1"/>
    <n v="0"/>
    <x v="0"/>
  </r>
  <r>
    <x v="0"/>
    <n v="1"/>
    <x v="0"/>
    <n v="4"/>
    <x v="1"/>
    <x v="3"/>
    <n v="330"/>
    <n v="1"/>
    <n v="2"/>
    <n v="132"/>
    <n v="1"/>
    <n v="1.8"/>
    <n v="1"/>
    <n v="3"/>
    <x v="1"/>
    <n v="7"/>
    <x v="2"/>
    <n v="3"/>
    <x v="1"/>
  </r>
  <r>
    <x v="25"/>
    <n v="1"/>
    <x v="0"/>
    <n v="4"/>
    <x v="1"/>
    <x v="10"/>
    <n v="254"/>
    <n v="0"/>
    <n v="2"/>
    <n v="127"/>
    <n v="0"/>
    <n v="2.8"/>
    <n v="2"/>
    <n v="1"/>
    <x v="2"/>
    <n v="7"/>
    <x v="2"/>
    <n v="2"/>
    <x v="1"/>
  </r>
  <r>
    <x v="10"/>
    <n v="1"/>
    <x v="0"/>
    <n v="4"/>
    <x v="1"/>
    <x v="3"/>
    <n v="256"/>
    <n v="1"/>
    <n v="2"/>
    <n v="150"/>
    <n v="1"/>
    <n v="0"/>
    <n v="1"/>
    <n v="2"/>
    <x v="1"/>
    <n v="7"/>
    <x v="2"/>
    <n v="3"/>
    <x v="1"/>
  </r>
  <r>
    <x v="0"/>
    <n v="0"/>
    <x v="1"/>
    <n v="4"/>
    <x v="1"/>
    <x v="6"/>
    <n v="407"/>
    <n v="0"/>
    <n v="2"/>
    <n v="154"/>
    <n v="0"/>
    <n v="4"/>
    <n v="2"/>
    <n v="3"/>
    <x v="1"/>
    <n v="7"/>
    <x v="2"/>
    <n v="4"/>
    <x v="1"/>
  </r>
  <r>
    <x v="27"/>
    <n v="1"/>
    <x v="0"/>
    <n v="3"/>
    <x v="2"/>
    <x v="27"/>
    <n v="222"/>
    <n v="0"/>
    <n v="0"/>
    <n v="143"/>
    <n v="1"/>
    <n v="1.2"/>
    <n v="2"/>
    <n v="0"/>
    <x v="0"/>
    <n v="3"/>
    <x v="1"/>
    <n v="0"/>
    <x v="0"/>
  </r>
  <r>
    <x v="23"/>
    <n v="1"/>
    <x v="0"/>
    <n v="4"/>
    <x v="1"/>
    <x v="4"/>
    <n v="217"/>
    <n v="0"/>
    <n v="0"/>
    <n v="111"/>
    <n v="1"/>
    <n v="5.6"/>
    <n v="3"/>
    <n v="0"/>
    <x v="0"/>
    <n v="7"/>
    <x v="2"/>
    <n v="3"/>
    <x v="1"/>
  </r>
  <r>
    <x v="25"/>
    <n v="1"/>
    <x v="0"/>
    <n v="1"/>
    <x v="0"/>
    <x v="21"/>
    <n v="282"/>
    <n v="1"/>
    <n v="2"/>
    <n v="174"/>
    <n v="0"/>
    <n v="1.4"/>
    <n v="2"/>
    <n v="1"/>
    <x v="2"/>
    <n v="3"/>
    <x v="1"/>
    <n v="1"/>
    <x v="1"/>
  </r>
  <r>
    <x v="29"/>
    <n v="0"/>
    <x v="1"/>
    <n v="2"/>
    <x v="3"/>
    <x v="3"/>
    <n v="234"/>
    <n v="0"/>
    <n v="2"/>
    <n v="175"/>
    <n v="0"/>
    <n v="0.6"/>
    <n v="2"/>
    <n v="0"/>
    <x v="0"/>
    <n v="3"/>
    <x v="1"/>
    <n v="0"/>
    <x v="0"/>
  </r>
  <r>
    <x v="4"/>
    <n v="0"/>
    <x v="1"/>
    <n v="4"/>
    <x v="1"/>
    <x v="28"/>
    <n v="288"/>
    <n v="1"/>
    <n v="2"/>
    <n v="133"/>
    <n v="1"/>
    <n v="4"/>
    <n v="3"/>
    <n v="2"/>
    <x v="1"/>
    <n v="7"/>
    <x v="2"/>
    <n v="3"/>
    <x v="1"/>
  </r>
  <r>
    <x v="11"/>
    <n v="1"/>
    <x v="0"/>
    <n v="4"/>
    <x v="1"/>
    <x v="7"/>
    <n v="239"/>
    <n v="0"/>
    <n v="0"/>
    <n v="126"/>
    <n v="1"/>
    <n v="2.8"/>
    <n v="2"/>
    <n v="1"/>
    <x v="2"/>
    <n v="7"/>
    <x v="2"/>
    <n v="3"/>
    <x v="1"/>
  </r>
  <r>
    <x v="8"/>
    <n v="1"/>
    <x v="0"/>
    <n v="2"/>
    <x v="3"/>
    <x v="2"/>
    <n v="220"/>
    <n v="0"/>
    <n v="0"/>
    <n v="170"/>
    <n v="0"/>
    <n v="0"/>
    <n v="1"/>
    <n v="0"/>
    <x v="0"/>
    <n v="3"/>
    <x v="1"/>
    <n v="0"/>
    <x v="0"/>
  </r>
  <r>
    <x v="5"/>
    <n v="0"/>
    <x v="1"/>
    <n v="4"/>
    <x v="1"/>
    <x v="13"/>
    <n v="209"/>
    <n v="0"/>
    <n v="0"/>
    <n v="163"/>
    <n v="0"/>
    <n v="0"/>
    <n v="1"/>
    <n v="0"/>
    <x v="0"/>
    <n v="3"/>
    <x v="1"/>
    <n v="0"/>
    <x v="0"/>
  </r>
  <r>
    <x v="11"/>
    <n v="1"/>
    <x v="0"/>
    <n v="3"/>
    <x v="2"/>
    <x v="2"/>
    <n v="258"/>
    <n v="0"/>
    <n v="2"/>
    <n v="147"/>
    <n v="0"/>
    <n v="0.4"/>
    <n v="2"/>
    <n v="0"/>
    <x v="0"/>
    <n v="7"/>
    <x v="2"/>
    <n v="0"/>
    <x v="0"/>
  </r>
  <r>
    <x v="27"/>
    <n v="1"/>
    <x v="0"/>
    <n v="3"/>
    <x v="2"/>
    <x v="29"/>
    <n v="227"/>
    <n v="0"/>
    <n v="0"/>
    <n v="154"/>
    <n v="1"/>
    <n v="0"/>
    <n v="1"/>
    <n v="1"/>
    <x v="2"/>
    <n v="7"/>
    <x v="2"/>
    <n v="0"/>
    <x v="0"/>
  </r>
  <r>
    <x v="35"/>
    <n v="1"/>
    <x v="0"/>
    <n v="2"/>
    <x v="3"/>
    <x v="3"/>
    <n v="204"/>
    <n v="0"/>
    <n v="2"/>
    <n v="202"/>
    <n v="0"/>
    <n v="0"/>
    <n v="1"/>
    <n v="0"/>
    <x v="0"/>
    <n v="3"/>
    <x v="1"/>
    <n v="0"/>
    <x v="0"/>
  </r>
  <r>
    <x v="27"/>
    <n v="1"/>
    <x v="0"/>
    <n v="4"/>
    <x v="1"/>
    <x v="4"/>
    <n v="261"/>
    <n v="0"/>
    <n v="2"/>
    <n v="186"/>
    <n v="1"/>
    <n v="0"/>
    <n v="1"/>
    <n v="0"/>
    <x v="0"/>
    <n v="3"/>
    <x v="1"/>
    <n v="0"/>
    <x v="0"/>
  </r>
  <r>
    <x v="18"/>
    <n v="0"/>
    <x v="1"/>
    <n v="3"/>
    <x v="2"/>
    <x v="24"/>
    <n v="213"/>
    <n v="0"/>
    <n v="0"/>
    <n v="165"/>
    <n v="0"/>
    <n v="0.2"/>
    <n v="2"/>
    <n v="0"/>
    <x v="0"/>
    <n v="3"/>
    <x v="1"/>
    <n v="0"/>
    <x v="0"/>
  </r>
  <r>
    <x v="23"/>
    <n v="0"/>
    <x v="1"/>
    <n v="2"/>
    <x v="3"/>
    <x v="10"/>
    <n v="250"/>
    <n v="0"/>
    <n v="2"/>
    <n v="161"/>
    <n v="0"/>
    <n v="1.4"/>
    <n v="2"/>
    <n v="0"/>
    <x v="0"/>
    <n v="3"/>
    <x v="1"/>
    <n v="0"/>
    <x v="0"/>
  </r>
  <r>
    <x v="36"/>
    <n v="1"/>
    <x v="0"/>
    <n v="4"/>
    <x v="1"/>
    <x v="0"/>
    <n v="174"/>
    <n v="0"/>
    <n v="0"/>
    <n v="125"/>
    <n v="1"/>
    <n v="2.6"/>
    <n v="3"/>
    <n v="0"/>
    <x v="0"/>
    <n v="7"/>
    <x v="2"/>
    <n v="4"/>
    <x v="1"/>
  </r>
  <r>
    <x v="5"/>
    <n v="1"/>
    <x v="0"/>
    <n v="2"/>
    <x v="3"/>
    <x v="2"/>
    <n v="281"/>
    <n v="0"/>
    <n v="2"/>
    <n v="103"/>
    <n v="0"/>
    <n v="1.4"/>
    <n v="2"/>
    <n v="1"/>
    <x v="2"/>
    <n v="7"/>
    <x v="2"/>
    <n v="3"/>
    <x v="1"/>
  </r>
  <r>
    <x v="34"/>
    <n v="1"/>
    <x v="0"/>
    <n v="4"/>
    <x v="1"/>
    <x v="2"/>
    <n v="198"/>
    <n v="0"/>
    <n v="0"/>
    <n v="130"/>
    <n v="1"/>
    <n v="1.6"/>
    <n v="2"/>
    <n v="0"/>
    <x v="0"/>
    <n v="7"/>
    <x v="2"/>
    <n v="1"/>
    <x v="1"/>
  </r>
  <r>
    <x v="27"/>
    <n v="1"/>
    <x v="0"/>
    <n v="3"/>
    <x v="2"/>
    <x v="14"/>
    <n v="245"/>
    <n v="1"/>
    <n v="2"/>
    <n v="166"/>
    <n v="0"/>
    <n v="2.4"/>
    <n v="2"/>
    <n v="0"/>
    <x v="0"/>
    <n v="3"/>
    <x v="1"/>
    <n v="0"/>
    <x v="0"/>
  </r>
  <r>
    <x v="21"/>
    <n v="1"/>
    <x v="0"/>
    <n v="2"/>
    <x v="3"/>
    <x v="4"/>
    <n v="221"/>
    <n v="0"/>
    <n v="0"/>
    <n v="164"/>
    <n v="1"/>
    <n v="0"/>
    <n v="1"/>
    <n v="0"/>
    <x v="0"/>
    <n v="3"/>
    <x v="1"/>
    <n v="0"/>
    <x v="0"/>
  </r>
  <r>
    <x v="21"/>
    <n v="1"/>
    <x v="0"/>
    <n v="1"/>
    <x v="0"/>
    <x v="17"/>
    <n v="288"/>
    <n v="0"/>
    <n v="2"/>
    <n v="159"/>
    <n v="0"/>
    <n v="0.2"/>
    <n v="2"/>
    <n v="0"/>
    <x v="0"/>
    <n v="7"/>
    <x v="2"/>
    <n v="1"/>
    <x v="1"/>
  </r>
  <r>
    <x v="9"/>
    <n v="1"/>
    <x v="0"/>
    <n v="2"/>
    <x v="3"/>
    <x v="16"/>
    <n v="205"/>
    <n v="1"/>
    <n v="0"/>
    <n v="184"/>
    <n v="0"/>
    <n v="0"/>
    <n v="1"/>
    <n v="0"/>
    <x v="0"/>
    <n v="3"/>
    <x v="1"/>
    <n v="0"/>
    <x v="0"/>
  </r>
  <r>
    <x v="13"/>
    <n v="1"/>
    <x v="0"/>
    <n v="3"/>
    <x v="2"/>
    <x v="14"/>
    <n v="309"/>
    <n v="0"/>
    <n v="0"/>
    <n v="131"/>
    <n v="1"/>
    <n v="1.8"/>
    <n v="2"/>
    <n v="0"/>
    <x v="0"/>
    <n v="7"/>
    <x v="2"/>
    <n v="1"/>
    <x v="1"/>
  </r>
  <r>
    <x v="14"/>
    <n v="1"/>
    <x v="0"/>
    <n v="3"/>
    <x v="2"/>
    <x v="12"/>
    <n v="240"/>
    <n v="0"/>
    <n v="2"/>
    <n v="154"/>
    <n v="1"/>
    <n v="0.6"/>
    <n v="2"/>
    <n v="0"/>
    <x v="0"/>
    <n v="7"/>
    <x v="2"/>
    <n v="0"/>
    <x v="0"/>
  </r>
  <r>
    <x v="32"/>
    <n v="1"/>
    <x v="0"/>
    <n v="3"/>
    <x v="2"/>
    <x v="22"/>
    <n v="243"/>
    <n v="0"/>
    <n v="0"/>
    <n v="152"/>
    <n v="0"/>
    <n v="0"/>
    <n v="1"/>
    <n v="0"/>
    <x v="0"/>
    <n v="3"/>
    <x v="1"/>
    <n v="1"/>
    <x v="1"/>
  </r>
  <r>
    <x v="6"/>
    <n v="1"/>
    <x v="0"/>
    <n v="4"/>
    <x v="1"/>
    <x v="30"/>
    <n v="289"/>
    <n v="1"/>
    <n v="2"/>
    <n v="124"/>
    <n v="0"/>
    <n v="1"/>
    <n v="2"/>
    <n v="3"/>
    <x v="1"/>
    <n v="7"/>
    <x v="2"/>
    <n v="4"/>
    <x v="1"/>
  </r>
  <r>
    <x v="3"/>
    <n v="1"/>
    <x v="0"/>
    <n v="3"/>
    <x v="2"/>
    <x v="11"/>
    <n v="250"/>
    <n v="0"/>
    <n v="0"/>
    <n v="179"/>
    <n v="0"/>
    <n v="0"/>
    <n v="1"/>
    <n v="0"/>
    <x v="0"/>
    <n v="3"/>
    <x v="1"/>
    <n v="0"/>
    <x v="0"/>
  </r>
  <r>
    <x v="29"/>
    <n v="1"/>
    <x v="0"/>
    <n v="2"/>
    <x v="3"/>
    <x v="16"/>
    <n v="308"/>
    <n v="0"/>
    <n v="2"/>
    <n v="170"/>
    <n v="0"/>
    <n v="0"/>
    <n v="1"/>
    <n v="0"/>
    <x v="0"/>
    <n v="3"/>
    <x v="1"/>
    <n v="0"/>
    <x v="0"/>
  </r>
  <r>
    <x v="15"/>
    <n v="0"/>
    <x v="1"/>
    <n v="3"/>
    <x v="2"/>
    <x v="31"/>
    <n v="318"/>
    <n v="0"/>
    <n v="0"/>
    <n v="160"/>
    <n v="0"/>
    <n v="0"/>
    <n v="1"/>
    <n v="1"/>
    <x v="2"/>
    <n v="3"/>
    <x v="1"/>
    <n v="0"/>
    <x v="0"/>
  </r>
  <r>
    <x v="9"/>
    <n v="1"/>
    <x v="0"/>
    <n v="1"/>
    <x v="0"/>
    <x v="32"/>
    <n v="298"/>
    <n v="1"/>
    <n v="0"/>
    <n v="178"/>
    <n v="0"/>
    <n v="1.2"/>
    <n v="2"/>
    <n v="0"/>
    <x v="0"/>
    <n v="7"/>
    <x v="2"/>
    <n v="0"/>
    <x v="0"/>
  </r>
  <r>
    <x v="22"/>
    <n v="0"/>
    <x v="1"/>
    <n v="4"/>
    <x v="1"/>
    <x v="31"/>
    <n v="265"/>
    <n v="0"/>
    <n v="2"/>
    <n v="122"/>
    <n v="0"/>
    <n v="0.6"/>
    <n v="2"/>
    <n v="0"/>
    <x v="0"/>
    <n v="3"/>
    <x v="1"/>
    <n v="0"/>
    <x v="0"/>
  </r>
  <r>
    <x v="1"/>
    <n v="0"/>
    <x v="1"/>
    <n v="3"/>
    <x v="2"/>
    <x v="25"/>
    <n v="564"/>
    <n v="0"/>
    <n v="2"/>
    <n v="160"/>
    <n v="0"/>
    <n v="1.6"/>
    <n v="2"/>
    <n v="0"/>
    <x v="0"/>
    <n v="7"/>
    <x v="2"/>
    <n v="0"/>
    <x v="0"/>
  </r>
  <r>
    <x v="23"/>
    <n v="1"/>
    <x v="0"/>
    <n v="4"/>
    <x v="1"/>
    <x v="1"/>
    <n v="289"/>
    <n v="0"/>
    <n v="2"/>
    <n v="145"/>
    <n v="1"/>
    <n v="0.8"/>
    <n v="2"/>
    <n v="1"/>
    <x v="2"/>
    <n v="7"/>
    <x v="2"/>
    <n v="4"/>
    <x v="1"/>
  </r>
  <r>
    <x v="13"/>
    <n v="1"/>
    <x v="0"/>
    <n v="4"/>
    <x v="1"/>
    <x v="2"/>
    <n v="246"/>
    <n v="0"/>
    <n v="2"/>
    <n v="96"/>
    <n v="1"/>
    <n v="2.2000000000000002"/>
    <n v="3"/>
    <n v="1"/>
    <x v="2"/>
    <n v="3"/>
    <x v="1"/>
    <n v="3"/>
    <x v="1"/>
  </r>
  <r>
    <x v="36"/>
    <n v="1"/>
    <x v="0"/>
    <n v="4"/>
    <x v="1"/>
    <x v="3"/>
    <n v="322"/>
    <n v="0"/>
    <n v="2"/>
    <n v="109"/>
    <n v="0"/>
    <n v="2.4"/>
    <n v="2"/>
    <n v="3"/>
    <x v="1"/>
    <n v="3"/>
    <x v="1"/>
    <n v="1"/>
    <x v="1"/>
  </r>
  <r>
    <x v="27"/>
    <n v="1"/>
    <x v="0"/>
    <n v="4"/>
    <x v="1"/>
    <x v="4"/>
    <n v="299"/>
    <n v="0"/>
    <n v="0"/>
    <n v="173"/>
    <n v="1"/>
    <n v="1.6"/>
    <n v="1"/>
    <n v="0"/>
    <x v="0"/>
    <n v="7"/>
    <x v="2"/>
    <n v="1"/>
    <x v="1"/>
  </r>
  <r>
    <x v="14"/>
    <n v="1"/>
    <x v="0"/>
    <n v="4"/>
    <x v="1"/>
    <x v="14"/>
    <n v="300"/>
    <n v="0"/>
    <n v="2"/>
    <n v="171"/>
    <n v="0"/>
    <n v="0"/>
    <n v="1"/>
    <n v="2"/>
    <x v="1"/>
    <n v="7"/>
    <x v="2"/>
    <n v="1"/>
    <x v="1"/>
  </r>
  <r>
    <x v="15"/>
    <n v="1"/>
    <x v="0"/>
    <n v="4"/>
    <x v="1"/>
    <x v="4"/>
    <n v="293"/>
    <n v="0"/>
    <n v="2"/>
    <n v="170"/>
    <n v="0"/>
    <n v="1.2"/>
    <n v="2"/>
    <n v="2"/>
    <x v="1"/>
    <n v="7"/>
    <x v="2"/>
    <n v="2"/>
    <x v="1"/>
  </r>
  <r>
    <x v="31"/>
    <n v="1"/>
    <x v="0"/>
    <n v="3"/>
    <x v="2"/>
    <x v="26"/>
    <n v="277"/>
    <n v="0"/>
    <n v="0"/>
    <n v="151"/>
    <n v="0"/>
    <n v="1"/>
    <n v="1"/>
    <n v="1"/>
    <x v="2"/>
    <n v="7"/>
    <x v="2"/>
    <n v="0"/>
    <x v="0"/>
  </r>
  <r>
    <x v="28"/>
    <n v="1"/>
    <x v="0"/>
    <n v="2"/>
    <x v="3"/>
    <x v="33"/>
    <n v="197"/>
    <n v="1"/>
    <n v="0"/>
    <n v="156"/>
    <n v="0"/>
    <n v="0"/>
    <n v="1"/>
    <n v="0"/>
    <x v="0"/>
    <n v="7"/>
    <x v="2"/>
    <n v="0"/>
    <x v="0"/>
  </r>
  <r>
    <x v="37"/>
    <n v="1"/>
    <x v="0"/>
    <n v="4"/>
    <x v="1"/>
    <x v="14"/>
    <n v="304"/>
    <n v="0"/>
    <n v="2"/>
    <n v="162"/>
    <n v="1"/>
    <n v="0"/>
    <n v="1"/>
    <n v="3"/>
    <x v="1"/>
    <n v="3"/>
    <x v="1"/>
    <n v="4"/>
    <x v="1"/>
  </r>
  <r>
    <x v="11"/>
    <n v="0"/>
    <x v="1"/>
    <n v="3"/>
    <x v="2"/>
    <x v="7"/>
    <n v="214"/>
    <n v="0"/>
    <n v="0"/>
    <n v="158"/>
    <n v="0"/>
    <n v="1.6"/>
    <n v="2"/>
    <n v="0"/>
    <x v="0"/>
    <n v="3"/>
    <x v="1"/>
    <n v="0"/>
    <x v="0"/>
  </r>
  <r>
    <x v="14"/>
    <n v="0"/>
    <x v="1"/>
    <n v="4"/>
    <x v="1"/>
    <x v="27"/>
    <n v="248"/>
    <n v="0"/>
    <n v="2"/>
    <n v="122"/>
    <n v="0"/>
    <n v="1"/>
    <n v="2"/>
    <n v="0"/>
    <x v="0"/>
    <n v="3"/>
    <x v="1"/>
    <n v="0"/>
    <x v="0"/>
  </r>
  <r>
    <x v="10"/>
    <n v="1"/>
    <x v="0"/>
    <n v="3"/>
    <x v="2"/>
    <x v="13"/>
    <n v="255"/>
    <n v="1"/>
    <n v="0"/>
    <n v="175"/>
    <n v="0"/>
    <n v="0"/>
    <n v="1"/>
    <n v="2"/>
    <x v="1"/>
    <n v="3"/>
    <x v="1"/>
    <n v="0"/>
    <x v="0"/>
  </r>
  <r>
    <x v="6"/>
    <n v="1"/>
    <x v="0"/>
    <n v="4"/>
    <x v="1"/>
    <x v="8"/>
    <n v="207"/>
    <n v="0"/>
    <n v="0"/>
    <n v="168"/>
    <n v="1"/>
    <n v="0"/>
    <n v="1"/>
    <n v="0"/>
    <x v="0"/>
    <n v="7"/>
    <x v="2"/>
    <n v="0"/>
    <x v="0"/>
  </r>
  <r>
    <x v="9"/>
    <n v="1"/>
    <x v="0"/>
    <n v="3"/>
    <x v="2"/>
    <x v="21"/>
    <n v="223"/>
    <n v="0"/>
    <n v="0"/>
    <n v="169"/>
    <n v="0"/>
    <n v="0"/>
    <n v="1"/>
    <m/>
    <x v="0"/>
    <n v="3"/>
    <x v="1"/>
    <n v="0"/>
    <x v="0"/>
  </r>
  <r>
    <x v="11"/>
    <n v="0"/>
    <x v="1"/>
    <n v="2"/>
    <x v="3"/>
    <x v="8"/>
    <n v="288"/>
    <n v="1"/>
    <n v="2"/>
    <n v="159"/>
    <n v="1"/>
    <n v="0"/>
    <n v="1"/>
    <n v="1"/>
    <x v="2"/>
    <n v="3"/>
    <x v="1"/>
    <n v="0"/>
    <x v="0"/>
  </r>
  <r>
    <x v="34"/>
    <n v="1"/>
    <x v="0"/>
    <n v="4"/>
    <x v="1"/>
    <x v="34"/>
    <n v="282"/>
    <n v="0"/>
    <n v="2"/>
    <n v="156"/>
    <n v="1"/>
    <n v="0"/>
    <n v="1"/>
    <n v="0"/>
    <x v="0"/>
    <n v="7"/>
    <x v="2"/>
    <n v="1"/>
    <x v="1"/>
  </r>
  <r>
    <x v="29"/>
    <n v="0"/>
    <x v="1"/>
    <n v="2"/>
    <x v="3"/>
    <x v="11"/>
    <n v="160"/>
    <n v="0"/>
    <n v="0"/>
    <n v="138"/>
    <n v="0"/>
    <n v="0"/>
    <n v="2"/>
    <n v="0"/>
    <x v="0"/>
    <n v="3"/>
    <x v="1"/>
    <n v="0"/>
    <x v="0"/>
  </r>
  <r>
    <x v="36"/>
    <n v="1"/>
    <x v="0"/>
    <n v="3"/>
    <x v="2"/>
    <x v="1"/>
    <n v="269"/>
    <n v="0"/>
    <n v="0"/>
    <n v="112"/>
    <n v="1"/>
    <n v="2.9"/>
    <n v="2"/>
    <n v="1"/>
    <x v="2"/>
    <n v="7"/>
    <x v="2"/>
    <n v="3"/>
    <x v="1"/>
  </r>
  <r>
    <x v="7"/>
    <n v="1"/>
    <x v="0"/>
    <n v="4"/>
    <x v="1"/>
    <x v="15"/>
    <n v="226"/>
    <n v="0"/>
    <n v="2"/>
    <n v="111"/>
    <n v="1"/>
    <n v="0"/>
    <n v="1"/>
    <n v="0"/>
    <x v="0"/>
    <n v="7"/>
    <x v="2"/>
    <n v="0"/>
    <x v="0"/>
  </r>
  <r>
    <x v="21"/>
    <n v="0"/>
    <x v="1"/>
    <n v="4"/>
    <x v="1"/>
    <x v="35"/>
    <n v="249"/>
    <n v="0"/>
    <n v="0"/>
    <n v="143"/>
    <n v="1"/>
    <n v="0"/>
    <n v="2"/>
    <n v="0"/>
    <x v="0"/>
    <n v="3"/>
    <x v="1"/>
    <n v="1"/>
    <x v="1"/>
  </r>
  <r>
    <x v="5"/>
    <n v="0"/>
    <x v="1"/>
    <n v="4"/>
    <x v="1"/>
    <x v="4"/>
    <n v="394"/>
    <n v="0"/>
    <n v="2"/>
    <n v="157"/>
    <n v="0"/>
    <n v="1.2"/>
    <n v="2"/>
    <n v="0"/>
    <x v="0"/>
    <n v="3"/>
    <x v="1"/>
    <n v="0"/>
    <x v="0"/>
  </r>
  <r>
    <x v="13"/>
    <n v="1"/>
    <x v="0"/>
    <n v="4"/>
    <x v="1"/>
    <x v="0"/>
    <n v="212"/>
    <n v="0"/>
    <n v="2"/>
    <n v="132"/>
    <n v="0"/>
    <n v="2"/>
    <n v="2"/>
    <n v="2"/>
    <x v="1"/>
    <n v="6"/>
    <x v="0"/>
    <n v="4"/>
    <x v="1"/>
  </r>
  <r>
    <x v="6"/>
    <n v="1"/>
    <x v="0"/>
    <n v="4"/>
    <x v="1"/>
    <x v="32"/>
    <n v="274"/>
    <n v="0"/>
    <n v="0"/>
    <n v="88"/>
    <n v="1"/>
    <n v="1.2"/>
    <n v="2"/>
    <n v="1"/>
    <x v="2"/>
    <n v="7"/>
    <x v="2"/>
    <n v="1"/>
    <x v="1"/>
  </r>
  <r>
    <x v="9"/>
    <n v="1"/>
    <x v="0"/>
    <n v="4"/>
    <x v="1"/>
    <x v="22"/>
    <n v="233"/>
    <n v="1"/>
    <n v="0"/>
    <n v="147"/>
    <n v="0"/>
    <n v="0.1"/>
    <n v="1"/>
    <n v="3"/>
    <x v="1"/>
    <n v="7"/>
    <x v="2"/>
    <n v="0"/>
    <x v="0"/>
  </r>
  <r>
    <x v="4"/>
    <n v="1"/>
    <x v="0"/>
    <n v="4"/>
    <x v="1"/>
    <x v="8"/>
    <n v="184"/>
    <n v="0"/>
    <n v="2"/>
    <n v="105"/>
    <n v="1"/>
    <n v="2.1"/>
    <n v="2"/>
    <n v="1"/>
    <x v="2"/>
    <n v="6"/>
    <x v="0"/>
    <n v="1"/>
    <x v="1"/>
  </r>
  <r>
    <x v="18"/>
    <n v="1"/>
    <x v="0"/>
    <n v="3"/>
    <x v="2"/>
    <x v="3"/>
    <n v="315"/>
    <n v="0"/>
    <n v="0"/>
    <n v="162"/>
    <n v="0"/>
    <n v="1.9"/>
    <n v="1"/>
    <n v="1"/>
    <x v="2"/>
    <n v="3"/>
    <x v="1"/>
    <n v="0"/>
    <x v="0"/>
  </r>
  <r>
    <x v="7"/>
    <n v="1"/>
    <x v="0"/>
    <n v="3"/>
    <x v="2"/>
    <x v="3"/>
    <n v="246"/>
    <n v="1"/>
    <n v="2"/>
    <n v="173"/>
    <n v="0"/>
    <n v="0"/>
    <n v="1"/>
    <n v="3"/>
    <x v="1"/>
    <n v="3"/>
    <x v="1"/>
    <n v="0"/>
    <x v="0"/>
  </r>
  <r>
    <x v="10"/>
    <n v="1"/>
    <x v="0"/>
    <n v="4"/>
    <x v="1"/>
    <x v="13"/>
    <n v="274"/>
    <n v="0"/>
    <n v="2"/>
    <n v="166"/>
    <n v="0"/>
    <n v="0.5"/>
    <n v="2"/>
    <n v="0"/>
    <x v="0"/>
    <n v="7"/>
    <x v="2"/>
    <n v="3"/>
    <x v="1"/>
  </r>
  <r>
    <x v="4"/>
    <n v="0"/>
    <x v="1"/>
    <n v="4"/>
    <x v="1"/>
    <x v="23"/>
    <n v="409"/>
    <n v="0"/>
    <n v="2"/>
    <n v="150"/>
    <n v="1"/>
    <n v="1.9"/>
    <n v="2"/>
    <n v="2"/>
    <x v="1"/>
    <n v="7"/>
    <x v="2"/>
    <n v="2"/>
    <x v="1"/>
  </r>
  <r>
    <x v="22"/>
    <n v="1"/>
    <x v="0"/>
    <n v="1"/>
    <x v="0"/>
    <x v="36"/>
    <n v="244"/>
    <n v="0"/>
    <n v="2"/>
    <n v="178"/>
    <n v="0"/>
    <n v="0.8"/>
    <n v="1"/>
    <n v="2"/>
    <x v="1"/>
    <n v="3"/>
    <x v="1"/>
    <n v="0"/>
    <x v="0"/>
  </r>
  <r>
    <x v="21"/>
    <n v="1"/>
    <x v="0"/>
    <n v="1"/>
    <x v="0"/>
    <x v="37"/>
    <n v="270"/>
    <n v="0"/>
    <n v="2"/>
    <n v="145"/>
    <n v="0"/>
    <n v="4.2"/>
    <n v="3"/>
    <n v="0"/>
    <x v="0"/>
    <n v="7"/>
    <x v="2"/>
    <n v="0"/>
    <x v="0"/>
  </r>
  <r>
    <x v="15"/>
    <n v="0"/>
    <x v="1"/>
    <n v="4"/>
    <x v="1"/>
    <x v="38"/>
    <n v="305"/>
    <n v="0"/>
    <n v="2"/>
    <n v="161"/>
    <n v="0"/>
    <n v="0"/>
    <n v="1"/>
    <n v="0"/>
    <x v="0"/>
    <n v="3"/>
    <x v="1"/>
    <n v="1"/>
    <x v="1"/>
  </r>
  <r>
    <x v="0"/>
    <n v="0"/>
    <x v="1"/>
    <n v="2"/>
    <x v="3"/>
    <x v="4"/>
    <n v="195"/>
    <n v="0"/>
    <n v="0"/>
    <n v="179"/>
    <n v="0"/>
    <n v="0"/>
    <n v="1"/>
    <n v="2"/>
    <x v="1"/>
    <n v="3"/>
    <x v="1"/>
    <n v="0"/>
    <x v="0"/>
  </r>
  <r>
    <x v="22"/>
    <n v="1"/>
    <x v="0"/>
    <n v="3"/>
    <x v="2"/>
    <x v="2"/>
    <n v="240"/>
    <n v="1"/>
    <n v="0"/>
    <n v="194"/>
    <n v="0"/>
    <n v="0.8"/>
    <n v="3"/>
    <n v="0"/>
    <x v="0"/>
    <n v="7"/>
    <x v="2"/>
    <n v="0"/>
    <x v="0"/>
  </r>
  <r>
    <x v="17"/>
    <n v="1"/>
    <x v="0"/>
    <n v="2"/>
    <x v="3"/>
    <x v="1"/>
    <n v="246"/>
    <n v="0"/>
    <n v="0"/>
    <n v="120"/>
    <n v="1"/>
    <n v="0"/>
    <n v="2"/>
    <n v="3"/>
    <x v="1"/>
    <n v="6"/>
    <x v="0"/>
    <n v="2"/>
    <x v="1"/>
  </r>
  <r>
    <x v="11"/>
    <n v="1"/>
    <x v="0"/>
    <n v="2"/>
    <x v="3"/>
    <x v="39"/>
    <n v="283"/>
    <n v="0"/>
    <n v="2"/>
    <n v="195"/>
    <n v="0"/>
    <n v="0"/>
    <n v="1"/>
    <n v="1"/>
    <x v="2"/>
    <n v="7"/>
    <x v="2"/>
    <n v="1"/>
    <x v="1"/>
  </r>
  <r>
    <x v="20"/>
    <n v="1"/>
    <x v="0"/>
    <n v="3"/>
    <x v="2"/>
    <x v="4"/>
    <n v="254"/>
    <n v="0"/>
    <n v="2"/>
    <n v="146"/>
    <n v="0"/>
    <n v="2"/>
    <n v="2"/>
    <n v="3"/>
    <x v="1"/>
    <n v="7"/>
    <x v="2"/>
    <n v="2"/>
    <x v="1"/>
  </r>
  <r>
    <x v="16"/>
    <n v="1"/>
    <x v="0"/>
    <n v="3"/>
    <x v="2"/>
    <x v="40"/>
    <n v="196"/>
    <n v="0"/>
    <n v="0"/>
    <n v="163"/>
    <n v="0"/>
    <n v="0"/>
    <n v="1"/>
    <n v="0"/>
    <x v="0"/>
    <n v="3"/>
    <x v="1"/>
    <n v="0"/>
    <x v="0"/>
  </r>
  <r>
    <x v="27"/>
    <n v="1"/>
    <x v="0"/>
    <n v="4"/>
    <x v="1"/>
    <x v="4"/>
    <n v="298"/>
    <n v="0"/>
    <n v="0"/>
    <n v="122"/>
    <n v="1"/>
    <n v="4.2"/>
    <n v="2"/>
    <n v="3"/>
    <x v="1"/>
    <n v="7"/>
    <x v="2"/>
    <n v="3"/>
    <x v="1"/>
  </r>
  <r>
    <x v="18"/>
    <n v="1"/>
    <x v="0"/>
    <n v="4"/>
    <x v="1"/>
    <x v="8"/>
    <n v="247"/>
    <n v="1"/>
    <n v="2"/>
    <n v="143"/>
    <n v="1"/>
    <n v="0.1"/>
    <n v="2"/>
    <m/>
    <x v="0"/>
    <n v="7"/>
    <x v="2"/>
    <n v="1"/>
    <x v="1"/>
  </r>
  <r>
    <x v="5"/>
    <n v="0"/>
    <x v="1"/>
    <n v="4"/>
    <x v="1"/>
    <x v="21"/>
    <n v="294"/>
    <n v="1"/>
    <n v="0"/>
    <n v="106"/>
    <n v="0"/>
    <n v="1.9"/>
    <n v="2"/>
    <n v="3"/>
    <x v="1"/>
    <n v="3"/>
    <x v="1"/>
    <n v="2"/>
    <x v="1"/>
  </r>
  <r>
    <x v="31"/>
    <n v="0"/>
    <x v="1"/>
    <n v="3"/>
    <x v="2"/>
    <x v="2"/>
    <n v="211"/>
    <n v="0"/>
    <n v="2"/>
    <n v="115"/>
    <n v="0"/>
    <n v="1.5"/>
    <n v="2"/>
    <n v="0"/>
    <x v="0"/>
    <n v="3"/>
    <x v="1"/>
    <n v="0"/>
    <x v="0"/>
  </r>
  <r>
    <x v="1"/>
    <n v="1"/>
    <x v="0"/>
    <n v="4"/>
    <x v="1"/>
    <x v="27"/>
    <n v="299"/>
    <n v="0"/>
    <n v="2"/>
    <n v="125"/>
    <n v="1"/>
    <n v="0.9"/>
    <n v="2"/>
    <n v="2"/>
    <x v="1"/>
    <n v="3"/>
    <x v="1"/>
    <n v="3"/>
    <x v="1"/>
  </r>
  <r>
    <x v="20"/>
    <n v="1"/>
    <x v="0"/>
    <n v="1"/>
    <x v="0"/>
    <x v="1"/>
    <n v="234"/>
    <n v="1"/>
    <n v="2"/>
    <n v="131"/>
    <n v="0"/>
    <n v="0.1"/>
    <n v="2"/>
    <n v="1"/>
    <x v="2"/>
    <n v="3"/>
    <x v="1"/>
    <n v="0"/>
    <x v="0"/>
  </r>
  <r>
    <x v="29"/>
    <n v="0"/>
    <x v="1"/>
    <n v="4"/>
    <x v="1"/>
    <x v="21"/>
    <n v="236"/>
    <n v="0"/>
    <n v="2"/>
    <n v="152"/>
    <n v="1"/>
    <n v="0.2"/>
    <n v="2"/>
    <n v="0"/>
    <x v="0"/>
    <n v="3"/>
    <x v="1"/>
    <n v="0"/>
    <x v="0"/>
  </r>
  <r>
    <x v="16"/>
    <n v="0"/>
    <x v="1"/>
    <n v="2"/>
    <x v="3"/>
    <x v="2"/>
    <n v="244"/>
    <n v="0"/>
    <n v="0"/>
    <n v="162"/>
    <n v="0"/>
    <n v="1.1000000000000001"/>
    <n v="1"/>
    <n v="0"/>
    <x v="0"/>
    <n v="3"/>
    <x v="1"/>
    <n v="0"/>
    <x v="0"/>
  </r>
  <r>
    <x v="21"/>
    <n v="1"/>
    <x v="0"/>
    <n v="1"/>
    <x v="0"/>
    <x v="1"/>
    <n v="273"/>
    <n v="0"/>
    <n v="2"/>
    <n v="125"/>
    <n v="0"/>
    <n v="0"/>
    <n v="1"/>
    <n v="0"/>
    <x v="0"/>
    <n v="3"/>
    <x v="1"/>
    <n v="1"/>
    <x v="1"/>
  </r>
  <r>
    <x v="16"/>
    <n v="0"/>
    <x v="1"/>
    <n v="4"/>
    <x v="1"/>
    <x v="7"/>
    <n v="254"/>
    <n v="0"/>
    <n v="2"/>
    <n v="159"/>
    <n v="0"/>
    <n v="0"/>
    <n v="1"/>
    <n v="0"/>
    <x v="0"/>
    <n v="3"/>
    <x v="1"/>
    <n v="0"/>
    <x v="0"/>
  </r>
  <r>
    <x v="13"/>
    <n v="0"/>
    <x v="1"/>
    <n v="4"/>
    <x v="1"/>
    <x v="20"/>
    <n v="325"/>
    <n v="0"/>
    <n v="0"/>
    <n v="154"/>
    <n v="1"/>
    <n v="0"/>
    <n v="1"/>
    <n v="0"/>
    <x v="0"/>
    <n v="3"/>
    <x v="1"/>
    <n v="0"/>
    <x v="0"/>
  </r>
  <r>
    <x v="6"/>
    <n v="1"/>
    <x v="0"/>
    <n v="3"/>
    <x v="2"/>
    <x v="6"/>
    <n v="126"/>
    <n v="1"/>
    <n v="0"/>
    <n v="173"/>
    <n v="0"/>
    <n v="0.2"/>
    <n v="1"/>
    <n v="1"/>
    <x v="2"/>
    <n v="7"/>
    <x v="2"/>
    <n v="0"/>
    <x v="0"/>
  </r>
  <r>
    <x v="13"/>
    <n v="0"/>
    <x v="1"/>
    <n v="3"/>
    <x v="2"/>
    <x v="4"/>
    <n v="313"/>
    <n v="0"/>
    <n v="0"/>
    <n v="133"/>
    <n v="0"/>
    <n v="0.2"/>
    <n v="1"/>
    <n v="0"/>
    <x v="0"/>
    <n v="7"/>
    <x v="2"/>
    <n v="0"/>
    <x v="0"/>
  </r>
  <r>
    <x v="18"/>
    <n v="1"/>
    <x v="0"/>
    <n v="4"/>
    <x v="1"/>
    <x v="7"/>
    <n v="211"/>
    <n v="0"/>
    <n v="0"/>
    <n v="161"/>
    <n v="0"/>
    <n v="0"/>
    <n v="1"/>
    <n v="0"/>
    <x v="0"/>
    <n v="7"/>
    <x v="2"/>
    <n v="0"/>
    <x v="0"/>
  </r>
  <r>
    <x v="29"/>
    <n v="1"/>
    <x v="0"/>
    <n v="4"/>
    <x v="1"/>
    <x v="15"/>
    <n v="309"/>
    <n v="0"/>
    <n v="2"/>
    <n v="147"/>
    <n v="1"/>
    <n v="0"/>
    <n v="2"/>
    <n v="3"/>
    <x v="1"/>
    <n v="7"/>
    <x v="2"/>
    <n v="3"/>
    <x v="1"/>
  </r>
  <r>
    <x v="14"/>
    <n v="1"/>
    <x v="0"/>
    <n v="4"/>
    <x v="1"/>
    <x v="16"/>
    <n v="259"/>
    <n v="0"/>
    <n v="2"/>
    <n v="130"/>
    <n v="1"/>
    <n v="3"/>
    <n v="2"/>
    <n v="2"/>
    <x v="1"/>
    <n v="7"/>
    <x v="2"/>
    <n v="3"/>
    <x v="1"/>
  </r>
  <r>
    <x v="16"/>
    <n v="1"/>
    <x v="0"/>
    <n v="4"/>
    <x v="1"/>
    <x v="41"/>
    <n v="200"/>
    <n v="0"/>
    <n v="2"/>
    <n v="126"/>
    <n v="1"/>
    <n v="0.9"/>
    <n v="2"/>
    <n v="0"/>
    <x v="0"/>
    <n v="7"/>
    <x v="2"/>
    <n v="3"/>
    <x v="1"/>
  </r>
  <r>
    <x v="23"/>
    <n v="1"/>
    <x v="0"/>
    <n v="2"/>
    <x v="3"/>
    <x v="3"/>
    <n v="262"/>
    <n v="0"/>
    <n v="0"/>
    <n v="155"/>
    <n v="0"/>
    <n v="0"/>
    <n v="1"/>
    <n v="0"/>
    <x v="0"/>
    <n v="3"/>
    <x v="1"/>
    <n v="0"/>
    <x v="0"/>
  </r>
  <r>
    <x v="5"/>
    <n v="0"/>
    <x v="1"/>
    <n v="4"/>
    <x v="1"/>
    <x v="6"/>
    <n v="244"/>
    <n v="0"/>
    <n v="0"/>
    <n v="154"/>
    <n v="1"/>
    <n v="1.4"/>
    <n v="2"/>
    <n v="0"/>
    <x v="0"/>
    <n v="3"/>
    <x v="1"/>
    <n v="1"/>
    <x v="1"/>
  </r>
  <r>
    <x v="2"/>
    <n v="0"/>
    <x v="1"/>
    <n v="3"/>
    <x v="2"/>
    <x v="2"/>
    <n v="215"/>
    <n v="0"/>
    <n v="0"/>
    <n v="170"/>
    <n v="0"/>
    <n v="0"/>
    <n v="1"/>
    <n v="0"/>
    <x v="0"/>
    <n v="3"/>
    <x v="1"/>
    <n v="0"/>
    <x v="0"/>
  </r>
  <r>
    <x v="38"/>
    <n v="1"/>
    <x v="0"/>
    <n v="1"/>
    <x v="0"/>
    <x v="2"/>
    <n v="231"/>
    <n v="0"/>
    <n v="0"/>
    <n v="182"/>
    <n v="1"/>
    <n v="3.8"/>
    <n v="2"/>
    <n v="0"/>
    <x v="0"/>
    <n v="7"/>
    <x v="2"/>
    <n v="4"/>
    <x v="1"/>
  </r>
  <r>
    <x v="3"/>
    <n v="1"/>
    <x v="0"/>
    <n v="3"/>
    <x v="2"/>
    <x v="3"/>
    <n v="214"/>
    <n v="0"/>
    <n v="2"/>
    <n v="168"/>
    <n v="0"/>
    <n v="2"/>
    <n v="2"/>
    <n v="0"/>
    <x v="0"/>
    <n v="3"/>
    <x v="1"/>
    <n v="0"/>
    <x v="0"/>
  </r>
  <r>
    <x v="17"/>
    <n v="0"/>
    <x v="1"/>
    <n v="4"/>
    <x v="1"/>
    <x v="37"/>
    <n v="228"/>
    <n v="1"/>
    <n v="0"/>
    <n v="165"/>
    <n v="1"/>
    <n v="1"/>
    <n v="2"/>
    <n v="2"/>
    <x v="1"/>
    <n v="7"/>
    <x v="2"/>
    <n v="3"/>
    <x v="1"/>
  </r>
  <r>
    <x v="9"/>
    <n v="1"/>
    <x v="0"/>
    <n v="4"/>
    <x v="1"/>
    <x v="11"/>
    <n v="230"/>
    <n v="0"/>
    <n v="0"/>
    <n v="160"/>
    <n v="0"/>
    <n v="0"/>
    <n v="1"/>
    <n v="1"/>
    <x v="2"/>
    <n v="3"/>
    <x v="1"/>
    <n v="1"/>
    <x v="1"/>
  </r>
  <r>
    <x v="4"/>
    <n v="1"/>
    <x v="0"/>
    <n v="1"/>
    <x v="0"/>
    <x v="2"/>
    <n v="193"/>
    <n v="0"/>
    <n v="2"/>
    <n v="162"/>
    <n v="0"/>
    <n v="1.9"/>
    <n v="2"/>
    <n v="0"/>
    <x v="0"/>
    <n v="7"/>
    <x v="2"/>
    <n v="0"/>
    <x v="0"/>
  </r>
  <r>
    <x v="28"/>
    <n v="0"/>
    <x v="1"/>
    <n v="2"/>
    <x v="3"/>
    <x v="12"/>
    <n v="204"/>
    <n v="0"/>
    <n v="0"/>
    <n v="172"/>
    <n v="0"/>
    <n v="0"/>
    <n v="1"/>
    <n v="0"/>
    <x v="0"/>
    <n v="3"/>
    <x v="1"/>
    <n v="0"/>
    <x v="0"/>
  </r>
  <r>
    <x v="28"/>
    <n v="0"/>
    <x v="1"/>
    <n v="4"/>
    <x v="1"/>
    <x v="21"/>
    <n v="243"/>
    <n v="0"/>
    <n v="2"/>
    <n v="152"/>
    <n v="1"/>
    <n v="0"/>
    <n v="2"/>
    <n v="0"/>
    <x v="0"/>
    <n v="3"/>
    <x v="1"/>
    <n v="0"/>
    <x v="0"/>
  </r>
  <r>
    <x v="13"/>
    <n v="0"/>
    <x v="1"/>
    <n v="4"/>
    <x v="1"/>
    <x v="3"/>
    <n v="303"/>
    <n v="0"/>
    <n v="0"/>
    <n v="122"/>
    <n v="0"/>
    <n v="2"/>
    <n v="2"/>
    <n v="2"/>
    <x v="1"/>
    <n v="3"/>
    <x v="1"/>
    <n v="0"/>
    <x v="0"/>
  </r>
  <r>
    <x v="21"/>
    <n v="1"/>
    <x v="0"/>
    <n v="4"/>
    <x v="1"/>
    <x v="21"/>
    <n v="271"/>
    <n v="0"/>
    <n v="2"/>
    <n v="182"/>
    <n v="0"/>
    <n v="0"/>
    <n v="1"/>
    <n v="0"/>
    <x v="0"/>
    <n v="3"/>
    <x v="1"/>
    <n v="0"/>
    <x v="0"/>
  </r>
  <r>
    <x v="3"/>
    <n v="0"/>
    <x v="1"/>
    <n v="3"/>
    <x v="2"/>
    <x v="11"/>
    <n v="268"/>
    <n v="0"/>
    <n v="2"/>
    <n v="172"/>
    <n v="1"/>
    <n v="0"/>
    <n v="1"/>
    <n v="0"/>
    <x v="0"/>
    <n v="3"/>
    <x v="1"/>
    <n v="0"/>
    <x v="0"/>
  </r>
  <r>
    <x v="11"/>
    <n v="0"/>
    <x v="1"/>
    <n v="3"/>
    <x v="2"/>
    <x v="22"/>
    <n v="267"/>
    <n v="0"/>
    <n v="2"/>
    <n v="167"/>
    <n v="0"/>
    <n v="0"/>
    <n v="1"/>
    <n v="0"/>
    <x v="0"/>
    <n v="3"/>
    <x v="1"/>
    <n v="0"/>
    <x v="0"/>
  </r>
  <r>
    <x v="30"/>
    <n v="0"/>
    <x v="1"/>
    <n v="3"/>
    <x v="2"/>
    <x v="29"/>
    <n v="199"/>
    <n v="0"/>
    <n v="0"/>
    <n v="179"/>
    <n v="0"/>
    <n v="0"/>
    <n v="1"/>
    <n v="0"/>
    <x v="0"/>
    <n v="3"/>
    <x v="1"/>
    <n v="0"/>
    <x v="0"/>
  </r>
  <r>
    <x v="7"/>
    <n v="1"/>
    <x v="0"/>
    <n v="4"/>
    <x v="1"/>
    <x v="42"/>
    <n v="282"/>
    <n v="0"/>
    <n v="0"/>
    <n v="95"/>
    <n v="1"/>
    <n v="2"/>
    <n v="2"/>
    <n v="2"/>
    <x v="1"/>
    <n v="7"/>
    <x v="2"/>
    <n v="3"/>
    <x v="1"/>
  </r>
  <r>
    <x v="0"/>
    <n v="0"/>
    <x v="1"/>
    <n v="4"/>
    <x v="1"/>
    <x v="22"/>
    <n v="269"/>
    <n v="0"/>
    <n v="0"/>
    <n v="169"/>
    <n v="1"/>
    <n v="1.8"/>
    <n v="2"/>
    <n v="2"/>
    <x v="1"/>
    <n v="3"/>
    <x v="1"/>
    <n v="1"/>
    <x v="1"/>
  </r>
  <r>
    <x v="33"/>
    <n v="0"/>
    <x v="1"/>
    <n v="2"/>
    <x v="3"/>
    <x v="26"/>
    <n v="210"/>
    <n v="0"/>
    <n v="0"/>
    <n v="192"/>
    <n v="0"/>
    <n v="0.7"/>
    <n v="1"/>
    <n v="0"/>
    <x v="0"/>
    <n v="3"/>
    <x v="1"/>
    <n v="0"/>
    <x v="0"/>
  </r>
  <r>
    <x v="32"/>
    <n v="1"/>
    <x v="0"/>
    <n v="4"/>
    <x v="1"/>
    <x v="11"/>
    <n v="204"/>
    <n v="0"/>
    <n v="0"/>
    <n v="143"/>
    <n v="0"/>
    <n v="0.1"/>
    <n v="1"/>
    <n v="0"/>
    <x v="0"/>
    <n v="3"/>
    <x v="1"/>
    <n v="0"/>
    <x v="0"/>
  </r>
  <r>
    <x v="1"/>
    <n v="0"/>
    <x v="1"/>
    <n v="3"/>
    <x v="2"/>
    <x v="32"/>
    <n v="277"/>
    <n v="0"/>
    <n v="0"/>
    <n v="172"/>
    <n v="0"/>
    <n v="0"/>
    <n v="1"/>
    <n v="1"/>
    <x v="2"/>
    <n v="3"/>
    <x v="1"/>
    <n v="0"/>
    <x v="0"/>
  </r>
  <r>
    <x v="11"/>
    <n v="1"/>
    <x v="0"/>
    <n v="4"/>
    <x v="1"/>
    <x v="7"/>
    <n v="206"/>
    <n v="0"/>
    <n v="2"/>
    <n v="108"/>
    <n v="1"/>
    <n v="0"/>
    <n v="2"/>
    <n v="1"/>
    <x v="2"/>
    <n v="3"/>
    <x v="1"/>
    <n v="3"/>
    <x v="1"/>
  </r>
  <r>
    <x v="17"/>
    <n v="1"/>
    <x v="0"/>
    <n v="4"/>
    <x v="1"/>
    <x v="11"/>
    <n v="212"/>
    <n v="0"/>
    <n v="2"/>
    <n v="132"/>
    <n v="1"/>
    <n v="0.1"/>
    <n v="1"/>
    <n v="1"/>
    <x v="2"/>
    <n v="3"/>
    <x v="1"/>
    <n v="2"/>
    <x v="1"/>
  </r>
  <r>
    <x v="9"/>
    <n v="0"/>
    <x v="1"/>
    <n v="3"/>
    <x v="2"/>
    <x v="43"/>
    <n v="196"/>
    <n v="0"/>
    <n v="2"/>
    <n v="169"/>
    <n v="0"/>
    <n v="0.1"/>
    <n v="2"/>
    <n v="0"/>
    <x v="0"/>
    <n v="3"/>
    <x v="1"/>
    <n v="0"/>
    <x v="0"/>
  </r>
  <r>
    <x v="23"/>
    <n v="0"/>
    <x v="1"/>
    <n v="4"/>
    <x v="1"/>
    <x v="20"/>
    <n v="327"/>
    <n v="0"/>
    <n v="1"/>
    <n v="117"/>
    <n v="1"/>
    <n v="3.4"/>
    <n v="2"/>
    <n v="0"/>
    <x v="0"/>
    <n v="3"/>
    <x v="1"/>
    <n v="2"/>
    <x v="1"/>
  </r>
  <r>
    <x v="12"/>
    <n v="1"/>
    <x v="0"/>
    <n v="3"/>
    <x v="2"/>
    <x v="26"/>
    <n v="149"/>
    <n v="0"/>
    <n v="2"/>
    <n v="126"/>
    <n v="0"/>
    <n v="0.8"/>
    <n v="1"/>
    <n v="3"/>
    <x v="1"/>
    <n v="3"/>
    <x v="1"/>
    <n v="1"/>
    <x v="1"/>
  </r>
  <r>
    <x v="39"/>
    <n v="0"/>
    <x v="1"/>
    <n v="2"/>
    <x v="3"/>
    <x v="2"/>
    <n v="269"/>
    <n v="0"/>
    <n v="2"/>
    <n v="121"/>
    <n v="1"/>
    <n v="0.2"/>
    <n v="1"/>
    <n v="1"/>
    <x v="2"/>
    <n v="3"/>
    <x v="1"/>
    <n v="0"/>
    <x v="0"/>
  </r>
  <r>
    <x v="11"/>
    <n v="0"/>
    <x v="1"/>
    <n v="3"/>
    <x v="2"/>
    <x v="1"/>
    <n v="201"/>
    <n v="0"/>
    <n v="0"/>
    <n v="163"/>
    <n v="0"/>
    <n v="0"/>
    <n v="1"/>
    <n v="1"/>
    <x v="2"/>
    <n v="3"/>
    <x v="1"/>
    <n v="0"/>
    <x v="0"/>
  </r>
  <r>
    <x v="11"/>
    <n v="1"/>
    <x v="0"/>
    <n v="4"/>
    <x v="1"/>
    <x v="24"/>
    <n v="286"/>
    <n v="0"/>
    <n v="2"/>
    <n v="116"/>
    <n v="1"/>
    <n v="3.2"/>
    <n v="2"/>
    <n v="2"/>
    <x v="1"/>
    <n v="3"/>
    <x v="1"/>
    <n v="3"/>
    <x v="1"/>
  </r>
  <r>
    <x v="4"/>
    <n v="1"/>
    <x v="0"/>
    <n v="4"/>
    <x v="1"/>
    <x v="3"/>
    <n v="283"/>
    <n v="1"/>
    <n v="2"/>
    <n v="103"/>
    <n v="1"/>
    <n v="1.6"/>
    <n v="3"/>
    <n v="0"/>
    <x v="0"/>
    <n v="7"/>
    <x v="2"/>
    <n v="2"/>
    <x v="1"/>
  </r>
  <r>
    <x v="28"/>
    <n v="1"/>
    <x v="0"/>
    <n v="4"/>
    <x v="1"/>
    <x v="2"/>
    <n v="249"/>
    <n v="0"/>
    <n v="2"/>
    <n v="144"/>
    <n v="0"/>
    <n v="0.8"/>
    <n v="1"/>
    <n v="0"/>
    <x v="0"/>
    <n v="7"/>
    <x v="2"/>
    <n v="1"/>
    <x v="1"/>
  </r>
  <r>
    <x v="12"/>
    <n v="0"/>
    <x v="1"/>
    <n v="2"/>
    <x v="3"/>
    <x v="23"/>
    <n v="271"/>
    <n v="0"/>
    <n v="0"/>
    <n v="162"/>
    <n v="0"/>
    <n v="0"/>
    <n v="2"/>
    <n v="0"/>
    <x v="0"/>
    <n v="3"/>
    <x v="1"/>
    <n v="0"/>
    <x v="0"/>
  </r>
  <r>
    <x v="22"/>
    <n v="1"/>
    <x v="0"/>
    <n v="2"/>
    <x v="3"/>
    <x v="2"/>
    <n v="295"/>
    <n v="0"/>
    <n v="0"/>
    <n v="162"/>
    <n v="0"/>
    <n v="0"/>
    <n v="1"/>
    <n v="0"/>
    <x v="0"/>
    <n v="3"/>
    <x v="1"/>
    <n v="0"/>
    <x v="0"/>
  </r>
  <r>
    <x v="3"/>
    <n v="1"/>
    <x v="0"/>
    <n v="2"/>
    <x v="3"/>
    <x v="7"/>
    <n v="235"/>
    <n v="0"/>
    <n v="0"/>
    <n v="153"/>
    <n v="0"/>
    <n v="0"/>
    <n v="1"/>
    <n v="0"/>
    <x v="0"/>
    <n v="3"/>
    <x v="1"/>
    <n v="0"/>
    <x v="0"/>
  </r>
  <r>
    <x v="3"/>
    <n v="0"/>
    <x v="1"/>
    <n v="2"/>
    <x v="3"/>
    <x v="34"/>
    <n v="306"/>
    <n v="0"/>
    <n v="0"/>
    <n v="163"/>
    <n v="0"/>
    <n v="0"/>
    <n v="1"/>
    <n v="0"/>
    <x v="0"/>
    <n v="3"/>
    <x v="1"/>
    <n v="0"/>
    <x v="0"/>
  </r>
  <r>
    <x v="12"/>
    <n v="0"/>
    <x v="1"/>
    <n v="4"/>
    <x v="1"/>
    <x v="3"/>
    <n v="269"/>
    <n v="0"/>
    <n v="0"/>
    <n v="163"/>
    <n v="0"/>
    <n v="0"/>
    <n v="1"/>
    <n v="0"/>
    <x v="0"/>
    <n v="3"/>
    <x v="1"/>
    <n v="0"/>
    <x v="0"/>
  </r>
  <r>
    <x v="24"/>
    <n v="1"/>
    <x v="0"/>
    <n v="1"/>
    <x v="0"/>
    <x v="23"/>
    <n v="234"/>
    <n v="0"/>
    <n v="0"/>
    <n v="145"/>
    <n v="0"/>
    <n v="2.6"/>
    <n v="2"/>
    <n v="2"/>
    <x v="1"/>
    <n v="3"/>
    <x v="1"/>
    <n v="2"/>
    <x v="1"/>
  </r>
  <r>
    <x v="15"/>
    <n v="0"/>
    <x v="1"/>
    <n v="3"/>
    <x v="2"/>
    <x v="2"/>
    <n v="178"/>
    <n v="1"/>
    <n v="0"/>
    <n v="96"/>
    <n v="0"/>
    <n v="0"/>
    <n v="1"/>
    <n v="0"/>
    <x v="0"/>
    <n v="3"/>
    <x v="1"/>
    <n v="0"/>
    <x v="0"/>
  </r>
  <r>
    <x v="1"/>
    <n v="1"/>
    <x v="0"/>
    <n v="4"/>
    <x v="1"/>
    <x v="2"/>
    <n v="237"/>
    <n v="0"/>
    <n v="0"/>
    <n v="71"/>
    <n v="0"/>
    <n v="1"/>
    <n v="2"/>
    <n v="0"/>
    <x v="0"/>
    <n v="3"/>
    <x v="1"/>
    <n v="2"/>
    <x v="1"/>
  </r>
  <r>
    <x v="14"/>
    <n v="1"/>
    <x v="0"/>
    <n v="4"/>
    <x v="1"/>
    <x v="27"/>
    <n v="234"/>
    <n v="0"/>
    <n v="0"/>
    <n v="156"/>
    <n v="0"/>
    <n v="0.1"/>
    <n v="1"/>
    <n v="1"/>
    <x v="2"/>
    <n v="7"/>
    <x v="2"/>
    <n v="2"/>
    <x v="1"/>
  </r>
  <r>
    <x v="32"/>
    <n v="1"/>
    <x v="0"/>
    <n v="4"/>
    <x v="1"/>
    <x v="7"/>
    <n v="275"/>
    <n v="0"/>
    <n v="2"/>
    <n v="118"/>
    <n v="1"/>
    <n v="1"/>
    <n v="2"/>
    <n v="1"/>
    <x v="2"/>
    <n v="3"/>
    <x v="1"/>
    <n v="1"/>
    <x v="1"/>
  </r>
  <r>
    <x v="9"/>
    <n v="1"/>
    <x v="0"/>
    <n v="4"/>
    <x v="1"/>
    <x v="14"/>
    <n v="212"/>
    <n v="0"/>
    <n v="0"/>
    <n v="168"/>
    <n v="0"/>
    <n v="1"/>
    <n v="1"/>
    <n v="2"/>
    <x v="1"/>
    <n v="7"/>
    <x v="2"/>
    <n v="3"/>
    <x v="1"/>
  </r>
  <r>
    <x v="5"/>
    <n v="1"/>
    <x v="0"/>
    <n v="2"/>
    <x v="3"/>
    <x v="16"/>
    <n v="208"/>
    <n v="1"/>
    <n v="2"/>
    <n v="140"/>
    <n v="0"/>
    <n v="0"/>
    <n v="1"/>
    <n v="0"/>
    <x v="0"/>
    <n v="3"/>
    <x v="1"/>
    <n v="0"/>
    <x v="0"/>
  </r>
  <r>
    <x v="6"/>
    <n v="1"/>
    <x v="0"/>
    <n v="4"/>
    <x v="1"/>
    <x v="7"/>
    <n v="201"/>
    <n v="0"/>
    <n v="0"/>
    <n v="126"/>
    <n v="1"/>
    <n v="1.5"/>
    <n v="2"/>
    <n v="0"/>
    <x v="0"/>
    <n v="6"/>
    <x v="0"/>
    <n v="0"/>
    <x v="0"/>
  </r>
  <r>
    <x v="14"/>
    <n v="1"/>
    <x v="0"/>
    <n v="4"/>
    <x v="1"/>
    <x v="44"/>
    <n v="218"/>
    <n v="0"/>
    <n v="0"/>
    <n v="105"/>
    <n v="0"/>
    <n v="2"/>
    <n v="2"/>
    <n v="1"/>
    <x v="2"/>
    <n v="7"/>
    <x v="2"/>
    <n v="1"/>
    <x v="1"/>
  </r>
  <r>
    <x v="13"/>
    <n v="1"/>
    <x v="0"/>
    <n v="4"/>
    <x v="1"/>
    <x v="16"/>
    <n v="263"/>
    <n v="0"/>
    <n v="0"/>
    <n v="105"/>
    <n v="1"/>
    <n v="0.2"/>
    <n v="2"/>
    <n v="1"/>
    <x v="2"/>
    <n v="7"/>
    <x v="2"/>
    <n v="0"/>
    <x v="0"/>
  </r>
  <r>
    <x v="27"/>
    <n v="0"/>
    <x v="1"/>
    <n v="3"/>
    <x v="2"/>
    <x v="2"/>
    <n v="295"/>
    <n v="0"/>
    <n v="2"/>
    <n v="157"/>
    <n v="0"/>
    <n v="0.6"/>
    <n v="1"/>
    <n v="0"/>
    <x v="0"/>
    <n v="3"/>
    <x v="1"/>
    <n v="0"/>
    <x v="0"/>
  </r>
  <r>
    <x v="18"/>
    <n v="1"/>
    <x v="0"/>
    <n v="4"/>
    <x v="1"/>
    <x v="25"/>
    <n v="303"/>
    <n v="0"/>
    <n v="0"/>
    <n v="181"/>
    <n v="0"/>
    <n v="1.2"/>
    <n v="2"/>
    <n v="0"/>
    <x v="0"/>
    <n v="3"/>
    <x v="1"/>
    <n v="0"/>
    <x v="0"/>
  </r>
  <r>
    <x v="22"/>
    <n v="0"/>
    <x v="1"/>
    <n v="3"/>
    <x v="2"/>
    <x v="2"/>
    <n v="209"/>
    <n v="0"/>
    <n v="0"/>
    <n v="173"/>
    <n v="0"/>
    <n v="0"/>
    <n v="2"/>
    <n v="0"/>
    <x v="0"/>
    <n v="3"/>
    <x v="1"/>
    <n v="0"/>
    <x v="0"/>
  </r>
  <r>
    <x v="1"/>
    <n v="0"/>
    <x v="1"/>
    <n v="4"/>
    <x v="1"/>
    <x v="45"/>
    <n v="223"/>
    <n v="0"/>
    <n v="0"/>
    <n v="142"/>
    <n v="0"/>
    <n v="0.3"/>
    <n v="1"/>
    <n v="2"/>
    <x v="1"/>
    <n v="3"/>
    <x v="1"/>
    <n v="0"/>
    <x v="0"/>
  </r>
  <r>
    <x v="40"/>
    <n v="0"/>
    <x v="1"/>
    <n v="3"/>
    <x v="2"/>
    <x v="4"/>
    <n v="197"/>
    <n v="0"/>
    <n v="1"/>
    <n v="116"/>
    <n v="0"/>
    <n v="1.1000000000000001"/>
    <n v="2"/>
    <n v="0"/>
    <x v="0"/>
    <n v="3"/>
    <x v="1"/>
    <n v="0"/>
    <x v="0"/>
  </r>
  <r>
    <x v="36"/>
    <n v="1"/>
    <x v="0"/>
    <n v="2"/>
    <x v="3"/>
    <x v="46"/>
    <n v="245"/>
    <n v="0"/>
    <n v="2"/>
    <n v="143"/>
    <n v="0"/>
    <n v="0"/>
    <n v="1"/>
    <n v="0"/>
    <x v="0"/>
    <n v="3"/>
    <x v="1"/>
    <n v="0"/>
    <x v="0"/>
  </r>
  <r>
    <x v="6"/>
    <n v="1"/>
    <x v="0"/>
    <n v="2"/>
    <x v="3"/>
    <x v="13"/>
    <n v="261"/>
    <n v="0"/>
    <n v="0"/>
    <n v="141"/>
    <n v="0"/>
    <n v="0.3"/>
    <n v="1"/>
    <n v="0"/>
    <x v="0"/>
    <n v="7"/>
    <x v="2"/>
    <n v="1"/>
    <x v="1"/>
  </r>
  <r>
    <x v="8"/>
    <n v="0"/>
    <x v="1"/>
    <n v="3"/>
    <x v="2"/>
    <x v="26"/>
    <n v="242"/>
    <n v="0"/>
    <n v="0"/>
    <n v="149"/>
    <n v="0"/>
    <n v="0.3"/>
    <n v="2"/>
    <n v="1"/>
    <x v="2"/>
    <n v="3"/>
    <x v="1"/>
    <n v="0"/>
    <x v="0"/>
  </r>
  <r>
    <x v="14"/>
    <n v="0"/>
    <x v="1"/>
    <n v="2"/>
    <x v="3"/>
    <x v="43"/>
    <n v="319"/>
    <n v="1"/>
    <n v="2"/>
    <n v="152"/>
    <n v="0"/>
    <n v="0"/>
    <n v="1"/>
    <n v="2"/>
    <x v="1"/>
    <n v="3"/>
    <x v="1"/>
    <n v="3"/>
    <x v="1"/>
  </r>
  <r>
    <x v="15"/>
    <n v="0"/>
    <x v="1"/>
    <n v="1"/>
    <x v="0"/>
    <x v="6"/>
    <n v="240"/>
    <n v="0"/>
    <n v="0"/>
    <n v="171"/>
    <n v="0"/>
    <n v="0.9"/>
    <n v="1"/>
    <n v="0"/>
    <x v="0"/>
    <n v="3"/>
    <x v="1"/>
    <n v="0"/>
    <x v="0"/>
  </r>
  <r>
    <x v="8"/>
    <n v="1"/>
    <x v="0"/>
    <n v="3"/>
    <x v="2"/>
    <x v="2"/>
    <n v="226"/>
    <n v="0"/>
    <n v="0"/>
    <n v="169"/>
    <n v="0"/>
    <n v="0"/>
    <n v="1"/>
    <n v="0"/>
    <x v="0"/>
    <n v="3"/>
    <x v="1"/>
    <n v="0"/>
    <x v="0"/>
  </r>
  <r>
    <x v="24"/>
    <n v="1"/>
    <x v="0"/>
    <n v="4"/>
    <x v="1"/>
    <x v="21"/>
    <n v="166"/>
    <n v="0"/>
    <n v="2"/>
    <n v="125"/>
    <n v="1"/>
    <n v="3.6"/>
    <n v="2"/>
    <n v="1"/>
    <x v="2"/>
    <n v="3"/>
    <x v="1"/>
    <n v="4"/>
    <x v="1"/>
  </r>
  <r>
    <x v="22"/>
    <n v="1"/>
    <x v="0"/>
    <n v="4"/>
    <x v="1"/>
    <x v="43"/>
    <n v="315"/>
    <n v="0"/>
    <n v="0"/>
    <n v="125"/>
    <n v="1"/>
    <n v="1.8"/>
    <n v="2"/>
    <n v="0"/>
    <x v="0"/>
    <n v="6"/>
    <x v="0"/>
    <n v="2"/>
    <x v="1"/>
  </r>
  <r>
    <x v="9"/>
    <n v="1"/>
    <x v="0"/>
    <n v="4"/>
    <x v="1"/>
    <x v="16"/>
    <n v="204"/>
    <n v="1"/>
    <n v="0"/>
    <n v="156"/>
    <n v="1"/>
    <n v="1"/>
    <n v="2"/>
    <n v="0"/>
    <x v="0"/>
    <n v="0"/>
    <x v="3"/>
    <n v="2"/>
    <x v="1"/>
  </r>
  <r>
    <x v="21"/>
    <n v="1"/>
    <x v="0"/>
    <n v="3"/>
    <x v="2"/>
    <x v="34"/>
    <n v="218"/>
    <n v="1"/>
    <n v="0"/>
    <n v="134"/>
    <n v="0"/>
    <n v="2.2000000000000002"/>
    <n v="2"/>
    <n v="1"/>
    <x v="2"/>
    <n v="6"/>
    <x v="0"/>
    <n v="2"/>
    <x v="1"/>
  </r>
  <r>
    <x v="19"/>
    <n v="1"/>
    <x v="0"/>
    <n v="4"/>
    <x v="1"/>
    <x v="32"/>
    <n v="223"/>
    <n v="0"/>
    <n v="0"/>
    <n v="181"/>
    <n v="0"/>
    <n v="0"/>
    <n v="1"/>
    <n v="0"/>
    <x v="0"/>
    <n v="7"/>
    <x v="2"/>
    <n v="1"/>
    <x v="1"/>
  </r>
  <r>
    <x v="22"/>
    <n v="1"/>
    <x v="0"/>
    <n v="3"/>
    <x v="2"/>
    <x v="3"/>
    <n v="180"/>
    <n v="0"/>
    <n v="0"/>
    <n v="150"/>
    <n v="0"/>
    <n v="0"/>
    <n v="1"/>
    <n v="0"/>
    <x v="0"/>
    <n v="3"/>
    <x v="1"/>
    <n v="0"/>
    <x v="0"/>
  </r>
  <r>
    <x v="24"/>
    <n v="1"/>
    <x v="0"/>
    <n v="4"/>
    <x v="1"/>
    <x v="4"/>
    <n v="207"/>
    <n v="0"/>
    <n v="2"/>
    <n v="138"/>
    <n v="1"/>
    <n v="1.9"/>
    <n v="1"/>
    <n v="1"/>
    <x v="2"/>
    <n v="7"/>
    <x v="2"/>
    <n v="1"/>
    <x v="1"/>
  </r>
  <r>
    <x v="17"/>
    <n v="1"/>
    <x v="0"/>
    <n v="4"/>
    <x v="1"/>
    <x v="1"/>
    <n v="228"/>
    <n v="0"/>
    <n v="2"/>
    <n v="138"/>
    <n v="0"/>
    <n v="2.2999999999999998"/>
    <n v="1"/>
    <n v="0"/>
    <x v="0"/>
    <n v="6"/>
    <x v="0"/>
    <n v="0"/>
    <x v="0"/>
  </r>
  <r>
    <x v="28"/>
    <n v="1"/>
    <x v="0"/>
    <n v="4"/>
    <x v="1"/>
    <x v="4"/>
    <n v="311"/>
    <n v="0"/>
    <n v="0"/>
    <n v="120"/>
    <n v="1"/>
    <n v="1.8"/>
    <n v="2"/>
    <n v="2"/>
    <x v="1"/>
    <n v="7"/>
    <x v="2"/>
    <n v="2"/>
    <x v="1"/>
  </r>
  <r>
    <x v="26"/>
    <n v="0"/>
    <x v="1"/>
    <n v="4"/>
    <x v="1"/>
    <x v="11"/>
    <n v="149"/>
    <n v="0"/>
    <n v="0"/>
    <n v="125"/>
    <n v="0"/>
    <n v="1.6"/>
    <n v="2"/>
    <n v="0"/>
    <x v="0"/>
    <n v="3"/>
    <x v="1"/>
    <n v="0"/>
    <x v="0"/>
  </r>
  <r>
    <x v="21"/>
    <n v="1"/>
    <x v="0"/>
    <n v="1"/>
    <x v="0"/>
    <x v="23"/>
    <n v="204"/>
    <n v="0"/>
    <n v="0"/>
    <n v="162"/>
    <n v="0"/>
    <n v="0.8"/>
    <n v="1"/>
    <n v="2"/>
    <x v="1"/>
    <n v="3"/>
    <x v="1"/>
    <n v="1"/>
    <x v="1"/>
  </r>
  <r>
    <x v="13"/>
    <n v="1"/>
    <x v="0"/>
    <n v="1"/>
    <x v="0"/>
    <x v="17"/>
    <n v="227"/>
    <n v="0"/>
    <n v="2"/>
    <n v="155"/>
    <n v="0"/>
    <n v="0.6"/>
    <n v="2"/>
    <n v="0"/>
    <x v="0"/>
    <n v="7"/>
    <x v="2"/>
    <n v="0"/>
    <x v="0"/>
  </r>
  <r>
    <x v="17"/>
    <n v="0"/>
    <x v="1"/>
    <n v="3"/>
    <x v="2"/>
    <x v="44"/>
    <n v="278"/>
    <n v="0"/>
    <n v="2"/>
    <n v="152"/>
    <n v="0"/>
    <n v="0"/>
    <n v="2"/>
    <n v="1"/>
    <x v="2"/>
    <n v="3"/>
    <x v="1"/>
    <n v="0"/>
    <x v="0"/>
  </r>
  <r>
    <x v="30"/>
    <n v="0"/>
    <x v="1"/>
    <n v="3"/>
    <x v="2"/>
    <x v="21"/>
    <n v="220"/>
    <n v="0"/>
    <n v="0"/>
    <n v="152"/>
    <n v="0"/>
    <n v="0"/>
    <n v="2"/>
    <n v="0"/>
    <x v="0"/>
    <n v="3"/>
    <x v="1"/>
    <n v="0"/>
    <x v="0"/>
  </r>
  <r>
    <x v="6"/>
    <n v="1"/>
    <x v="0"/>
    <n v="2"/>
    <x v="3"/>
    <x v="47"/>
    <n v="232"/>
    <n v="0"/>
    <n v="2"/>
    <n v="164"/>
    <n v="0"/>
    <n v="0"/>
    <n v="1"/>
    <n v="1"/>
    <x v="2"/>
    <n v="3"/>
    <x v="1"/>
    <n v="1"/>
    <x v="1"/>
  </r>
  <r>
    <x v="14"/>
    <n v="0"/>
    <x v="1"/>
    <n v="4"/>
    <x v="1"/>
    <x v="3"/>
    <n v="197"/>
    <n v="0"/>
    <n v="0"/>
    <n v="131"/>
    <n v="0"/>
    <n v="0.6"/>
    <n v="2"/>
    <n v="0"/>
    <x v="0"/>
    <n v="3"/>
    <x v="1"/>
    <n v="0"/>
    <x v="0"/>
  </r>
  <r>
    <x v="6"/>
    <n v="1"/>
    <x v="0"/>
    <n v="4"/>
    <x v="1"/>
    <x v="7"/>
    <n v="335"/>
    <n v="0"/>
    <n v="0"/>
    <n v="143"/>
    <n v="1"/>
    <n v="3"/>
    <n v="2"/>
    <n v="1"/>
    <x v="2"/>
    <n v="7"/>
    <x v="2"/>
    <n v="2"/>
    <x v="1"/>
  </r>
  <r>
    <x v="32"/>
    <n v="1"/>
    <x v="0"/>
    <n v="3"/>
    <x v="2"/>
    <x v="3"/>
    <n v="253"/>
    <n v="0"/>
    <n v="0"/>
    <n v="179"/>
    <n v="0"/>
    <n v="0"/>
    <n v="1"/>
    <n v="0"/>
    <x v="0"/>
    <n v="3"/>
    <x v="1"/>
    <n v="0"/>
    <x v="0"/>
  </r>
  <r>
    <x v="23"/>
    <n v="0"/>
    <x v="1"/>
    <n v="4"/>
    <x v="1"/>
    <x v="16"/>
    <n v="205"/>
    <n v="0"/>
    <n v="1"/>
    <n v="130"/>
    <n v="1"/>
    <n v="2"/>
    <n v="2"/>
    <n v="1"/>
    <x v="2"/>
    <n v="7"/>
    <x v="2"/>
    <n v="3"/>
    <x v="1"/>
  </r>
  <r>
    <x v="34"/>
    <n v="1"/>
    <x v="0"/>
    <n v="2"/>
    <x v="3"/>
    <x v="24"/>
    <n v="192"/>
    <n v="0"/>
    <n v="0"/>
    <n v="174"/>
    <n v="0"/>
    <n v="0"/>
    <n v="1"/>
    <n v="0"/>
    <x v="0"/>
    <n v="3"/>
    <x v="1"/>
    <n v="0"/>
    <x v="0"/>
  </r>
  <r>
    <x v="24"/>
    <n v="1"/>
    <x v="0"/>
    <n v="4"/>
    <x v="1"/>
    <x v="36"/>
    <n v="203"/>
    <n v="0"/>
    <n v="0"/>
    <n v="161"/>
    <n v="0"/>
    <n v="0"/>
    <n v="1"/>
    <n v="1"/>
    <x v="2"/>
    <n v="7"/>
    <x v="2"/>
    <n v="2"/>
    <x v="1"/>
  </r>
  <r>
    <x v="14"/>
    <n v="1"/>
    <x v="0"/>
    <n v="4"/>
    <x v="1"/>
    <x v="48"/>
    <n v="318"/>
    <n v="0"/>
    <n v="1"/>
    <n v="140"/>
    <n v="0"/>
    <n v="4.4000000000000004"/>
    <n v="3"/>
    <n v="3"/>
    <x v="1"/>
    <n v="6"/>
    <x v="0"/>
    <n v="4"/>
    <x v="1"/>
  </r>
  <r>
    <x v="14"/>
    <n v="0"/>
    <x v="1"/>
    <n v="4"/>
    <x v="1"/>
    <x v="17"/>
    <n v="225"/>
    <n v="1"/>
    <n v="2"/>
    <n v="146"/>
    <n v="1"/>
    <n v="2.8"/>
    <n v="2"/>
    <n v="2"/>
    <x v="1"/>
    <n v="6"/>
    <x v="0"/>
    <n v="2"/>
    <x v="1"/>
  </r>
  <r>
    <x v="14"/>
    <n v="1"/>
    <x v="0"/>
    <n v="2"/>
    <x v="3"/>
    <x v="14"/>
    <n v="220"/>
    <n v="0"/>
    <n v="0"/>
    <n v="144"/>
    <n v="0"/>
    <n v="0.4"/>
    <n v="2"/>
    <n v="0"/>
    <x v="0"/>
    <n v="7"/>
    <x v="2"/>
    <n v="0"/>
    <x v="0"/>
  </r>
  <r>
    <x v="4"/>
    <n v="1"/>
    <x v="0"/>
    <n v="2"/>
    <x v="3"/>
    <x v="3"/>
    <n v="221"/>
    <n v="0"/>
    <n v="2"/>
    <n v="163"/>
    <n v="0"/>
    <n v="0"/>
    <n v="1"/>
    <n v="0"/>
    <x v="0"/>
    <n v="7"/>
    <x v="2"/>
    <n v="0"/>
    <x v="0"/>
  </r>
  <r>
    <x v="4"/>
    <n v="1"/>
    <x v="0"/>
    <n v="2"/>
    <x v="3"/>
    <x v="2"/>
    <n v="240"/>
    <n v="0"/>
    <n v="0"/>
    <n v="169"/>
    <n v="0"/>
    <n v="0"/>
    <n v="3"/>
    <n v="0"/>
    <x v="0"/>
    <n v="3"/>
    <x v="1"/>
    <n v="0"/>
    <x v="0"/>
  </r>
  <r>
    <x v="1"/>
    <n v="1"/>
    <x v="0"/>
    <n v="3"/>
    <x v="2"/>
    <x v="32"/>
    <n v="212"/>
    <n v="0"/>
    <n v="2"/>
    <n v="150"/>
    <n v="0"/>
    <n v="0.8"/>
    <n v="2"/>
    <n v="0"/>
    <x v="0"/>
    <n v="7"/>
    <x v="2"/>
    <n v="1"/>
    <x v="1"/>
  </r>
  <r>
    <x v="23"/>
    <n v="0"/>
    <x v="1"/>
    <n v="2"/>
    <x v="3"/>
    <x v="8"/>
    <n v="342"/>
    <n v="0"/>
    <n v="0"/>
    <n v="166"/>
    <n v="0"/>
    <n v="1.2"/>
    <n v="1"/>
    <n v="0"/>
    <x v="0"/>
    <n v="3"/>
    <x v="1"/>
    <n v="0"/>
    <x v="0"/>
  </r>
  <r>
    <x v="8"/>
    <n v="1"/>
    <x v="0"/>
    <n v="4"/>
    <x v="1"/>
    <x v="2"/>
    <n v="169"/>
    <n v="0"/>
    <n v="0"/>
    <n v="144"/>
    <n v="1"/>
    <n v="2.8"/>
    <n v="3"/>
    <n v="0"/>
    <x v="0"/>
    <n v="6"/>
    <x v="0"/>
    <n v="2"/>
    <x v="1"/>
  </r>
  <r>
    <x v="0"/>
    <n v="1"/>
    <x v="0"/>
    <n v="4"/>
    <x v="1"/>
    <x v="4"/>
    <n v="187"/>
    <n v="0"/>
    <n v="2"/>
    <n v="144"/>
    <n v="1"/>
    <n v="4"/>
    <n v="1"/>
    <n v="2"/>
    <x v="1"/>
    <n v="7"/>
    <x v="2"/>
    <n v="2"/>
    <x v="1"/>
  </r>
  <r>
    <x v="0"/>
    <n v="0"/>
    <x v="1"/>
    <n v="4"/>
    <x v="1"/>
    <x v="13"/>
    <n v="197"/>
    <n v="0"/>
    <n v="0"/>
    <n v="136"/>
    <n v="1"/>
    <n v="0"/>
    <n v="2"/>
    <n v="0"/>
    <x v="0"/>
    <n v="3"/>
    <x v="1"/>
    <n v="1"/>
    <x v="1"/>
  </r>
  <r>
    <x v="3"/>
    <n v="1"/>
    <x v="0"/>
    <n v="2"/>
    <x v="3"/>
    <x v="2"/>
    <n v="157"/>
    <n v="0"/>
    <n v="0"/>
    <n v="182"/>
    <n v="0"/>
    <n v="0"/>
    <n v="1"/>
    <n v="0"/>
    <x v="0"/>
    <n v="3"/>
    <x v="1"/>
    <n v="0"/>
    <x v="0"/>
  </r>
  <r>
    <x v="21"/>
    <n v="1"/>
    <x v="0"/>
    <n v="4"/>
    <x v="1"/>
    <x v="49"/>
    <n v="176"/>
    <n v="1"/>
    <n v="2"/>
    <n v="90"/>
    <n v="0"/>
    <n v="1"/>
    <n v="2"/>
    <n v="2"/>
    <x v="1"/>
    <n v="6"/>
    <x v="0"/>
    <n v="3"/>
    <x v="1"/>
  </r>
  <r>
    <x v="6"/>
    <n v="0"/>
    <x v="1"/>
    <n v="4"/>
    <x v="1"/>
    <x v="4"/>
    <n v="241"/>
    <n v="0"/>
    <n v="0"/>
    <n v="123"/>
    <n v="1"/>
    <n v="0.2"/>
    <n v="2"/>
    <n v="0"/>
    <x v="0"/>
    <n v="7"/>
    <x v="2"/>
    <n v="1"/>
    <x v="1"/>
  </r>
  <r>
    <x v="29"/>
    <n v="1"/>
    <x v="0"/>
    <n v="1"/>
    <x v="0"/>
    <x v="7"/>
    <n v="264"/>
    <n v="0"/>
    <n v="0"/>
    <n v="132"/>
    <n v="0"/>
    <n v="1.2"/>
    <n v="2"/>
    <n v="0"/>
    <x v="0"/>
    <n v="7"/>
    <x v="2"/>
    <n v="1"/>
    <x v="1"/>
  </r>
  <r>
    <x v="31"/>
    <n v="1"/>
    <x v="0"/>
    <n v="4"/>
    <x v="1"/>
    <x v="41"/>
    <n v="193"/>
    <n v="1"/>
    <n v="0"/>
    <n v="141"/>
    <n v="0"/>
    <n v="3.4"/>
    <n v="2"/>
    <n v="2"/>
    <x v="1"/>
    <n v="7"/>
    <x v="2"/>
    <n v="2"/>
    <x v="1"/>
  </r>
  <r>
    <x v="6"/>
    <n v="1"/>
    <x v="0"/>
    <n v="4"/>
    <x v="1"/>
    <x v="3"/>
    <n v="131"/>
    <n v="0"/>
    <n v="0"/>
    <n v="115"/>
    <n v="1"/>
    <n v="1.2"/>
    <n v="2"/>
    <n v="1"/>
    <x v="2"/>
    <n v="7"/>
    <x v="2"/>
    <n v="3"/>
    <x v="1"/>
  </r>
  <r>
    <x v="6"/>
    <n v="0"/>
    <x v="1"/>
    <n v="2"/>
    <x v="3"/>
    <x v="3"/>
    <n v="236"/>
    <n v="0"/>
    <n v="2"/>
    <n v="174"/>
    <n v="0"/>
    <n v="0"/>
    <n v="2"/>
    <n v="1"/>
    <x v="2"/>
    <n v="3"/>
    <x v="1"/>
    <n v="1"/>
    <x v="1"/>
  </r>
  <r>
    <x v="38"/>
    <n v="1"/>
    <x v="0"/>
    <n v="3"/>
    <x v="2"/>
    <x v="21"/>
    <n v="175"/>
    <n v="0"/>
    <n v="0"/>
    <n v="173"/>
    <n v="0"/>
    <n v="0"/>
    <n v="1"/>
    <n v="0"/>
    <x v="0"/>
    <n v="3"/>
    <x v="1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FA8B1-497B-4B4D-8FFF-40AEEA2083B3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19"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8"/>
    <field x="4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CP type" fld="4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FFF955-0CC8-46E8-BA72-51443C7B54AD}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A3:G22" firstHeaderRow="0" firstDataRow="1" firstDataCol="1"/>
  <pivotFields count="19">
    <pivotField dataField="1" showAll="0"/>
    <pivotField showAll="0"/>
    <pivotField axis="axisRow" dataField="1" showAll="0">
      <items count="3">
        <item x="1"/>
        <item x="0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m="1" x="4"/>
        <item m="1" x="3"/>
        <item m="1" x="5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3">
    <field x="18"/>
    <field x="2"/>
    <field x="14"/>
  </rowFields>
  <rowItems count="19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in of Age" fld="0" subtotal="min" baseField="16" baseItem="0"/>
    <dataField name="Max of Age" fld="0" subtotal="max" baseField="16" baseItem="0"/>
    <dataField name="Average of Age" fld="0" subtotal="average" baseField="16" baseItem="0" numFmtId="1"/>
    <dataField name="Count of M/F" fld="2" subtotal="count" baseField="0" baseItem="0"/>
    <dataField name="Average of Chol" fld="6" subtotal="average" baseField="16" baseItem="0" numFmtId="1"/>
    <dataField name="Count of CP typ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19F5-DA74-428B-9981-BB7A305C2C77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m="1" x="4"/>
        <item x="3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3">
    <field x="2"/>
    <field x="18"/>
    <field x="16"/>
  </rowFields>
  <rowItems count="20">
    <i>
      <x/>
    </i>
    <i r="1">
      <x/>
    </i>
    <i r="2">
      <x v="1"/>
    </i>
    <i r="2">
      <x v="2"/>
    </i>
    <i r="2">
      <x v="4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2">
      <x v="4"/>
    </i>
    <i t="grand">
      <x/>
    </i>
  </rowItems>
  <colItems count="1">
    <i/>
  </colItems>
  <dataFields count="1">
    <dataField name="Count of Defect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5A7CE8-EB36-436D-BF48-41D6A98034F5}" autoFormatId="16" applyNumberFormats="0" applyBorderFormats="0" applyFontFormats="0" applyPatternFormats="0" applyAlignmentFormats="0" applyWidthHeightFormats="0">
  <queryTableRefresh nextId="20" unboundColumnsRight="1">
    <queryTableFields count="19">
      <queryTableField id="1" name="Column1" tableColumnId="1"/>
      <queryTableField id="2" name="Column2" tableColumnId="2"/>
      <queryTableField id="16" dataBound="0" tableColumnId="16"/>
      <queryTableField id="3" name="Column3" tableColumnId="3"/>
      <queryTableField id="17" dataBound="0" tableColumnId="17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8" dataBound="0" tableColumnId="19"/>
      <queryTableField id="13" name="Column13" tableColumnId="13"/>
      <queryTableField id="19" dataBound="0" tableColumnId="18"/>
      <queryTableField id="14" name="Column14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67523-A60C-4375-A2E3-D984422071AD}" name="processed_cleveland_data" displayName="processed_cleveland_data" ref="A1:S304" tableType="queryTable" totalsRowShown="0">
  <autoFilter ref="A1:S304" xr:uid="{4C1D63F6-4721-4CF3-A955-63DB9CA07E3E}"/>
  <tableColumns count="19">
    <tableColumn id="1" xr3:uid="{3653BDE0-01B1-4005-A698-6582D2673DDD}" uniqueName="1" name="Age" queryTableFieldId="1"/>
    <tableColumn id="2" xr3:uid="{B618CB54-5B87-4E6F-8D1D-A1B1AD109BEC}" uniqueName="2" name="Sex" queryTableFieldId="2"/>
    <tableColumn id="16" xr3:uid="{82CFA073-4185-403D-8047-8CE02DAFFF06}" uniqueName="16" name="M/F" queryTableFieldId="16" dataDxfId="6">
      <calculatedColumnFormula>IF(processed_cleveland_data[[#This Row],[Sex]]=1,"Male","Female")</calculatedColumnFormula>
    </tableColumn>
    <tableColumn id="3" xr3:uid="{41C8B457-E08A-47FD-BE64-583B5916CB34}" uniqueName="3" name="CP" queryTableFieldId="3"/>
    <tableColumn id="17" xr3:uid="{3BD3E1A1-88EB-4109-A131-7C4A298B8398}" uniqueName="17" name="CP type" queryTableFieldId="17" dataDxfId="5">
      <calculatedColumnFormula array="1">_xlfn.IFS(processed_cleveland_data[[#This Row],[CP]]=1, "Typical",processed_cleveland_data[[#This Row],[CP]]=2,"Atypicle",processed_cleveland_data[[#This Row],[CP]]=3,"Non-Anginal",processed_cleveland_data[[#This Row],[CP]]=4,"Asymptomatic")</calculatedColumnFormula>
    </tableColumn>
    <tableColumn id="4" xr3:uid="{9E42A10A-9FAE-49E6-878D-0FB678443029}" uniqueName="4" name="TrestBPS" queryTableFieldId="4"/>
    <tableColumn id="5" xr3:uid="{1433C942-DE7C-4C1F-968E-36C566CC2C8E}" uniqueName="5" name="Chol" queryTableFieldId="5"/>
    <tableColumn id="6" xr3:uid="{862FDEF5-7900-425E-B650-7E6D66DDAF26}" uniqueName="6" name="FBS" queryTableFieldId="6"/>
    <tableColumn id="7" xr3:uid="{9AFC97B3-84C6-4821-8018-4233D53AC78C}" uniqueName="7" name="RestECG" queryTableFieldId="7"/>
    <tableColumn id="8" xr3:uid="{C635CA67-9231-46FB-BA39-9A0E6A87627F}" uniqueName="8" name="Thalach" queryTableFieldId="8"/>
    <tableColumn id="9" xr3:uid="{70EC81D6-1D39-41BA-9C38-EF8E1F6206A8}" uniqueName="9" name="Exang" queryTableFieldId="9"/>
    <tableColumn id="10" xr3:uid="{CBB2A7AA-8734-490E-86E5-981179465DED}" uniqueName="10" name="OldPeak" queryTableFieldId="10"/>
    <tableColumn id="11" xr3:uid="{D1DFBE9C-19F5-4CCB-82D0-7FE0AE76954E}" uniqueName="11" name="Slope" queryTableFieldId="11"/>
    <tableColumn id="12" xr3:uid="{9741486D-6E62-4FD4-BA59-18D9BA2A2158}" uniqueName="12" name="CA" queryTableFieldId="12" dataDxfId="4"/>
    <tableColumn id="19" xr3:uid="{15B0A694-101B-4682-83B0-CACE83D0B8E4}" uniqueName="19" name="CA Type" queryTableFieldId="18" dataDxfId="3">
      <calculatedColumnFormula array="1">_xlfn.IFS(processed_cleveland_data[[#This Row],[CA]]=0, "Normal",processed_cleveland_data[[#This Row],[CA]]=1,"ST-T Wave",processed_cleveland_data[[#This Row],[CA]]=2,"Probable Hyper",processed_cleveland_data[[#This Row],[CA]]=3,"Probable Hyper")</calculatedColumnFormula>
    </tableColumn>
    <tableColumn id="13" xr3:uid="{15299C80-D85F-44FA-9A24-1AD180BF3028}" uniqueName="13" name="Thal" queryTableFieldId="13" dataDxfId="2"/>
    <tableColumn id="18" xr3:uid="{7487619E-5653-4E93-BE1E-4EB0A91E32EA}" uniqueName="18" name="Defect" queryTableFieldId="19" dataDxfId="1">
      <calculatedColumnFormula array="1">_xlfn.IFS(processed_cleveland_data[[#This Row],[Thal]]=3, "Normal",processed_cleveland_data[[#This Row],[Thal]]=6,"Fixed defect",processed_cleveland_data[[#This Row],[Thal]]=7,"Reversable defect",processed_cleveland_data[[#This Row],[Thal]]=0,"N/A")</calculatedColumnFormula>
    </tableColumn>
    <tableColumn id="14" xr3:uid="{F1E79939-8971-4738-8849-7CB053E40055}" uniqueName="14" name="Num" queryTableFieldId="14"/>
    <tableColumn id="15" xr3:uid="{4AFD04CB-9362-4F3A-A8FD-1C02B5902670}" uniqueName="15" name="Status" queryTableFieldId="15" dataDxfId="0">
      <calculatedColumnFormula>IF(processed_cleveland_data[[#This Row],[Num]]=0,"Not Present","Present")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E911-E57E-412F-85D7-C15719B856BA}">
  <dimension ref="A3:F14"/>
  <sheetViews>
    <sheetView workbookViewId="0">
      <selection activeCell="H10" sqref="H10"/>
    </sheetView>
  </sheetViews>
  <sheetFormatPr defaultRowHeight="15" x14ac:dyDescent="0.25"/>
  <cols>
    <col min="1" max="1" width="17.5703125" bestFit="1" customWidth="1"/>
    <col min="2" max="2" width="15.85546875" bestFit="1" customWidth="1"/>
    <col min="4" max="4" width="13.85546875" bestFit="1" customWidth="1"/>
    <col min="5" max="5" width="11.5703125" bestFit="1" customWidth="1"/>
    <col min="6" max="6" width="17.5703125" customWidth="1"/>
  </cols>
  <sheetData>
    <row r="3" spans="1:6" x14ac:dyDescent="0.25">
      <c r="A3" s="2" t="s">
        <v>17</v>
      </c>
      <c r="B3" t="s">
        <v>36</v>
      </c>
    </row>
    <row r="4" spans="1:6" x14ac:dyDescent="0.25">
      <c r="A4" s="3" t="s">
        <v>18</v>
      </c>
      <c r="B4" s="1">
        <v>164</v>
      </c>
      <c r="D4" s="32" t="s">
        <v>53</v>
      </c>
      <c r="E4" s="33"/>
      <c r="F4" s="34"/>
    </row>
    <row r="5" spans="1:6" x14ac:dyDescent="0.25">
      <c r="A5" s="4" t="s">
        <v>47</v>
      </c>
      <c r="B5" s="1">
        <v>39</v>
      </c>
      <c r="D5" s="6"/>
      <c r="E5" s="27" t="s">
        <v>18</v>
      </c>
      <c r="F5" s="27" t="s">
        <v>19</v>
      </c>
    </row>
    <row r="6" spans="1:6" x14ac:dyDescent="0.25">
      <c r="A6" s="4" t="s">
        <v>48</v>
      </c>
      <c r="B6" s="1">
        <v>41</v>
      </c>
      <c r="D6" s="6" t="s">
        <v>47</v>
      </c>
      <c r="E6" s="7">
        <f>GETPIVOTDATA("CP type",$A$3,"CP type","Asymptomatic","Status","Not Present")/GETPIVOTDATA("CP type",$A$3,"Status","Not Present")</f>
        <v>0.23780487804878048</v>
      </c>
      <c r="F6" s="7">
        <f>GETPIVOTDATA("CP type",$A$3,"CP type","Asymptomatic","Status","Present")/GETPIVOTDATA("CP type",$A$3,"Status","Present")</f>
        <v>0.75539568345323738</v>
      </c>
    </row>
    <row r="7" spans="1:6" x14ac:dyDescent="0.25">
      <c r="A7" s="4" t="s">
        <v>49</v>
      </c>
      <c r="B7" s="1">
        <v>68</v>
      </c>
      <c r="D7" s="6" t="s">
        <v>51</v>
      </c>
      <c r="E7" s="7">
        <f>GETPIVOTDATA("CP type",$A$3,"CP type","Atypicle","Status","Not Present")/GETPIVOTDATA("CP type",$A$3,"Status","Not Present")</f>
        <v>0.25</v>
      </c>
      <c r="F7" s="7">
        <f>GETPIVOTDATA("CP type",$A$3,"CP type","Atypicle","Status","Present")/GETPIVOTDATA("CP type",$A$3,"Status","Present")</f>
        <v>6.4748201438848921E-2</v>
      </c>
    </row>
    <row r="8" spans="1:6" x14ac:dyDescent="0.25">
      <c r="A8" s="4" t="s">
        <v>50</v>
      </c>
      <c r="B8" s="1">
        <v>16</v>
      </c>
      <c r="D8" s="6" t="s">
        <v>49</v>
      </c>
      <c r="E8" s="7">
        <f>GETPIVOTDATA("CP type",$A$3,"CP type","Non-Anginal","Status","Not Present")/GETPIVOTDATA("CP type",$A$3,"Status","Not Present")</f>
        <v>0.41463414634146339</v>
      </c>
      <c r="F8" s="7">
        <f>GETPIVOTDATA("CP type",$A$3,"CP type","Non-Anginal","Status","Present")/GETPIVOTDATA("CP type",$A$3,"Status","Present")</f>
        <v>0.12949640287769784</v>
      </c>
    </row>
    <row r="9" spans="1:6" x14ac:dyDescent="0.25">
      <c r="A9" s="3" t="s">
        <v>19</v>
      </c>
      <c r="B9" s="1">
        <v>139</v>
      </c>
      <c r="D9" s="6" t="s">
        <v>50</v>
      </c>
      <c r="E9" s="7">
        <f>GETPIVOTDATA("CP type",$A$3,"CP type","Typical","Status","Not Present")/GETPIVOTDATA("CP type",$A$3,"Status","Not Present")</f>
        <v>9.7560975609756101E-2</v>
      </c>
      <c r="F9" s="7">
        <f>GETPIVOTDATA("CP type",$A$3,"CP type","Typical","Status","Present")/GETPIVOTDATA("CP type",$A$3,"Status","Present")</f>
        <v>5.0359712230215826E-2</v>
      </c>
    </row>
    <row r="10" spans="1:6" x14ac:dyDescent="0.25">
      <c r="A10" s="4" t="s">
        <v>47</v>
      </c>
      <c r="B10" s="1">
        <v>105</v>
      </c>
    </row>
    <row r="11" spans="1:6" x14ac:dyDescent="0.25">
      <c r="A11" s="4" t="s">
        <v>48</v>
      </c>
      <c r="B11" s="1">
        <v>9</v>
      </c>
    </row>
    <row r="12" spans="1:6" x14ac:dyDescent="0.25">
      <c r="A12" s="4" t="s">
        <v>49</v>
      </c>
      <c r="B12" s="1">
        <v>18</v>
      </c>
      <c r="D12" s="31" t="s">
        <v>52</v>
      </c>
    </row>
    <row r="13" spans="1:6" x14ac:dyDescent="0.25">
      <c r="A13" s="4" t="s">
        <v>50</v>
      </c>
      <c r="B13" s="1">
        <v>7</v>
      </c>
    </row>
    <row r="14" spans="1:6" x14ac:dyDescent="0.25">
      <c r="A14" s="3" t="s">
        <v>20</v>
      </c>
      <c r="B14" s="1">
        <v>303</v>
      </c>
    </row>
  </sheetData>
  <mergeCells count="1"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1CB9-9133-415C-A0BE-B043A945A09C}">
  <dimension ref="A1:S304"/>
  <sheetViews>
    <sheetView tabSelected="1" workbookViewId="0">
      <selection activeCell="L18" sqref="L18"/>
    </sheetView>
  </sheetViews>
  <sheetFormatPr defaultRowHeight="15" x14ac:dyDescent="0.25"/>
  <cols>
    <col min="1" max="9" width="11.140625" bestFit="1" customWidth="1"/>
    <col min="10" max="14" width="12.140625" bestFit="1" customWidth="1"/>
    <col min="15" max="15" width="14.85546875" bestFit="1" customWidth="1"/>
    <col min="17" max="17" width="17.28515625" bestFit="1" customWidth="1"/>
    <col min="19" max="19" width="11.5703125" bestFit="1" customWidth="1"/>
  </cols>
  <sheetData>
    <row r="1" spans="1:19" x14ac:dyDescent="0.25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31</v>
      </c>
      <c r="P1" t="s">
        <v>12</v>
      </c>
      <c r="Q1" t="s">
        <v>37</v>
      </c>
      <c r="R1" t="s">
        <v>13</v>
      </c>
      <c r="S1" t="s">
        <v>14</v>
      </c>
    </row>
    <row r="2" spans="1:19" x14ac:dyDescent="0.25">
      <c r="A2">
        <v>63</v>
      </c>
      <c r="B2">
        <v>1</v>
      </c>
      <c r="C2" t="str">
        <f>IF(processed_cleveland_data[[#This Row],[Sex]]=1,"Male","Female")</f>
        <v>Male</v>
      </c>
      <c r="D2">
        <v>1</v>
      </c>
      <c r="E2" t="str" cm="1">
        <f t="array" ref="E2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">
        <v>145</v>
      </c>
      <c r="G2">
        <v>233</v>
      </c>
      <c r="H2">
        <v>1</v>
      </c>
      <c r="I2">
        <v>2</v>
      </c>
      <c r="J2">
        <v>150</v>
      </c>
      <c r="K2">
        <v>0</v>
      </c>
      <c r="L2">
        <v>2.2999999999999998</v>
      </c>
      <c r="M2">
        <v>3</v>
      </c>
      <c r="N2">
        <v>0</v>
      </c>
      <c r="O2" s="1" t="str" cm="1">
        <f t="array" ref="O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">
        <v>6</v>
      </c>
      <c r="Q2" t="str" cm="1">
        <f t="array" ref="Q2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">
        <v>0</v>
      </c>
      <c r="S2" t="str">
        <f>IF(processed_cleveland_data[[#This Row],[Num]]=0,"Not Present","Present")</f>
        <v>Not Present</v>
      </c>
    </row>
    <row r="3" spans="1:19" x14ac:dyDescent="0.25">
      <c r="A3">
        <v>67</v>
      </c>
      <c r="B3">
        <v>1</v>
      </c>
      <c r="C3" t="str">
        <f>IF(processed_cleveland_data[[#This Row],[Sex]]=1,"Male","Female")</f>
        <v>Male</v>
      </c>
      <c r="D3">
        <v>4</v>
      </c>
      <c r="E3" t="str" cm="1">
        <f t="array" ref="E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">
        <v>160</v>
      </c>
      <c r="G3">
        <v>286</v>
      </c>
      <c r="H3">
        <v>0</v>
      </c>
      <c r="I3">
        <v>2</v>
      </c>
      <c r="J3">
        <v>108</v>
      </c>
      <c r="K3">
        <v>1</v>
      </c>
      <c r="L3">
        <v>1.5</v>
      </c>
      <c r="M3">
        <v>2</v>
      </c>
      <c r="N3">
        <v>3</v>
      </c>
      <c r="O3" s="1" t="str" cm="1">
        <f t="array" ref="O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3">
        <v>3</v>
      </c>
      <c r="Q3" t="str" cm="1">
        <f t="array" ref="Q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">
        <v>2</v>
      </c>
      <c r="S3" t="str">
        <f>IF(processed_cleveland_data[[#This Row],[Num]]=0,"Not Present","Present")</f>
        <v>Present</v>
      </c>
    </row>
    <row r="4" spans="1:19" x14ac:dyDescent="0.25">
      <c r="A4">
        <v>67</v>
      </c>
      <c r="B4">
        <v>1</v>
      </c>
      <c r="C4" t="str">
        <f>IF(processed_cleveland_data[[#This Row],[Sex]]=1,"Male","Female")</f>
        <v>Male</v>
      </c>
      <c r="D4">
        <v>4</v>
      </c>
      <c r="E4" t="str" cm="1">
        <f t="array" ref="E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">
        <v>120</v>
      </c>
      <c r="G4">
        <v>229</v>
      </c>
      <c r="H4">
        <v>0</v>
      </c>
      <c r="I4">
        <v>2</v>
      </c>
      <c r="J4">
        <v>129</v>
      </c>
      <c r="K4">
        <v>1</v>
      </c>
      <c r="L4">
        <v>2.6</v>
      </c>
      <c r="M4">
        <v>2</v>
      </c>
      <c r="N4">
        <v>2</v>
      </c>
      <c r="O4" s="1" t="str" cm="1">
        <f t="array" ref="O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4">
        <v>7</v>
      </c>
      <c r="Q4" t="str" cm="1">
        <f t="array" ref="Q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">
        <v>1</v>
      </c>
      <c r="S4" t="str">
        <f>IF(processed_cleveland_data[[#This Row],[Num]]=0,"Not Present","Present")</f>
        <v>Present</v>
      </c>
    </row>
    <row r="5" spans="1:19" x14ac:dyDescent="0.25">
      <c r="A5">
        <v>37</v>
      </c>
      <c r="B5">
        <v>1</v>
      </c>
      <c r="C5" t="str">
        <f>IF(processed_cleveland_data[[#This Row],[Sex]]=1,"Male","Female")</f>
        <v>Male</v>
      </c>
      <c r="D5">
        <v>3</v>
      </c>
      <c r="E5" t="str" cm="1">
        <f t="array" ref="E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5">
        <v>130</v>
      </c>
      <c r="G5">
        <v>250</v>
      </c>
      <c r="H5">
        <v>0</v>
      </c>
      <c r="I5">
        <v>0</v>
      </c>
      <c r="J5">
        <v>187</v>
      </c>
      <c r="K5">
        <v>0</v>
      </c>
      <c r="L5">
        <v>3.5</v>
      </c>
      <c r="M5">
        <v>3</v>
      </c>
      <c r="N5">
        <v>0</v>
      </c>
      <c r="O5" s="1" t="str" cm="1">
        <f t="array" ref="O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">
        <v>3</v>
      </c>
      <c r="Q5" t="str" cm="1">
        <f t="array" ref="Q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">
        <v>0</v>
      </c>
      <c r="S5" t="str">
        <f>IF(processed_cleveland_data[[#This Row],[Num]]=0,"Not Present","Present")</f>
        <v>Not Present</v>
      </c>
    </row>
    <row r="6" spans="1:19" x14ac:dyDescent="0.25">
      <c r="A6">
        <v>41</v>
      </c>
      <c r="B6">
        <v>0</v>
      </c>
      <c r="C6" t="str">
        <f>IF(processed_cleveland_data[[#This Row],[Sex]]=1,"Male","Female")</f>
        <v>Female</v>
      </c>
      <c r="D6">
        <v>2</v>
      </c>
      <c r="E6" t="str" cm="1">
        <f t="array" ref="E6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6">
        <v>130</v>
      </c>
      <c r="G6">
        <v>204</v>
      </c>
      <c r="H6">
        <v>0</v>
      </c>
      <c r="I6">
        <v>2</v>
      </c>
      <c r="J6">
        <v>172</v>
      </c>
      <c r="K6">
        <v>0</v>
      </c>
      <c r="L6">
        <v>1.4</v>
      </c>
      <c r="M6">
        <v>1</v>
      </c>
      <c r="N6">
        <v>0</v>
      </c>
      <c r="O6" s="1" t="str" cm="1">
        <f t="array" ref="O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">
        <v>3</v>
      </c>
      <c r="Q6" t="str" cm="1">
        <f t="array" ref="Q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">
        <v>0</v>
      </c>
      <c r="S6" t="str">
        <f>IF(processed_cleveland_data[[#This Row],[Num]]=0,"Not Present","Present")</f>
        <v>Not Present</v>
      </c>
    </row>
    <row r="7" spans="1:19" x14ac:dyDescent="0.25">
      <c r="A7">
        <v>56</v>
      </c>
      <c r="B7">
        <v>1</v>
      </c>
      <c r="C7" t="str">
        <f>IF(processed_cleveland_data[[#This Row],[Sex]]=1,"Male","Female")</f>
        <v>Male</v>
      </c>
      <c r="D7">
        <v>2</v>
      </c>
      <c r="E7" t="str" cm="1">
        <f t="array" ref="E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7">
        <v>120</v>
      </c>
      <c r="G7">
        <v>236</v>
      </c>
      <c r="H7">
        <v>0</v>
      </c>
      <c r="I7">
        <v>0</v>
      </c>
      <c r="J7">
        <v>178</v>
      </c>
      <c r="K7">
        <v>0</v>
      </c>
      <c r="L7">
        <v>0.8</v>
      </c>
      <c r="M7">
        <v>1</v>
      </c>
      <c r="N7">
        <v>0</v>
      </c>
      <c r="O7" s="1" t="str" cm="1">
        <f t="array" ref="O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">
        <v>3</v>
      </c>
      <c r="Q7" t="str" cm="1">
        <f t="array" ref="Q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">
        <v>0</v>
      </c>
      <c r="S7" t="str">
        <f>IF(processed_cleveland_data[[#This Row],[Num]]=0,"Not Present","Present")</f>
        <v>Not Present</v>
      </c>
    </row>
    <row r="8" spans="1:19" x14ac:dyDescent="0.25">
      <c r="A8">
        <v>62</v>
      </c>
      <c r="B8">
        <v>0</v>
      </c>
      <c r="C8" t="str">
        <f>IF(processed_cleveland_data[[#This Row],[Sex]]=1,"Male","Female")</f>
        <v>Female</v>
      </c>
      <c r="D8">
        <v>4</v>
      </c>
      <c r="E8" t="str" cm="1">
        <f t="array" ref="E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8">
        <v>140</v>
      </c>
      <c r="G8">
        <v>268</v>
      </c>
      <c r="H8">
        <v>0</v>
      </c>
      <c r="I8">
        <v>2</v>
      </c>
      <c r="J8">
        <v>160</v>
      </c>
      <c r="K8">
        <v>0</v>
      </c>
      <c r="L8">
        <v>3.6</v>
      </c>
      <c r="M8">
        <v>3</v>
      </c>
      <c r="N8">
        <v>2</v>
      </c>
      <c r="O8" s="1" t="str" cm="1">
        <f t="array" ref="O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8">
        <v>3</v>
      </c>
      <c r="Q8" t="str" cm="1">
        <f t="array" ref="Q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">
        <v>3</v>
      </c>
      <c r="S8" t="str">
        <f>IF(processed_cleveland_data[[#This Row],[Num]]=0,"Not Present","Present")</f>
        <v>Present</v>
      </c>
    </row>
    <row r="9" spans="1:19" x14ac:dyDescent="0.25">
      <c r="A9">
        <v>57</v>
      </c>
      <c r="B9">
        <v>0</v>
      </c>
      <c r="C9" t="str">
        <f>IF(processed_cleveland_data[[#This Row],[Sex]]=1,"Male","Female")</f>
        <v>Female</v>
      </c>
      <c r="D9">
        <v>4</v>
      </c>
      <c r="E9" t="str" cm="1">
        <f t="array" ref="E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">
        <v>120</v>
      </c>
      <c r="G9">
        <v>354</v>
      </c>
      <c r="H9">
        <v>0</v>
      </c>
      <c r="I9">
        <v>0</v>
      </c>
      <c r="J9">
        <v>163</v>
      </c>
      <c r="K9">
        <v>1</v>
      </c>
      <c r="L9">
        <v>0.6</v>
      </c>
      <c r="M9">
        <v>1</v>
      </c>
      <c r="N9">
        <v>0</v>
      </c>
      <c r="O9" s="1" t="str" cm="1">
        <f t="array" ref="O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">
        <v>3</v>
      </c>
      <c r="Q9" t="str" cm="1">
        <f t="array" ref="Q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">
        <v>0</v>
      </c>
      <c r="S9" t="str">
        <f>IF(processed_cleveland_data[[#This Row],[Num]]=0,"Not Present","Present")</f>
        <v>Not Present</v>
      </c>
    </row>
    <row r="10" spans="1:19" x14ac:dyDescent="0.25">
      <c r="A10">
        <v>63</v>
      </c>
      <c r="B10">
        <v>1</v>
      </c>
      <c r="C10" t="str">
        <f>IF(processed_cleveland_data[[#This Row],[Sex]]=1,"Male","Female")</f>
        <v>Male</v>
      </c>
      <c r="D10">
        <v>4</v>
      </c>
      <c r="E10" t="str" cm="1">
        <f t="array" ref="E1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">
        <v>130</v>
      </c>
      <c r="G10">
        <v>254</v>
      </c>
      <c r="H10">
        <v>0</v>
      </c>
      <c r="I10">
        <v>2</v>
      </c>
      <c r="J10">
        <v>147</v>
      </c>
      <c r="K10">
        <v>0</v>
      </c>
      <c r="L10">
        <v>1.4</v>
      </c>
      <c r="M10">
        <v>2</v>
      </c>
      <c r="N10">
        <v>1</v>
      </c>
      <c r="O10" s="1" t="str" cm="1">
        <f t="array" ref="O1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">
        <v>7</v>
      </c>
      <c r="Q10" t="str" cm="1">
        <f t="array" ref="Q1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">
        <v>2</v>
      </c>
      <c r="S10" t="str">
        <f>IF(processed_cleveland_data[[#This Row],[Num]]=0,"Not Present","Present")</f>
        <v>Present</v>
      </c>
    </row>
    <row r="11" spans="1:19" x14ac:dyDescent="0.25">
      <c r="A11">
        <v>53</v>
      </c>
      <c r="B11">
        <v>1</v>
      </c>
      <c r="C11" t="str">
        <f>IF(processed_cleveland_data[[#This Row],[Sex]]=1,"Male","Female")</f>
        <v>Male</v>
      </c>
      <c r="D11">
        <v>4</v>
      </c>
      <c r="E11" t="str" cm="1">
        <f t="array" ref="E1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">
        <v>140</v>
      </c>
      <c r="G11">
        <v>203</v>
      </c>
      <c r="H11">
        <v>1</v>
      </c>
      <c r="I11">
        <v>2</v>
      </c>
      <c r="J11">
        <v>155</v>
      </c>
      <c r="K11">
        <v>1</v>
      </c>
      <c r="L11">
        <v>3.1</v>
      </c>
      <c r="M11">
        <v>3</v>
      </c>
      <c r="N11">
        <v>0</v>
      </c>
      <c r="O11" s="1" t="str" cm="1">
        <f t="array" ref="O1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">
        <v>7</v>
      </c>
      <c r="Q11" t="str" cm="1">
        <f t="array" ref="Q1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">
        <v>1</v>
      </c>
      <c r="S11" t="str">
        <f>IF(processed_cleveland_data[[#This Row],[Num]]=0,"Not Present","Present")</f>
        <v>Present</v>
      </c>
    </row>
    <row r="12" spans="1:19" x14ac:dyDescent="0.25">
      <c r="A12">
        <v>57</v>
      </c>
      <c r="B12">
        <v>1</v>
      </c>
      <c r="C12" t="str">
        <f>IF(processed_cleveland_data[[#This Row],[Sex]]=1,"Male","Female")</f>
        <v>Male</v>
      </c>
      <c r="D12">
        <v>4</v>
      </c>
      <c r="E12" t="str" cm="1">
        <f t="array" ref="E1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">
        <v>140</v>
      </c>
      <c r="G12">
        <v>192</v>
      </c>
      <c r="H12">
        <v>0</v>
      </c>
      <c r="I12">
        <v>0</v>
      </c>
      <c r="J12">
        <v>148</v>
      </c>
      <c r="K12">
        <v>0</v>
      </c>
      <c r="L12">
        <v>0.4</v>
      </c>
      <c r="M12">
        <v>2</v>
      </c>
      <c r="N12">
        <v>0</v>
      </c>
      <c r="O12" s="1" t="str" cm="1">
        <f t="array" ref="O1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2">
        <v>6</v>
      </c>
      <c r="Q12" t="str" cm="1">
        <f t="array" ref="Q12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2">
        <v>0</v>
      </c>
      <c r="S12" t="str">
        <f>IF(processed_cleveland_data[[#This Row],[Num]]=0,"Not Present","Present")</f>
        <v>Not Present</v>
      </c>
    </row>
    <row r="13" spans="1:19" x14ac:dyDescent="0.25">
      <c r="A13">
        <v>56</v>
      </c>
      <c r="B13">
        <v>0</v>
      </c>
      <c r="C13" t="str">
        <f>IF(processed_cleveland_data[[#This Row],[Sex]]=1,"Male","Female")</f>
        <v>Female</v>
      </c>
      <c r="D13">
        <v>2</v>
      </c>
      <c r="E13" t="str" cm="1">
        <f t="array" ref="E1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">
        <v>140</v>
      </c>
      <c r="G13">
        <v>294</v>
      </c>
      <c r="H13">
        <v>0</v>
      </c>
      <c r="I13">
        <v>2</v>
      </c>
      <c r="J13">
        <v>153</v>
      </c>
      <c r="K13">
        <v>0</v>
      </c>
      <c r="L13">
        <v>1.3</v>
      </c>
      <c r="M13">
        <v>2</v>
      </c>
      <c r="N13">
        <v>0</v>
      </c>
      <c r="O13" s="1" t="str" cm="1">
        <f t="array" ref="O1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">
        <v>3</v>
      </c>
      <c r="Q13" t="str" cm="1">
        <f t="array" ref="Q1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">
        <v>0</v>
      </c>
      <c r="S13" t="str">
        <f>IF(processed_cleveland_data[[#This Row],[Num]]=0,"Not Present","Present")</f>
        <v>Not Present</v>
      </c>
    </row>
    <row r="14" spans="1:19" x14ac:dyDescent="0.25">
      <c r="A14">
        <v>56</v>
      </c>
      <c r="B14">
        <v>1</v>
      </c>
      <c r="C14" t="str">
        <f>IF(processed_cleveland_data[[#This Row],[Sex]]=1,"Male","Female")</f>
        <v>Male</v>
      </c>
      <c r="D14">
        <v>3</v>
      </c>
      <c r="E14" t="str" cm="1">
        <f t="array" ref="E1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">
        <v>130</v>
      </c>
      <c r="G14">
        <v>256</v>
      </c>
      <c r="H14">
        <v>1</v>
      </c>
      <c r="I14">
        <v>2</v>
      </c>
      <c r="J14">
        <v>142</v>
      </c>
      <c r="K14">
        <v>1</v>
      </c>
      <c r="L14">
        <v>0.6</v>
      </c>
      <c r="M14">
        <v>2</v>
      </c>
      <c r="N14">
        <v>1</v>
      </c>
      <c r="O14" s="1" t="str" cm="1">
        <f t="array" ref="O1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4">
        <v>6</v>
      </c>
      <c r="Q14" t="str" cm="1">
        <f t="array" ref="Q14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4">
        <v>2</v>
      </c>
      <c r="S14" t="str">
        <f>IF(processed_cleveland_data[[#This Row],[Num]]=0,"Not Present","Present")</f>
        <v>Present</v>
      </c>
    </row>
    <row r="15" spans="1:19" x14ac:dyDescent="0.25">
      <c r="A15">
        <v>44</v>
      </c>
      <c r="B15">
        <v>1</v>
      </c>
      <c r="C15" t="str">
        <f>IF(processed_cleveland_data[[#This Row],[Sex]]=1,"Male","Female")</f>
        <v>Male</v>
      </c>
      <c r="D15">
        <v>2</v>
      </c>
      <c r="E15" t="str" cm="1">
        <f t="array" ref="E15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5">
        <v>120</v>
      </c>
      <c r="G15">
        <v>263</v>
      </c>
      <c r="H15">
        <v>0</v>
      </c>
      <c r="I15">
        <v>0</v>
      </c>
      <c r="J15">
        <v>173</v>
      </c>
      <c r="K15">
        <v>0</v>
      </c>
      <c r="L15">
        <v>0</v>
      </c>
      <c r="M15">
        <v>1</v>
      </c>
      <c r="N15">
        <v>0</v>
      </c>
      <c r="O15" s="1" t="str" cm="1">
        <f t="array" ref="O1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">
        <v>7</v>
      </c>
      <c r="Q15" t="str" cm="1">
        <f t="array" ref="Q1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">
        <v>0</v>
      </c>
      <c r="S15" t="str">
        <f>IF(processed_cleveland_data[[#This Row],[Num]]=0,"Not Present","Present")</f>
        <v>Not Present</v>
      </c>
    </row>
    <row r="16" spans="1:19" x14ac:dyDescent="0.25">
      <c r="A16">
        <v>52</v>
      </c>
      <c r="B16">
        <v>1</v>
      </c>
      <c r="C16" t="str">
        <f>IF(processed_cleveland_data[[#This Row],[Sex]]=1,"Male","Female")</f>
        <v>Male</v>
      </c>
      <c r="D16">
        <v>3</v>
      </c>
      <c r="E16" t="str" cm="1">
        <f t="array" ref="E1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">
        <v>172</v>
      </c>
      <c r="G16">
        <v>199</v>
      </c>
      <c r="H16">
        <v>1</v>
      </c>
      <c r="I16">
        <v>0</v>
      </c>
      <c r="J16">
        <v>162</v>
      </c>
      <c r="K16">
        <v>0</v>
      </c>
      <c r="L16">
        <v>0.5</v>
      </c>
      <c r="M16">
        <v>1</v>
      </c>
      <c r="N16">
        <v>0</v>
      </c>
      <c r="O16" s="1" t="str" cm="1">
        <f t="array" ref="O1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">
        <v>7</v>
      </c>
      <c r="Q16" t="str" cm="1">
        <f t="array" ref="Q1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">
        <v>0</v>
      </c>
      <c r="S16" t="str">
        <f>IF(processed_cleveland_data[[#This Row],[Num]]=0,"Not Present","Present")</f>
        <v>Not Present</v>
      </c>
    </row>
    <row r="17" spans="1:19" x14ac:dyDescent="0.25">
      <c r="A17">
        <v>57</v>
      </c>
      <c r="B17">
        <v>1</v>
      </c>
      <c r="C17" t="str">
        <f>IF(processed_cleveland_data[[#This Row],[Sex]]=1,"Male","Female")</f>
        <v>Male</v>
      </c>
      <c r="D17">
        <v>3</v>
      </c>
      <c r="E17" t="str" cm="1">
        <f t="array" ref="E1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7">
        <v>150</v>
      </c>
      <c r="G17">
        <v>168</v>
      </c>
      <c r="H17">
        <v>0</v>
      </c>
      <c r="I17">
        <v>0</v>
      </c>
      <c r="J17">
        <v>174</v>
      </c>
      <c r="K17">
        <v>0</v>
      </c>
      <c r="L17">
        <v>1.6</v>
      </c>
      <c r="M17">
        <v>1</v>
      </c>
      <c r="N17">
        <v>0</v>
      </c>
      <c r="O17" s="1" t="str" cm="1">
        <f t="array" ref="O1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">
        <v>3</v>
      </c>
      <c r="Q17" t="str" cm="1">
        <f t="array" ref="Q1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7">
        <v>0</v>
      </c>
      <c r="S17" t="str">
        <f>IF(processed_cleveland_data[[#This Row],[Num]]=0,"Not Present","Present")</f>
        <v>Not Present</v>
      </c>
    </row>
    <row r="18" spans="1:19" x14ac:dyDescent="0.25">
      <c r="A18">
        <v>48</v>
      </c>
      <c r="B18">
        <v>1</v>
      </c>
      <c r="C18" t="str">
        <f>IF(processed_cleveland_data[[#This Row],[Sex]]=1,"Male","Female")</f>
        <v>Male</v>
      </c>
      <c r="D18">
        <v>2</v>
      </c>
      <c r="E18" t="str" cm="1">
        <f t="array" ref="E18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8">
        <v>110</v>
      </c>
      <c r="G18">
        <v>229</v>
      </c>
      <c r="H18">
        <v>0</v>
      </c>
      <c r="I18">
        <v>0</v>
      </c>
      <c r="J18">
        <v>168</v>
      </c>
      <c r="K18">
        <v>0</v>
      </c>
      <c r="L18">
        <v>1</v>
      </c>
      <c r="M18">
        <v>3</v>
      </c>
      <c r="N18">
        <v>0</v>
      </c>
      <c r="O18" s="1" t="str" cm="1">
        <f t="array" ref="O1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">
        <v>7</v>
      </c>
      <c r="Q18" t="str" cm="1">
        <f t="array" ref="Q1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">
        <v>1</v>
      </c>
      <c r="S18" t="str">
        <f>IF(processed_cleveland_data[[#This Row],[Num]]=0,"Not Present","Present")</f>
        <v>Present</v>
      </c>
    </row>
    <row r="19" spans="1:19" x14ac:dyDescent="0.25">
      <c r="A19">
        <v>54</v>
      </c>
      <c r="B19">
        <v>1</v>
      </c>
      <c r="C19" t="str">
        <f>IF(processed_cleveland_data[[#This Row],[Sex]]=1,"Male","Female")</f>
        <v>Male</v>
      </c>
      <c r="D19">
        <v>4</v>
      </c>
      <c r="E19" t="str" cm="1">
        <f t="array" ref="E1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">
        <v>140</v>
      </c>
      <c r="G19">
        <v>239</v>
      </c>
      <c r="H19">
        <v>0</v>
      </c>
      <c r="I19">
        <v>0</v>
      </c>
      <c r="J19">
        <v>160</v>
      </c>
      <c r="K19">
        <v>0</v>
      </c>
      <c r="L19">
        <v>1.2</v>
      </c>
      <c r="M19">
        <v>1</v>
      </c>
      <c r="N19">
        <v>0</v>
      </c>
      <c r="O19" s="1" t="str" cm="1">
        <f t="array" ref="O1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">
        <v>3</v>
      </c>
      <c r="Q19" t="str" cm="1">
        <f t="array" ref="Q1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">
        <v>0</v>
      </c>
      <c r="S19" t="str">
        <f>IF(processed_cleveland_data[[#This Row],[Num]]=0,"Not Present","Present")</f>
        <v>Not Present</v>
      </c>
    </row>
    <row r="20" spans="1:19" x14ac:dyDescent="0.25">
      <c r="A20">
        <v>48</v>
      </c>
      <c r="B20">
        <v>0</v>
      </c>
      <c r="C20" t="str">
        <f>IF(processed_cleveland_data[[#This Row],[Sex]]=1,"Male","Female")</f>
        <v>Female</v>
      </c>
      <c r="D20">
        <v>3</v>
      </c>
      <c r="E20" t="str" cm="1">
        <f t="array" ref="E20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0">
        <v>130</v>
      </c>
      <c r="G20">
        <v>275</v>
      </c>
      <c r="H20">
        <v>0</v>
      </c>
      <c r="I20">
        <v>0</v>
      </c>
      <c r="J20">
        <v>139</v>
      </c>
      <c r="K20">
        <v>0</v>
      </c>
      <c r="L20">
        <v>0.2</v>
      </c>
      <c r="M20">
        <v>1</v>
      </c>
      <c r="N20">
        <v>0</v>
      </c>
      <c r="O20" s="1" t="str" cm="1">
        <f t="array" ref="O2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">
        <v>3</v>
      </c>
      <c r="Q20" t="str" cm="1">
        <f t="array" ref="Q2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">
        <v>0</v>
      </c>
      <c r="S20" t="str">
        <f>IF(processed_cleveland_data[[#This Row],[Num]]=0,"Not Present","Present")</f>
        <v>Not Present</v>
      </c>
    </row>
    <row r="21" spans="1:19" x14ac:dyDescent="0.25">
      <c r="A21">
        <v>49</v>
      </c>
      <c r="B21">
        <v>1</v>
      </c>
      <c r="C21" t="str">
        <f>IF(processed_cleveland_data[[#This Row],[Sex]]=1,"Male","Female")</f>
        <v>Male</v>
      </c>
      <c r="D21">
        <v>2</v>
      </c>
      <c r="E21" t="str" cm="1">
        <f t="array" ref="E2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1">
        <v>130</v>
      </c>
      <c r="G21">
        <v>266</v>
      </c>
      <c r="H21">
        <v>0</v>
      </c>
      <c r="I21">
        <v>0</v>
      </c>
      <c r="J21">
        <v>171</v>
      </c>
      <c r="K21">
        <v>0</v>
      </c>
      <c r="L21">
        <v>0.6</v>
      </c>
      <c r="M21">
        <v>1</v>
      </c>
      <c r="N21">
        <v>0</v>
      </c>
      <c r="O21" s="1" t="str" cm="1">
        <f t="array" ref="O2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">
        <v>3</v>
      </c>
      <c r="Q21" t="str" cm="1">
        <f t="array" ref="Q2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">
        <v>0</v>
      </c>
      <c r="S21" t="str">
        <f>IF(processed_cleveland_data[[#This Row],[Num]]=0,"Not Present","Present")</f>
        <v>Not Present</v>
      </c>
    </row>
    <row r="22" spans="1:19" x14ac:dyDescent="0.25">
      <c r="A22">
        <v>64</v>
      </c>
      <c r="B22">
        <v>1</v>
      </c>
      <c r="C22" t="str">
        <f>IF(processed_cleveland_data[[#This Row],[Sex]]=1,"Male","Female")</f>
        <v>Male</v>
      </c>
      <c r="D22">
        <v>1</v>
      </c>
      <c r="E22" t="str" cm="1">
        <f t="array" ref="E22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2">
        <v>110</v>
      </c>
      <c r="G22">
        <v>211</v>
      </c>
      <c r="H22">
        <v>0</v>
      </c>
      <c r="I22">
        <v>2</v>
      </c>
      <c r="J22">
        <v>144</v>
      </c>
      <c r="K22">
        <v>1</v>
      </c>
      <c r="L22">
        <v>1.8</v>
      </c>
      <c r="M22">
        <v>2</v>
      </c>
      <c r="N22">
        <v>0</v>
      </c>
      <c r="O22" s="1" t="str" cm="1">
        <f t="array" ref="O2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">
        <v>3</v>
      </c>
      <c r="Q22" t="str" cm="1">
        <f t="array" ref="Q2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">
        <v>0</v>
      </c>
      <c r="S22" t="str">
        <f>IF(processed_cleveland_data[[#This Row],[Num]]=0,"Not Present","Present")</f>
        <v>Not Present</v>
      </c>
    </row>
    <row r="23" spans="1:19" x14ac:dyDescent="0.25">
      <c r="A23">
        <v>58</v>
      </c>
      <c r="B23">
        <v>0</v>
      </c>
      <c r="C23" t="str">
        <f>IF(processed_cleveland_data[[#This Row],[Sex]]=1,"Male","Female")</f>
        <v>Female</v>
      </c>
      <c r="D23">
        <v>1</v>
      </c>
      <c r="E23" t="str" cm="1">
        <f t="array" ref="E2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3">
        <v>150</v>
      </c>
      <c r="G23">
        <v>283</v>
      </c>
      <c r="H23">
        <v>1</v>
      </c>
      <c r="I23">
        <v>2</v>
      </c>
      <c r="J23">
        <v>162</v>
      </c>
      <c r="K23">
        <v>0</v>
      </c>
      <c r="L23">
        <v>1</v>
      </c>
      <c r="M23">
        <v>1</v>
      </c>
      <c r="N23">
        <v>0</v>
      </c>
      <c r="O23" s="1" t="str" cm="1">
        <f t="array" ref="O2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">
        <v>3</v>
      </c>
      <c r="Q23" t="str" cm="1">
        <f t="array" ref="Q2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">
        <v>0</v>
      </c>
      <c r="S23" t="str">
        <f>IF(processed_cleveland_data[[#This Row],[Num]]=0,"Not Present","Present")</f>
        <v>Not Present</v>
      </c>
    </row>
    <row r="24" spans="1:19" x14ac:dyDescent="0.25">
      <c r="A24">
        <v>58</v>
      </c>
      <c r="B24">
        <v>1</v>
      </c>
      <c r="C24" t="str">
        <f>IF(processed_cleveland_data[[#This Row],[Sex]]=1,"Male","Female")</f>
        <v>Male</v>
      </c>
      <c r="D24">
        <v>2</v>
      </c>
      <c r="E24" t="str" cm="1">
        <f t="array" ref="E24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">
        <v>120</v>
      </c>
      <c r="G24">
        <v>284</v>
      </c>
      <c r="H24">
        <v>0</v>
      </c>
      <c r="I24">
        <v>2</v>
      </c>
      <c r="J24">
        <v>160</v>
      </c>
      <c r="K24">
        <v>0</v>
      </c>
      <c r="L24">
        <v>1.8</v>
      </c>
      <c r="M24">
        <v>2</v>
      </c>
      <c r="N24">
        <v>0</v>
      </c>
      <c r="O24" s="1" t="str" cm="1">
        <f t="array" ref="O2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">
        <v>3</v>
      </c>
      <c r="Q24" t="str" cm="1">
        <f t="array" ref="Q2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">
        <v>1</v>
      </c>
      <c r="S24" t="str">
        <f>IF(processed_cleveland_data[[#This Row],[Num]]=0,"Not Present","Present")</f>
        <v>Present</v>
      </c>
    </row>
    <row r="25" spans="1:19" x14ac:dyDescent="0.25">
      <c r="A25">
        <v>58</v>
      </c>
      <c r="B25">
        <v>1</v>
      </c>
      <c r="C25" t="str">
        <f>IF(processed_cleveland_data[[#This Row],[Sex]]=1,"Male","Female")</f>
        <v>Male</v>
      </c>
      <c r="D25">
        <v>3</v>
      </c>
      <c r="E25" t="str" cm="1">
        <f t="array" ref="E2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5">
        <v>132</v>
      </c>
      <c r="G25">
        <v>224</v>
      </c>
      <c r="H25">
        <v>0</v>
      </c>
      <c r="I25">
        <v>2</v>
      </c>
      <c r="J25">
        <v>173</v>
      </c>
      <c r="K25">
        <v>0</v>
      </c>
      <c r="L25">
        <v>3.2</v>
      </c>
      <c r="M25">
        <v>1</v>
      </c>
      <c r="N25">
        <v>2</v>
      </c>
      <c r="O25" s="1" t="str" cm="1">
        <f t="array" ref="O2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5">
        <v>7</v>
      </c>
      <c r="Q25" t="str" cm="1">
        <f t="array" ref="Q2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5">
        <v>3</v>
      </c>
      <c r="S25" t="str">
        <f>IF(processed_cleveland_data[[#This Row],[Num]]=0,"Not Present","Present")</f>
        <v>Present</v>
      </c>
    </row>
    <row r="26" spans="1:19" x14ac:dyDescent="0.25">
      <c r="A26">
        <v>60</v>
      </c>
      <c r="B26">
        <v>1</v>
      </c>
      <c r="C26" t="str">
        <f>IF(processed_cleveland_data[[#This Row],[Sex]]=1,"Male","Female")</f>
        <v>Male</v>
      </c>
      <c r="D26">
        <v>4</v>
      </c>
      <c r="E26" t="str" cm="1">
        <f t="array" ref="E2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6">
        <v>130</v>
      </c>
      <c r="G26">
        <v>206</v>
      </c>
      <c r="H26">
        <v>0</v>
      </c>
      <c r="I26">
        <v>2</v>
      </c>
      <c r="J26">
        <v>132</v>
      </c>
      <c r="K26">
        <v>1</v>
      </c>
      <c r="L26">
        <v>2.4</v>
      </c>
      <c r="M26">
        <v>2</v>
      </c>
      <c r="N26">
        <v>2</v>
      </c>
      <c r="O26" s="1" t="str" cm="1">
        <f t="array" ref="O2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6">
        <v>7</v>
      </c>
      <c r="Q26" t="str" cm="1">
        <f t="array" ref="Q2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6">
        <v>4</v>
      </c>
      <c r="S26" t="str">
        <f>IF(processed_cleveland_data[[#This Row],[Num]]=0,"Not Present","Present")</f>
        <v>Present</v>
      </c>
    </row>
    <row r="27" spans="1:19" x14ac:dyDescent="0.25">
      <c r="A27">
        <v>50</v>
      </c>
      <c r="B27">
        <v>0</v>
      </c>
      <c r="C27" t="str">
        <f>IF(processed_cleveland_data[[#This Row],[Sex]]=1,"Male","Female")</f>
        <v>Female</v>
      </c>
      <c r="D27">
        <v>3</v>
      </c>
      <c r="E27" t="str" cm="1">
        <f t="array" ref="E2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7">
        <v>120</v>
      </c>
      <c r="G27">
        <v>219</v>
      </c>
      <c r="H27">
        <v>0</v>
      </c>
      <c r="I27">
        <v>0</v>
      </c>
      <c r="J27">
        <v>158</v>
      </c>
      <c r="K27">
        <v>0</v>
      </c>
      <c r="L27">
        <v>1.6</v>
      </c>
      <c r="M27">
        <v>2</v>
      </c>
      <c r="N27">
        <v>0</v>
      </c>
      <c r="O27" s="1" t="str" cm="1">
        <f t="array" ref="O2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">
        <v>3</v>
      </c>
      <c r="Q27" t="str" cm="1">
        <f t="array" ref="Q2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">
        <v>0</v>
      </c>
      <c r="S27" t="str">
        <f>IF(processed_cleveland_data[[#This Row],[Num]]=0,"Not Present","Present")</f>
        <v>Not Present</v>
      </c>
    </row>
    <row r="28" spans="1:19" x14ac:dyDescent="0.25">
      <c r="A28">
        <v>58</v>
      </c>
      <c r="B28">
        <v>0</v>
      </c>
      <c r="C28" t="str">
        <f>IF(processed_cleveland_data[[#This Row],[Sex]]=1,"Male","Female")</f>
        <v>Female</v>
      </c>
      <c r="D28">
        <v>3</v>
      </c>
      <c r="E28" t="str" cm="1">
        <f t="array" ref="E2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8">
        <v>120</v>
      </c>
      <c r="G28">
        <v>340</v>
      </c>
      <c r="H28">
        <v>0</v>
      </c>
      <c r="I28">
        <v>0</v>
      </c>
      <c r="J28">
        <v>172</v>
      </c>
      <c r="K28">
        <v>0</v>
      </c>
      <c r="L28">
        <v>0</v>
      </c>
      <c r="M28">
        <v>1</v>
      </c>
      <c r="N28">
        <v>0</v>
      </c>
      <c r="O28" s="1" t="str" cm="1">
        <f t="array" ref="O2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">
        <v>3</v>
      </c>
      <c r="Q28" t="str" cm="1">
        <f t="array" ref="Q2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">
        <v>0</v>
      </c>
      <c r="S28" t="str">
        <f>IF(processed_cleveland_data[[#This Row],[Num]]=0,"Not Present","Present")</f>
        <v>Not Present</v>
      </c>
    </row>
    <row r="29" spans="1:19" x14ac:dyDescent="0.25">
      <c r="A29">
        <v>66</v>
      </c>
      <c r="B29">
        <v>0</v>
      </c>
      <c r="C29" t="str">
        <f>IF(processed_cleveland_data[[#This Row],[Sex]]=1,"Male","Female")</f>
        <v>Female</v>
      </c>
      <c r="D29">
        <v>1</v>
      </c>
      <c r="E29" t="str" cm="1">
        <f t="array" ref="E29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9">
        <v>150</v>
      </c>
      <c r="G29">
        <v>226</v>
      </c>
      <c r="H29">
        <v>0</v>
      </c>
      <c r="I29">
        <v>0</v>
      </c>
      <c r="J29">
        <v>114</v>
      </c>
      <c r="K29">
        <v>0</v>
      </c>
      <c r="L29">
        <v>2.6</v>
      </c>
      <c r="M29">
        <v>3</v>
      </c>
      <c r="N29">
        <v>0</v>
      </c>
      <c r="O29" s="1" t="str" cm="1">
        <f t="array" ref="O2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">
        <v>3</v>
      </c>
      <c r="Q29" t="str" cm="1">
        <f t="array" ref="Q2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">
        <v>0</v>
      </c>
      <c r="S29" t="str">
        <f>IF(processed_cleveland_data[[#This Row],[Num]]=0,"Not Present","Present")</f>
        <v>Not Present</v>
      </c>
    </row>
    <row r="30" spans="1:19" x14ac:dyDescent="0.25">
      <c r="A30">
        <v>43</v>
      </c>
      <c r="B30">
        <v>1</v>
      </c>
      <c r="C30" t="str">
        <f>IF(processed_cleveland_data[[#This Row],[Sex]]=1,"Male","Female")</f>
        <v>Male</v>
      </c>
      <c r="D30">
        <v>4</v>
      </c>
      <c r="E30" t="str" cm="1">
        <f t="array" ref="E3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0">
        <v>150</v>
      </c>
      <c r="G30">
        <v>247</v>
      </c>
      <c r="H30">
        <v>0</v>
      </c>
      <c r="I30">
        <v>0</v>
      </c>
      <c r="J30">
        <v>171</v>
      </c>
      <c r="K30">
        <v>0</v>
      </c>
      <c r="L30">
        <v>1.5</v>
      </c>
      <c r="M30">
        <v>1</v>
      </c>
      <c r="N30">
        <v>0</v>
      </c>
      <c r="O30" s="1" t="str" cm="1">
        <f t="array" ref="O3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0">
        <v>3</v>
      </c>
      <c r="Q30" t="str" cm="1">
        <f t="array" ref="Q3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0">
        <v>0</v>
      </c>
      <c r="S30" t="str">
        <f>IF(processed_cleveland_data[[#This Row],[Num]]=0,"Not Present","Present")</f>
        <v>Not Present</v>
      </c>
    </row>
    <row r="31" spans="1:19" x14ac:dyDescent="0.25">
      <c r="A31">
        <v>40</v>
      </c>
      <c r="B31">
        <v>1</v>
      </c>
      <c r="C31" t="str">
        <f>IF(processed_cleveland_data[[#This Row],[Sex]]=1,"Male","Female")</f>
        <v>Male</v>
      </c>
      <c r="D31">
        <v>4</v>
      </c>
      <c r="E31" t="str" cm="1">
        <f t="array" ref="E3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1">
        <v>110</v>
      </c>
      <c r="G31">
        <v>167</v>
      </c>
      <c r="H31">
        <v>0</v>
      </c>
      <c r="I31">
        <v>2</v>
      </c>
      <c r="J31">
        <v>114</v>
      </c>
      <c r="K31">
        <v>1</v>
      </c>
      <c r="L31">
        <v>2</v>
      </c>
      <c r="M31">
        <v>2</v>
      </c>
      <c r="N31">
        <v>0</v>
      </c>
      <c r="O31" s="1" t="str" cm="1">
        <f t="array" ref="O3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1">
        <v>7</v>
      </c>
      <c r="Q31" t="str" cm="1">
        <f t="array" ref="Q3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1">
        <v>3</v>
      </c>
      <c r="S31" t="str">
        <f>IF(processed_cleveland_data[[#This Row],[Num]]=0,"Not Present","Present")</f>
        <v>Present</v>
      </c>
    </row>
    <row r="32" spans="1:19" x14ac:dyDescent="0.25">
      <c r="A32">
        <v>69</v>
      </c>
      <c r="B32">
        <v>0</v>
      </c>
      <c r="C32" t="str">
        <f>IF(processed_cleveland_data[[#This Row],[Sex]]=1,"Male","Female")</f>
        <v>Female</v>
      </c>
      <c r="D32">
        <v>1</v>
      </c>
      <c r="E32" t="str" cm="1">
        <f t="array" ref="E32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32">
        <v>140</v>
      </c>
      <c r="G32">
        <v>239</v>
      </c>
      <c r="H32">
        <v>0</v>
      </c>
      <c r="I32">
        <v>0</v>
      </c>
      <c r="J32">
        <v>151</v>
      </c>
      <c r="K32">
        <v>0</v>
      </c>
      <c r="L32">
        <v>1.8</v>
      </c>
      <c r="M32">
        <v>1</v>
      </c>
      <c r="N32">
        <v>2</v>
      </c>
      <c r="O32" s="1" t="str" cm="1">
        <f t="array" ref="O32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32">
        <v>3</v>
      </c>
      <c r="Q32" t="str" cm="1">
        <f t="array" ref="Q3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2">
        <v>0</v>
      </c>
      <c r="S32" t="str">
        <f>IF(processed_cleveland_data[[#This Row],[Num]]=0,"Not Present","Present")</f>
        <v>Not Present</v>
      </c>
    </row>
    <row r="33" spans="1:19" x14ac:dyDescent="0.25">
      <c r="A33">
        <v>60</v>
      </c>
      <c r="B33">
        <v>1</v>
      </c>
      <c r="C33" t="str">
        <f>IF(processed_cleveland_data[[#This Row],[Sex]]=1,"Male","Female")</f>
        <v>Male</v>
      </c>
      <c r="D33">
        <v>4</v>
      </c>
      <c r="E33" t="str" cm="1">
        <f t="array" ref="E3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3">
        <v>117</v>
      </c>
      <c r="G33">
        <v>230</v>
      </c>
      <c r="H33">
        <v>1</v>
      </c>
      <c r="I33">
        <v>0</v>
      </c>
      <c r="J33">
        <v>160</v>
      </c>
      <c r="K33">
        <v>1</v>
      </c>
      <c r="L33">
        <v>1.4</v>
      </c>
      <c r="M33">
        <v>1</v>
      </c>
      <c r="N33">
        <v>2</v>
      </c>
      <c r="O33" s="1" t="str" cm="1">
        <f t="array" ref="O3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33">
        <v>7</v>
      </c>
      <c r="Q33" t="str" cm="1">
        <f t="array" ref="Q3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3">
        <v>2</v>
      </c>
      <c r="S33" t="str">
        <f>IF(processed_cleveland_data[[#This Row],[Num]]=0,"Not Present","Present")</f>
        <v>Present</v>
      </c>
    </row>
    <row r="34" spans="1:19" x14ac:dyDescent="0.25">
      <c r="A34">
        <v>64</v>
      </c>
      <c r="B34">
        <v>1</v>
      </c>
      <c r="C34" t="str">
        <f>IF(processed_cleveland_data[[#This Row],[Sex]]=1,"Male","Female")</f>
        <v>Male</v>
      </c>
      <c r="D34">
        <v>3</v>
      </c>
      <c r="E34" t="str" cm="1">
        <f t="array" ref="E3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34">
        <v>140</v>
      </c>
      <c r="G34">
        <v>335</v>
      </c>
      <c r="H34">
        <v>0</v>
      </c>
      <c r="I34">
        <v>0</v>
      </c>
      <c r="J34">
        <v>158</v>
      </c>
      <c r="K34">
        <v>0</v>
      </c>
      <c r="L34">
        <v>0</v>
      </c>
      <c r="M34">
        <v>1</v>
      </c>
      <c r="N34">
        <v>0</v>
      </c>
      <c r="O34" s="1" t="str" cm="1">
        <f t="array" ref="O3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4">
        <v>3</v>
      </c>
      <c r="Q34" t="str" cm="1">
        <f t="array" ref="Q3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4">
        <v>1</v>
      </c>
      <c r="S34" t="str">
        <f>IF(processed_cleveland_data[[#This Row],[Num]]=0,"Not Present","Present")</f>
        <v>Present</v>
      </c>
    </row>
    <row r="35" spans="1:19" x14ac:dyDescent="0.25">
      <c r="A35">
        <v>59</v>
      </c>
      <c r="B35">
        <v>1</v>
      </c>
      <c r="C35" t="str">
        <f>IF(processed_cleveland_data[[#This Row],[Sex]]=1,"Male","Female")</f>
        <v>Male</v>
      </c>
      <c r="D35">
        <v>4</v>
      </c>
      <c r="E35" t="str" cm="1">
        <f t="array" ref="E3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5">
        <v>135</v>
      </c>
      <c r="G35">
        <v>234</v>
      </c>
      <c r="H35">
        <v>0</v>
      </c>
      <c r="I35">
        <v>0</v>
      </c>
      <c r="J35">
        <v>161</v>
      </c>
      <c r="K35">
        <v>0</v>
      </c>
      <c r="L35">
        <v>0.5</v>
      </c>
      <c r="M35">
        <v>2</v>
      </c>
      <c r="N35">
        <v>0</v>
      </c>
      <c r="O35" s="1" t="str" cm="1">
        <f t="array" ref="O3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5">
        <v>7</v>
      </c>
      <c r="Q35" t="str" cm="1">
        <f t="array" ref="Q3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5">
        <v>0</v>
      </c>
      <c r="S35" t="str">
        <f>IF(processed_cleveland_data[[#This Row],[Num]]=0,"Not Present","Present")</f>
        <v>Not Present</v>
      </c>
    </row>
    <row r="36" spans="1:19" x14ac:dyDescent="0.25">
      <c r="A36">
        <v>44</v>
      </c>
      <c r="B36">
        <v>1</v>
      </c>
      <c r="C36" t="str">
        <f>IF(processed_cleveland_data[[#This Row],[Sex]]=1,"Male","Female")</f>
        <v>Male</v>
      </c>
      <c r="D36">
        <v>3</v>
      </c>
      <c r="E36" t="str" cm="1">
        <f t="array" ref="E3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36">
        <v>130</v>
      </c>
      <c r="G36">
        <v>233</v>
      </c>
      <c r="H36">
        <v>0</v>
      </c>
      <c r="I36">
        <v>0</v>
      </c>
      <c r="J36">
        <v>179</v>
      </c>
      <c r="K36">
        <v>1</v>
      </c>
      <c r="L36">
        <v>0.4</v>
      </c>
      <c r="M36">
        <v>1</v>
      </c>
      <c r="N36">
        <v>0</v>
      </c>
      <c r="O36" s="1" t="str" cm="1">
        <f t="array" ref="O3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6">
        <v>3</v>
      </c>
      <c r="Q36" t="str" cm="1">
        <f t="array" ref="Q3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6">
        <v>0</v>
      </c>
      <c r="S36" t="str">
        <f>IF(processed_cleveland_data[[#This Row],[Num]]=0,"Not Present","Present")</f>
        <v>Not Present</v>
      </c>
    </row>
    <row r="37" spans="1:19" x14ac:dyDescent="0.25">
      <c r="A37">
        <v>42</v>
      </c>
      <c r="B37">
        <v>1</v>
      </c>
      <c r="C37" t="str">
        <f>IF(processed_cleveland_data[[#This Row],[Sex]]=1,"Male","Female")</f>
        <v>Male</v>
      </c>
      <c r="D37">
        <v>4</v>
      </c>
      <c r="E37" t="str" cm="1">
        <f t="array" ref="E3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7">
        <v>140</v>
      </c>
      <c r="G37">
        <v>226</v>
      </c>
      <c r="H37">
        <v>0</v>
      </c>
      <c r="I37">
        <v>0</v>
      </c>
      <c r="J37">
        <v>178</v>
      </c>
      <c r="K37">
        <v>0</v>
      </c>
      <c r="L37">
        <v>0</v>
      </c>
      <c r="M37">
        <v>1</v>
      </c>
      <c r="N37">
        <v>0</v>
      </c>
      <c r="O37" s="1" t="str" cm="1">
        <f t="array" ref="O3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7">
        <v>3</v>
      </c>
      <c r="Q37" t="str" cm="1">
        <f t="array" ref="Q3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7">
        <v>0</v>
      </c>
      <c r="S37" t="str">
        <f>IF(processed_cleveland_data[[#This Row],[Num]]=0,"Not Present","Present")</f>
        <v>Not Present</v>
      </c>
    </row>
    <row r="38" spans="1:19" x14ac:dyDescent="0.25">
      <c r="A38">
        <v>43</v>
      </c>
      <c r="B38">
        <v>1</v>
      </c>
      <c r="C38" t="str">
        <f>IF(processed_cleveland_data[[#This Row],[Sex]]=1,"Male","Female")</f>
        <v>Male</v>
      </c>
      <c r="D38">
        <v>4</v>
      </c>
      <c r="E38" t="str" cm="1">
        <f t="array" ref="E3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8">
        <v>120</v>
      </c>
      <c r="G38">
        <v>177</v>
      </c>
      <c r="H38">
        <v>0</v>
      </c>
      <c r="I38">
        <v>2</v>
      </c>
      <c r="J38">
        <v>120</v>
      </c>
      <c r="K38">
        <v>1</v>
      </c>
      <c r="L38">
        <v>2.5</v>
      </c>
      <c r="M38">
        <v>2</v>
      </c>
      <c r="N38">
        <v>0</v>
      </c>
      <c r="O38" s="1" t="str" cm="1">
        <f t="array" ref="O3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8">
        <v>7</v>
      </c>
      <c r="Q38" t="str" cm="1">
        <f t="array" ref="Q3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8">
        <v>3</v>
      </c>
      <c r="S38" t="str">
        <f>IF(processed_cleveland_data[[#This Row],[Num]]=0,"Not Present","Present")</f>
        <v>Present</v>
      </c>
    </row>
    <row r="39" spans="1:19" x14ac:dyDescent="0.25">
      <c r="A39">
        <v>57</v>
      </c>
      <c r="B39">
        <v>1</v>
      </c>
      <c r="C39" t="str">
        <f>IF(processed_cleveland_data[[#This Row],[Sex]]=1,"Male","Female")</f>
        <v>Male</v>
      </c>
      <c r="D39">
        <v>4</v>
      </c>
      <c r="E39" t="str" cm="1">
        <f t="array" ref="E3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9">
        <v>150</v>
      </c>
      <c r="G39">
        <v>276</v>
      </c>
      <c r="H39">
        <v>0</v>
      </c>
      <c r="I39">
        <v>2</v>
      </c>
      <c r="J39">
        <v>112</v>
      </c>
      <c r="K39">
        <v>1</v>
      </c>
      <c r="L39">
        <v>0.6</v>
      </c>
      <c r="M39">
        <v>2</v>
      </c>
      <c r="N39">
        <v>1</v>
      </c>
      <c r="O39" s="1" t="str" cm="1">
        <f t="array" ref="O3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39">
        <v>6</v>
      </c>
      <c r="Q39" t="str" cm="1">
        <f t="array" ref="Q39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39">
        <v>1</v>
      </c>
      <c r="S39" t="str">
        <f>IF(processed_cleveland_data[[#This Row],[Num]]=0,"Not Present","Present")</f>
        <v>Present</v>
      </c>
    </row>
    <row r="40" spans="1:19" x14ac:dyDescent="0.25">
      <c r="A40">
        <v>55</v>
      </c>
      <c r="B40">
        <v>1</v>
      </c>
      <c r="C40" t="str">
        <f>IF(processed_cleveland_data[[#This Row],[Sex]]=1,"Male","Female")</f>
        <v>Male</v>
      </c>
      <c r="D40">
        <v>4</v>
      </c>
      <c r="E40" t="str" cm="1">
        <f t="array" ref="E4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0">
        <v>132</v>
      </c>
      <c r="G40">
        <v>353</v>
      </c>
      <c r="H40">
        <v>0</v>
      </c>
      <c r="I40">
        <v>0</v>
      </c>
      <c r="J40">
        <v>132</v>
      </c>
      <c r="K40">
        <v>1</v>
      </c>
      <c r="L40">
        <v>1.2</v>
      </c>
      <c r="M40">
        <v>2</v>
      </c>
      <c r="N40">
        <v>1</v>
      </c>
      <c r="O40" s="1" t="str" cm="1">
        <f t="array" ref="O4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40">
        <v>7</v>
      </c>
      <c r="Q40" t="str" cm="1">
        <f t="array" ref="Q4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0">
        <v>3</v>
      </c>
      <c r="S40" t="str">
        <f>IF(processed_cleveland_data[[#This Row],[Num]]=0,"Not Present","Present")</f>
        <v>Present</v>
      </c>
    </row>
    <row r="41" spans="1:19" x14ac:dyDescent="0.25">
      <c r="A41">
        <v>61</v>
      </c>
      <c r="B41">
        <v>1</v>
      </c>
      <c r="C41" t="str">
        <f>IF(processed_cleveland_data[[#This Row],[Sex]]=1,"Male","Female")</f>
        <v>Male</v>
      </c>
      <c r="D41">
        <v>3</v>
      </c>
      <c r="E41" t="str" cm="1">
        <f t="array" ref="E4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41">
        <v>150</v>
      </c>
      <c r="G41">
        <v>243</v>
      </c>
      <c r="H41">
        <v>1</v>
      </c>
      <c r="I41">
        <v>0</v>
      </c>
      <c r="J41">
        <v>137</v>
      </c>
      <c r="K41">
        <v>1</v>
      </c>
      <c r="L41">
        <v>1</v>
      </c>
      <c r="M41">
        <v>2</v>
      </c>
      <c r="N41">
        <v>0</v>
      </c>
      <c r="O41" s="1" t="str" cm="1">
        <f t="array" ref="O4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1">
        <v>3</v>
      </c>
      <c r="Q41" t="str" cm="1">
        <f t="array" ref="Q4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1">
        <v>0</v>
      </c>
      <c r="S41" t="str">
        <f>IF(processed_cleveland_data[[#This Row],[Num]]=0,"Not Present","Present")</f>
        <v>Not Present</v>
      </c>
    </row>
    <row r="42" spans="1:19" x14ac:dyDescent="0.25">
      <c r="A42">
        <v>65</v>
      </c>
      <c r="B42">
        <v>0</v>
      </c>
      <c r="C42" t="str">
        <f>IF(processed_cleveland_data[[#This Row],[Sex]]=1,"Male","Female")</f>
        <v>Female</v>
      </c>
      <c r="D42">
        <v>4</v>
      </c>
      <c r="E42" t="str" cm="1">
        <f t="array" ref="E4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2">
        <v>150</v>
      </c>
      <c r="G42">
        <v>225</v>
      </c>
      <c r="H42">
        <v>0</v>
      </c>
      <c r="I42">
        <v>2</v>
      </c>
      <c r="J42">
        <v>114</v>
      </c>
      <c r="K42">
        <v>0</v>
      </c>
      <c r="L42">
        <v>1</v>
      </c>
      <c r="M42">
        <v>2</v>
      </c>
      <c r="N42">
        <v>3</v>
      </c>
      <c r="O42" s="1" t="str" cm="1">
        <f t="array" ref="O42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42">
        <v>7</v>
      </c>
      <c r="Q42" t="str" cm="1">
        <f t="array" ref="Q4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2">
        <v>4</v>
      </c>
      <c r="S42" t="str">
        <f>IF(processed_cleveland_data[[#This Row],[Num]]=0,"Not Present","Present")</f>
        <v>Present</v>
      </c>
    </row>
    <row r="43" spans="1:19" x14ac:dyDescent="0.25">
      <c r="A43">
        <v>40</v>
      </c>
      <c r="B43">
        <v>1</v>
      </c>
      <c r="C43" t="str">
        <f>IF(processed_cleveland_data[[#This Row],[Sex]]=1,"Male","Female")</f>
        <v>Male</v>
      </c>
      <c r="D43">
        <v>1</v>
      </c>
      <c r="E43" t="str" cm="1">
        <f t="array" ref="E4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43">
        <v>140</v>
      </c>
      <c r="G43">
        <v>199</v>
      </c>
      <c r="H43">
        <v>0</v>
      </c>
      <c r="I43">
        <v>0</v>
      </c>
      <c r="J43">
        <v>178</v>
      </c>
      <c r="K43">
        <v>1</v>
      </c>
      <c r="L43">
        <v>1.4</v>
      </c>
      <c r="M43">
        <v>1</v>
      </c>
      <c r="N43">
        <v>0</v>
      </c>
      <c r="O43" s="1" t="str" cm="1">
        <f t="array" ref="O4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3">
        <v>7</v>
      </c>
      <c r="Q43" t="str" cm="1">
        <f t="array" ref="Q4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3">
        <v>0</v>
      </c>
      <c r="S43" t="str">
        <f>IF(processed_cleveland_data[[#This Row],[Num]]=0,"Not Present","Present")</f>
        <v>Not Present</v>
      </c>
    </row>
    <row r="44" spans="1:19" x14ac:dyDescent="0.25">
      <c r="A44">
        <v>71</v>
      </c>
      <c r="B44">
        <v>0</v>
      </c>
      <c r="C44" t="str">
        <f>IF(processed_cleveland_data[[#This Row],[Sex]]=1,"Male","Female")</f>
        <v>Female</v>
      </c>
      <c r="D44">
        <v>2</v>
      </c>
      <c r="E44" t="str" cm="1">
        <f t="array" ref="E44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44">
        <v>160</v>
      </c>
      <c r="G44">
        <v>302</v>
      </c>
      <c r="H44">
        <v>0</v>
      </c>
      <c r="I44">
        <v>0</v>
      </c>
      <c r="J44">
        <v>162</v>
      </c>
      <c r="K44">
        <v>0</v>
      </c>
      <c r="L44">
        <v>0.4</v>
      </c>
      <c r="M44">
        <v>1</v>
      </c>
      <c r="N44">
        <v>2</v>
      </c>
      <c r="O44" s="1" t="str" cm="1">
        <f t="array" ref="O4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44">
        <v>3</v>
      </c>
      <c r="Q44" t="str" cm="1">
        <f t="array" ref="Q4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4">
        <v>0</v>
      </c>
      <c r="S44" t="str">
        <f>IF(processed_cleveland_data[[#This Row],[Num]]=0,"Not Present","Present")</f>
        <v>Not Present</v>
      </c>
    </row>
    <row r="45" spans="1:19" x14ac:dyDescent="0.25">
      <c r="A45">
        <v>59</v>
      </c>
      <c r="B45">
        <v>1</v>
      </c>
      <c r="C45" t="str">
        <f>IF(processed_cleveland_data[[#This Row],[Sex]]=1,"Male","Female")</f>
        <v>Male</v>
      </c>
      <c r="D45">
        <v>3</v>
      </c>
      <c r="E45" t="str" cm="1">
        <f t="array" ref="E4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45">
        <v>150</v>
      </c>
      <c r="G45">
        <v>212</v>
      </c>
      <c r="H45">
        <v>1</v>
      </c>
      <c r="I45">
        <v>0</v>
      </c>
      <c r="J45">
        <v>157</v>
      </c>
      <c r="K45">
        <v>0</v>
      </c>
      <c r="L45">
        <v>1.6</v>
      </c>
      <c r="M45">
        <v>1</v>
      </c>
      <c r="N45">
        <v>0</v>
      </c>
      <c r="O45" s="1" t="str" cm="1">
        <f t="array" ref="O4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5">
        <v>3</v>
      </c>
      <c r="Q45" t="str" cm="1">
        <f t="array" ref="Q4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5">
        <v>0</v>
      </c>
      <c r="S45" t="str">
        <f>IF(processed_cleveland_data[[#This Row],[Num]]=0,"Not Present","Present")</f>
        <v>Not Present</v>
      </c>
    </row>
    <row r="46" spans="1:19" x14ac:dyDescent="0.25">
      <c r="A46">
        <v>61</v>
      </c>
      <c r="B46">
        <v>0</v>
      </c>
      <c r="C46" t="str">
        <f>IF(processed_cleveland_data[[#This Row],[Sex]]=1,"Male","Female")</f>
        <v>Female</v>
      </c>
      <c r="D46">
        <v>4</v>
      </c>
      <c r="E46" t="str" cm="1">
        <f t="array" ref="E4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6">
        <v>130</v>
      </c>
      <c r="G46">
        <v>330</v>
      </c>
      <c r="H46">
        <v>0</v>
      </c>
      <c r="I46">
        <v>2</v>
      </c>
      <c r="J46">
        <v>169</v>
      </c>
      <c r="K46">
        <v>0</v>
      </c>
      <c r="L46">
        <v>0</v>
      </c>
      <c r="M46">
        <v>1</v>
      </c>
      <c r="N46">
        <v>0</v>
      </c>
      <c r="O46" s="1" t="str" cm="1">
        <f t="array" ref="O4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6">
        <v>3</v>
      </c>
      <c r="Q46" t="str" cm="1">
        <f t="array" ref="Q4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6">
        <v>1</v>
      </c>
      <c r="S46" t="str">
        <f>IF(processed_cleveland_data[[#This Row],[Num]]=0,"Not Present","Present")</f>
        <v>Present</v>
      </c>
    </row>
    <row r="47" spans="1:19" x14ac:dyDescent="0.25">
      <c r="A47">
        <v>58</v>
      </c>
      <c r="B47">
        <v>1</v>
      </c>
      <c r="C47" t="str">
        <f>IF(processed_cleveland_data[[#This Row],[Sex]]=1,"Male","Female")</f>
        <v>Male</v>
      </c>
      <c r="D47">
        <v>3</v>
      </c>
      <c r="E47" t="str" cm="1">
        <f t="array" ref="E4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47">
        <v>112</v>
      </c>
      <c r="G47">
        <v>230</v>
      </c>
      <c r="H47">
        <v>0</v>
      </c>
      <c r="I47">
        <v>2</v>
      </c>
      <c r="J47">
        <v>165</v>
      </c>
      <c r="K47">
        <v>0</v>
      </c>
      <c r="L47">
        <v>2.5</v>
      </c>
      <c r="M47">
        <v>2</v>
      </c>
      <c r="N47">
        <v>1</v>
      </c>
      <c r="O47" s="1" t="str" cm="1">
        <f t="array" ref="O47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47">
        <v>7</v>
      </c>
      <c r="Q47" t="str" cm="1">
        <f t="array" ref="Q4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7">
        <v>4</v>
      </c>
      <c r="S47" t="str">
        <f>IF(processed_cleveland_data[[#This Row],[Num]]=0,"Not Present","Present")</f>
        <v>Present</v>
      </c>
    </row>
    <row r="48" spans="1:19" x14ac:dyDescent="0.25">
      <c r="A48">
        <v>51</v>
      </c>
      <c r="B48">
        <v>1</v>
      </c>
      <c r="C48" t="str">
        <f>IF(processed_cleveland_data[[#This Row],[Sex]]=1,"Male","Female")</f>
        <v>Male</v>
      </c>
      <c r="D48">
        <v>3</v>
      </c>
      <c r="E48" t="str" cm="1">
        <f t="array" ref="E4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48">
        <v>110</v>
      </c>
      <c r="G48">
        <v>175</v>
      </c>
      <c r="H48">
        <v>0</v>
      </c>
      <c r="I48">
        <v>0</v>
      </c>
      <c r="J48">
        <v>123</v>
      </c>
      <c r="K48">
        <v>0</v>
      </c>
      <c r="L48">
        <v>0.6</v>
      </c>
      <c r="M48">
        <v>1</v>
      </c>
      <c r="N48">
        <v>0</v>
      </c>
      <c r="O48" s="1" t="str" cm="1">
        <f t="array" ref="O4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8">
        <v>3</v>
      </c>
      <c r="Q48" t="str" cm="1">
        <f t="array" ref="Q4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8">
        <v>0</v>
      </c>
      <c r="S48" t="str">
        <f>IF(processed_cleveland_data[[#This Row],[Num]]=0,"Not Present","Present")</f>
        <v>Not Present</v>
      </c>
    </row>
    <row r="49" spans="1:19" x14ac:dyDescent="0.25">
      <c r="A49">
        <v>50</v>
      </c>
      <c r="B49">
        <v>1</v>
      </c>
      <c r="C49" t="str">
        <f>IF(processed_cleveland_data[[#This Row],[Sex]]=1,"Male","Female")</f>
        <v>Male</v>
      </c>
      <c r="D49">
        <v>4</v>
      </c>
      <c r="E49" t="str" cm="1">
        <f t="array" ref="E4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9">
        <v>150</v>
      </c>
      <c r="G49">
        <v>243</v>
      </c>
      <c r="H49">
        <v>0</v>
      </c>
      <c r="I49">
        <v>2</v>
      </c>
      <c r="J49">
        <v>128</v>
      </c>
      <c r="K49">
        <v>0</v>
      </c>
      <c r="L49">
        <v>2.6</v>
      </c>
      <c r="M49">
        <v>2</v>
      </c>
      <c r="N49">
        <v>0</v>
      </c>
      <c r="O49" s="1" t="str" cm="1">
        <f t="array" ref="O4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9">
        <v>7</v>
      </c>
      <c r="Q49" t="str" cm="1">
        <f t="array" ref="Q4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9">
        <v>4</v>
      </c>
      <c r="S49" t="str">
        <f>IF(processed_cleveland_data[[#This Row],[Num]]=0,"Not Present","Present")</f>
        <v>Present</v>
      </c>
    </row>
    <row r="50" spans="1:19" x14ac:dyDescent="0.25">
      <c r="A50">
        <v>65</v>
      </c>
      <c r="B50">
        <v>0</v>
      </c>
      <c r="C50" t="str">
        <f>IF(processed_cleveland_data[[#This Row],[Sex]]=1,"Male","Female")</f>
        <v>Female</v>
      </c>
      <c r="D50">
        <v>3</v>
      </c>
      <c r="E50" t="str" cm="1">
        <f t="array" ref="E50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50">
        <v>140</v>
      </c>
      <c r="G50">
        <v>417</v>
      </c>
      <c r="H50">
        <v>1</v>
      </c>
      <c r="I50">
        <v>2</v>
      </c>
      <c r="J50">
        <v>157</v>
      </c>
      <c r="K50">
        <v>0</v>
      </c>
      <c r="L50">
        <v>0.8</v>
      </c>
      <c r="M50">
        <v>1</v>
      </c>
      <c r="N50">
        <v>1</v>
      </c>
      <c r="O50" s="1" t="str" cm="1">
        <f t="array" ref="O5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0">
        <v>3</v>
      </c>
      <c r="Q50" t="str" cm="1">
        <f t="array" ref="Q5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0">
        <v>0</v>
      </c>
      <c r="S50" t="str">
        <f>IF(processed_cleveland_data[[#This Row],[Num]]=0,"Not Present","Present")</f>
        <v>Not Present</v>
      </c>
    </row>
    <row r="51" spans="1:19" x14ac:dyDescent="0.25">
      <c r="A51">
        <v>53</v>
      </c>
      <c r="B51">
        <v>1</v>
      </c>
      <c r="C51" t="str">
        <f>IF(processed_cleveland_data[[#This Row],[Sex]]=1,"Male","Female")</f>
        <v>Male</v>
      </c>
      <c r="D51">
        <v>3</v>
      </c>
      <c r="E51" t="str" cm="1">
        <f t="array" ref="E5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51">
        <v>130</v>
      </c>
      <c r="G51">
        <v>197</v>
      </c>
      <c r="H51">
        <v>1</v>
      </c>
      <c r="I51">
        <v>2</v>
      </c>
      <c r="J51">
        <v>152</v>
      </c>
      <c r="K51">
        <v>0</v>
      </c>
      <c r="L51">
        <v>1.2</v>
      </c>
      <c r="M51">
        <v>3</v>
      </c>
      <c r="N51">
        <v>0</v>
      </c>
      <c r="O51" s="1" t="str" cm="1">
        <f t="array" ref="O5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1">
        <v>3</v>
      </c>
      <c r="Q51" t="str" cm="1">
        <f t="array" ref="Q5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1">
        <v>0</v>
      </c>
      <c r="S51" t="str">
        <f>IF(processed_cleveland_data[[#This Row],[Num]]=0,"Not Present","Present")</f>
        <v>Not Present</v>
      </c>
    </row>
    <row r="52" spans="1:19" x14ac:dyDescent="0.25">
      <c r="A52">
        <v>41</v>
      </c>
      <c r="B52">
        <v>0</v>
      </c>
      <c r="C52" t="str">
        <f>IF(processed_cleveland_data[[#This Row],[Sex]]=1,"Male","Female")</f>
        <v>Female</v>
      </c>
      <c r="D52">
        <v>2</v>
      </c>
      <c r="E52" t="str" cm="1">
        <f t="array" ref="E52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52">
        <v>105</v>
      </c>
      <c r="G52">
        <v>198</v>
      </c>
      <c r="H52">
        <v>0</v>
      </c>
      <c r="I52">
        <v>0</v>
      </c>
      <c r="J52">
        <v>168</v>
      </c>
      <c r="K52">
        <v>0</v>
      </c>
      <c r="L52">
        <v>0</v>
      </c>
      <c r="M52">
        <v>1</v>
      </c>
      <c r="N52">
        <v>1</v>
      </c>
      <c r="O52" s="1" t="str" cm="1">
        <f t="array" ref="O5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2">
        <v>3</v>
      </c>
      <c r="Q52" t="str" cm="1">
        <f t="array" ref="Q5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2">
        <v>0</v>
      </c>
      <c r="S52" t="str">
        <f>IF(processed_cleveland_data[[#This Row],[Num]]=0,"Not Present","Present")</f>
        <v>Not Present</v>
      </c>
    </row>
    <row r="53" spans="1:19" x14ac:dyDescent="0.25">
      <c r="A53">
        <v>65</v>
      </c>
      <c r="B53">
        <v>1</v>
      </c>
      <c r="C53" t="str">
        <f>IF(processed_cleveland_data[[#This Row],[Sex]]=1,"Male","Female")</f>
        <v>Male</v>
      </c>
      <c r="D53">
        <v>4</v>
      </c>
      <c r="E53" t="str" cm="1">
        <f t="array" ref="E5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3">
        <v>120</v>
      </c>
      <c r="G53">
        <v>177</v>
      </c>
      <c r="H53">
        <v>0</v>
      </c>
      <c r="I53">
        <v>0</v>
      </c>
      <c r="J53">
        <v>140</v>
      </c>
      <c r="K53">
        <v>0</v>
      </c>
      <c r="L53">
        <v>0.4</v>
      </c>
      <c r="M53">
        <v>1</v>
      </c>
      <c r="N53">
        <v>0</v>
      </c>
      <c r="O53" s="1" t="str" cm="1">
        <f t="array" ref="O5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3">
        <v>7</v>
      </c>
      <c r="Q53" t="str" cm="1">
        <f t="array" ref="Q5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3">
        <v>0</v>
      </c>
      <c r="S53" t="str">
        <f>IF(processed_cleveland_data[[#This Row],[Num]]=0,"Not Present","Present")</f>
        <v>Not Present</v>
      </c>
    </row>
    <row r="54" spans="1:19" x14ac:dyDescent="0.25">
      <c r="A54">
        <v>44</v>
      </c>
      <c r="B54">
        <v>1</v>
      </c>
      <c r="C54" t="str">
        <f>IF(processed_cleveland_data[[#This Row],[Sex]]=1,"Male","Female")</f>
        <v>Male</v>
      </c>
      <c r="D54">
        <v>4</v>
      </c>
      <c r="E54" t="str" cm="1">
        <f t="array" ref="E5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4">
        <v>112</v>
      </c>
      <c r="G54">
        <v>290</v>
      </c>
      <c r="H54">
        <v>0</v>
      </c>
      <c r="I54">
        <v>2</v>
      </c>
      <c r="J54">
        <v>153</v>
      </c>
      <c r="K54">
        <v>0</v>
      </c>
      <c r="L54">
        <v>0</v>
      </c>
      <c r="M54">
        <v>1</v>
      </c>
      <c r="N54">
        <v>1</v>
      </c>
      <c r="O54" s="1" t="str" cm="1">
        <f t="array" ref="O5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4">
        <v>3</v>
      </c>
      <c r="Q54" t="str" cm="1">
        <f t="array" ref="Q5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4">
        <v>2</v>
      </c>
      <c r="S54" t="str">
        <f>IF(processed_cleveland_data[[#This Row],[Num]]=0,"Not Present","Present")</f>
        <v>Present</v>
      </c>
    </row>
    <row r="55" spans="1:19" x14ac:dyDescent="0.25">
      <c r="A55">
        <v>44</v>
      </c>
      <c r="B55">
        <v>1</v>
      </c>
      <c r="C55" t="str">
        <f>IF(processed_cleveland_data[[#This Row],[Sex]]=1,"Male","Female")</f>
        <v>Male</v>
      </c>
      <c r="D55">
        <v>2</v>
      </c>
      <c r="E55" t="str" cm="1">
        <f t="array" ref="E55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55">
        <v>130</v>
      </c>
      <c r="G55">
        <v>219</v>
      </c>
      <c r="H55">
        <v>0</v>
      </c>
      <c r="I55">
        <v>2</v>
      </c>
      <c r="J55">
        <v>188</v>
      </c>
      <c r="K55">
        <v>0</v>
      </c>
      <c r="L55">
        <v>0</v>
      </c>
      <c r="M55">
        <v>1</v>
      </c>
      <c r="N55">
        <v>0</v>
      </c>
      <c r="O55" s="1" t="str" cm="1">
        <f t="array" ref="O5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5">
        <v>3</v>
      </c>
      <c r="Q55" t="str" cm="1">
        <f t="array" ref="Q5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5">
        <v>0</v>
      </c>
      <c r="S55" t="str">
        <f>IF(processed_cleveland_data[[#This Row],[Num]]=0,"Not Present","Present")</f>
        <v>Not Present</v>
      </c>
    </row>
    <row r="56" spans="1:19" x14ac:dyDescent="0.25">
      <c r="A56">
        <v>60</v>
      </c>
      <c r="B56">
        <v>1</v>
      </c>
      <c r="C56" t="str">
        <f>IF(processed_cleveland_data[[#This Row],[Sex]]=1,"Male","Female")</f>
        <v>Male</v>
      </c>
      <c r="D56">
        <v>4</v>
      </c>
      <c r="E56" t="str" cm="1">
        <f t="array" ref="E5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6">
        <v>130</v>
      </c>
      <c r="G56">
        <v>253</v>
      </c>
      <c r="H56">
        <v>0</v>
      </c>
      <c r="I56">
        <v>0</v>
      </c>
      <c r="J56">
        <v>144</v>
      </c>
      <c r="K56">
        <v>1</v>
      </c>
      <c r="L56">
        <v>1.4</v>
      </c>
      <c r="M56">
        <v>1</v>
      </c>
      <c r="N56">
        <v>1</v>
      </c>
      <c r="O56" s="1" t="str" cm="1">
        <f t="array" ref="O5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6">
        <v>7</v>
      </c>
      <c r="Q56" t="str" cm="1">
        <f t="array" ref="Q5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6">
        <v>1</v>
      </c>
      <c r="S56" t="str">
        <f>IF(processed_cleveland_data[[#This Row],[Num]]=0,"Not Present","Present")</f>
        <v>Present</v>
      </c>
    </row>
    <row r="57" spans="1:19" x14ac:dyDescent="0.25">
      <c r="A57">
        <v>54</v>
      </c>
      <c r="B57">
        <v>1</v>
      </c>
      <c r="C57" t="str">
        <f>IF(processed_cleveland_data[[#This Row],[Sex]]=1,"Male","Female")</f>
        <v>Male</v>
      </c>
      <c r="D57">
        <v>4</v>
      </c>
      <c r="E57" t="str" cm="1">
        <f t="array" ref="E5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7">
        <v>124</v>
      </c>
      <c r="G57">
        <v>266</v>
      </c>
      <c r="H57">
        <v>0</v>
      </c>
      <c r="I57">
        <v>2</v>
      </c>
      <c r="J57">
        <v>109</v>
      </c>
      <c r="K57">
        <v>1</v>
      </c>
      <c r="L57">
        <v>2.2000000000000002</v>
      </c>
      <c r="M57">
        <v>2</v>
      </c>
      <c r="N57">
        <v>1</v>
      </c>
      <c r="O57" s="1" t="str" cm="1">
        <f t="array" ref="O57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7">
        <v>7</v>
      </c>
      <c r="Q57" t="str" cm="1">
        <f t="array" ref="Q5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7">
        <v>1</v>
      </c>
      <c r="S57" t="str">
        <f>IF(processed_cleveland_data[[#This Row],[Num]]=0,"Not Present","Present")</f>
        <v>Present</v>
      </c>
    </row>
    <row r="58" spans="1:19" x14ac:dyDescent="0.25">
      <c r="A58">
        <v>50</v>
      </c>
      <c r="B58">
        <v>1</v>
      </c>
      <c r="C58" t="str">
        <f>IF(processed_cleveland_data[[#This Row],[Sex]]=1,"Male","Female")</f>
        <v>Male</v>
      </c>
      <c r="D58">
        <v>3</v>
      </c>
      <c r="E58" t="str" cm="1">
        <f t="array" ref="E5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58">
        <v>140</v>
      </c>
      <c r="G58">
        <v>233</v>
      </c>
      <c r="H58">
        <v>0</v>
      </c>
      <c r="I58">
        <v>0</v>
      </c>
      <c r="J58">
        <v>163</v>
      </c>
      <c r="K58">
        <v>0</v>
      </c>
      <c r="L58">
        <v>0.6</v>
      </c>
      <c r="M58">
        <v>2</v>
      </c>
      <c r="N58">
        <v>1</v>
      </c>
      <c r="O58" s="1" t="str" cm="1">
        <f t="array" ref="O5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8">
        <v>7</v>
      </c>
      <c r="Q58" t="str" cm="1">
        <f t="array" ref="Q5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8">
        <v>1</v>
      </c>
      <c r="S58" t="str">
        <f>IF(processed_cleveland_data[[#This Row],[Num]]=0,"Not Present","Present")</f>
        <v>Present</v>
      </c>
    </row>
    <row r="59" spans="1:19" x14ac:dyDescent="0.25">
      <c r="A59">
        <v>41</v>
      </c>
      <c r="B59">
        <v>1</v>
      </c>
      <c r="C59" t="str">
        <f>IF(processed_cleveland_data[[#This Row],[Sex]]=1,"Male","Female")</f>
        <v>Male</v>
      </c>
      <c r="D59">
        <v>4</v>
      </c>
      <c r="E59" t="str" cm="1">
        <f t="array" ref="E5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9">
        <v>110</v>
      </c>
      <c r="G59">
        <v>172</v>
      </c>
      <c r="H59">
        <v>0</v>
      </c>
      <c r="I59">
        <v>2</v>
      </c>
      <c r="J59">
        <v>158</v>
      </c>
      <c r="K59">
        <v>0</v>
      </c>
      <c r="L59">
        <v>0</v>
      </c>
      <c r="M59">
        <v>1</v>
      </c>
      <c r="N59">
        <v>0</v>
      </c>
      <c r="O59" s="1" t="str" cm="1">
        <f t="array" ref="O5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9">
        <v>7</v>
      </c>
      <c r="Q59" t="str" cm="1">
        <f t="array" ref="Q5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9">
        <v>1</v>
      </c>
      <c r="S59" t="str">
        <f>IF(processed_cleveland_data[[#This Row],[Num]]=0,"Not Present","Present")</f>
        <v>Present</v>
      </c>
    </row>
    <row r="60" spans="1:19" x14ac:dyDescent="0.25">
      <c r="A60">
        <v>54</v>
      </c>
      <c r="B60">
        <v>1</v>
      </c>
      <c r="C60" t="str">
        <f>IF(processed_cleveland_data[[#This Row],[Sex]]=1,"Male","Female")</f>
        <v>Male</v>
      </c>
      <c r="D60">
        <v>3</v>
      </c>
      <c r="E60" t="str" cm="1">
        <f t="array" ref="E60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0">
        <v>125</v>
      </c>
      <c r="G60">
        <v>273</v>
      </c>
      <c r="H60">
        <v>0</v>
      </c>
      <c r="I60">
        <v>2</v>
      </c>
      <c r="J60">
        <v>152</v>
      </c>
      <c r="K60">
        <v>0</v>
      </c>
      <c r="L60">
        <v>0.5</v>
      </c>
      <c r="M60">
        <v>3</v>
      </c>
      <c r="N60">
        <v>1</v>
      </c>
      <c r="O60" s="1" t="str" cm="1">
        <f t="array" ref="O6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60">
        <v>3</v>
      </c>
      <c r="Q60" t="str" cm="1">
        <f t="array" ref="Q6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0">
        <v>0</v>
      </c>
      <c r="S60" t="str">
        <f>IF(processed_cleveland_data[[#This Row],[Num]]=0,"Not Present","Present")</f>
        <v>Not Present</v>
      </c>
    </row>
    <row r="61" spans="1:19" x14ac:dyDescent="0.25">
      <c r="A61">
        <v>51</v>
      </c>
      <c r="B61">
        <v>1</v>
      </c>
      <c r="C61" t="str">
        <f>IF(processed_cleveland_data[[#This Row],[Sex]]=1,"Male","Female")</f>
        <v>Male</v>
      </c>
      <c r="D61">
        <v>1</v>
      </c>
      <c r="E61" t="str" cm="1">
        <f t="array" ref="E61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61">
        <v>125</v>
      </c>
      <c r="G61">
        <v>213</v>
      </c>
      <c r="H61">
        <v>0</v>
      </c>
      <c r="I61">
        <v>2</v>
      </c>
      <c r="J61">
        <v>125</v>
      </c>
      <c r="K61">
        <v>1</v>
      </c>
      <c r="L61">
        <v>1.4</v>
      </c>
      <c r="M61">
        <v>1</v>
      </c>
      <c r="N61">
        <v>1</v>
      </c>
      <c r="O61" s="1" t="str" cm="1">
        <f t="array" ref="O6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61">
        <v>3</v>
      </c>
      <c r="Q61" t="str" cm="1">
        <f t="array" ref="Q6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1">
        <v>0</v>
      </c>
      <c r="S61" t="str">
        <f>IF(processed_cleveland_data[[#This Row],[Num]]=0,"Not Present","Present")</f>
        <v>Not Present</v>
      </c>
    </row>
    <row r="62" spans="1:19" x14ac:dyDescent="0.25">
      <c r="A62">
        <v>51</v>
      </c>
      <c r="B62">
        <v>0</v>
      </c>
      <c r="C62" t="str">
        <f>IF(processed_cleveland_data[[#This Row],[Sex]]=1,"Male","Female")</f>
        <v>Female</v>
      </c>
      <c r="D62">
        <v>4</v>
      </c>
      <c r="E62" t="str" cm="1">
        <f t="array" ref="E6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62">
        <v>130</v>
      </c>
      <c r="G62">
        <v>305</v>
      </c>
      <c r="H62">
        <v>0</v>
      </c>
      <c r="I62">
        <v>0</v>
      </c>
      <c r="J62">
        <v>142</v>
      </c>
      <c r="K62">
        <v>1</v>
      </c>
      <c r="L62">
        <v>1.2</v>
      </c>
      <c r="M62">
        <v>2</v>
      </c>
      <c r="N62">
        <v>0</v>
      </c>
      <c r="O62" s="1" t="str" cm="1">
        <f t="array" ref="O6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2">
        <v>7</v>
      </c>
      <c r="Q62" t="str" cm="1">
        <f t="array" ref="Q6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2">
        <v>2</v>
      </c>
      <c r="S62" t="str">
        <f>IF(processed_cleveland_data[[#This Row],[Num]]=0,"Not Present","Present")</f>
        <v>Present</v>
      </c>
    </row>
    <row r="63" spans="1:19" x14ac:dyDescent="0.25">
      <c r="A63">
        <v>46</v>
      </c>
      <c r="B63">
        <v>0</v>
      </c>
      <c r="C63" t="str">
        <f>IF(processed_cleveland_data[[#This Row],[Sex]]=1,"Male","Female")</f>
        <v>Female</v>
      </c>
      <c r="D63">
        <v>3</v>
      </c>
      <c r="E63" t="str" cm="1">
        <f t="array" ref="E63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3">
        <v>142</v>
      </c>
      <c r="G63">
        <v>177</v>
      </c>
      <c r="H63">
        <v>0</v>
      </c>
      <c r="I63">
        <v>2</v>
      </c>
      <c r="J63">
        <v>160</v>
      </c>
      <c r="K63">
        <v>1</v>
      </c>
      <c r="L63">
        <v>1.4</v>
      </c>
      <c r="M63">
        <v>3</v>
      </c>
      <c r="N63">
        <v>0</v>
      </c>
      <c r="O63" s="1" t="str" cm="1">
        <f t="array" ref="O6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3">
        <v>3</v>
      </c>
      <c r="Q63" t="str" cm="1">
        <f t="array" ref="Q6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3">
        <v>0</v>
      </c>
      <c r="S63" t="str">
        <f>IF(processed_cleveland_data[[#This Row],[Num]]=0,"Not Present","Present")</f>
        <v>Not Present</v>
      </c>
    </row>
    <row r="64" spans="1:19" x14ac:dyDescent="0.25">
      <c r="A64">
        <v>58</v>
      </c>
      <c r="B64">
        <v>1</v>
      </c>
      <c r="C64" t="str">
        <f>IF(processed_cleveland_data[[#This Row],[Sex]]=1,"Male","Female")</f>
        <v>Male</v>
      </c>
      <c r="D64">
        <v>4</v>
      </c>
      <c r="E64" t="str" cm="1">
        <f t="array" ref="E6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64">
        <v>128</v>
      </c>
      <c r="G64">
        <v>216</v>
      </c>
      <c r="H64">
        <v>0</v>
      </c>
      <c r="I64">
        <v>2</v>
      </c>
      <c r="J64">
        <v>131</v>
      </c>
      <c r="K64">
        <v>1</v>
      </c>
      <c r="L64">
        <v>2.2000000000000002</v>
      </c>
      <c r="M64">
        <v>2</v>
      </c>
      <c r="N64">
        <v>3</v>
      </c>
      <c r="O64" s="1" t="str" cm="1">
        <f t="array" ref="O6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64">
        <v>7</v>
      </c>
      <c r="Q64" t="str" cm="1">
        <f t="array" ref="Q6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4">
        <v>1</v>
      </c>
      <c r="S64" t="str">
        <f>IF(processed_cleveland_data[[#This Row],[Num]]=0,"Not Present","Present")</f>
        <v>Present</v>
      </c>
    </row>
    <row r="65" spans="1:19" x14ac:dyDescent="0.25">
      <c r="A65">
        <v>54</v>
      </c>
      <c r="B65">
        <v>0</v>
      </c>
      <c r="C65" t="str">
        <f>IF(processed_cleveland_data[[#This Row],[Sex]]=1,"Male","Female")</f>
        <v>Female</v>
      </c>
      <c r="D65">
        <v>3</v>
      </c>
      <c r="E65" t="str" cm="1">
        <f t="array" ref="E6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5">
        <v>135</v>
      </c>
      <c r="G65">
        <v>304</v>
      </c>
      <c r="H65">
        <v>1</v>
      </c>
      <c r="I65">
        <v>0</v>
      </c>
      <c r="J65">
        <v>170</v>
      </c>
      <c r="K65">
        <v>0</v>
      </c>
      <c r="L65">
        <v>0</v>
      </c>
      <c r="M65">
        <v>1</v>
      </c>
      <c r="N65">
        <v>0</v>
      </c>
      <c r="O65" s="1" t="str" cm="1">
        <f t="array" ref="O6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5">
        <v>3</v>
      </c>
      <c r="Q65" t="str" cm="1">
        <f t="array" ref="Q6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5">
        <v>0</v>
      </c>
      <c r="S65" t="str">
        <f>IF(processed_cleveland_data[[#This Row],[Num]]=0,"Not Present","Present")</f>
        <v>Not Present</v>
      </c>
    </row>
    <row r="66" spans="1:19" x14ac:dyDescent="0.25">
      <c r="A66">
        <v>54</v>
      </c>
      <c r="B66">
        <v>1</v>
      </c>
      <c r="C66" t="str">
        <f>IF(processed_cleveland_data[[#This Row],[Sex]]=1,"Male","Female")</f>
        <v>Male</v>
      </c>
      <c r="D66">
        <v>4</v>
      </c>
      <c r="E66" t="str" cm="1">
        <f t="array" ref="E6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66">
        <v>120</v>
      </c>
      <c r="G66">
        <v>188</v>
      </c>
      <c r="H66">
        <v>0</v>
      </c>
      <c r="I66">
        <v>0</v>
      </c>
      <c r="J66">
        <v>113</v>
      </c>
      <c r="K66">
        <v>0</v>
      </c>
      <c r="L66">
        <v>1.4</v>
      </c>
      <c r="M66">
        <v>2</v>
      </c>
      <c r="N66">
        <v>1</v>
      </c>
      <c r="O66" s="1" t="str" cm="1">
        <f t="array" ref="O6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66">
        <v>7</v>
      </c>
      <c r="Q66" t="str" cm="1">
        <f t="array" ref="Q6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6">
        <v>2</v>
      </c>
      <c r="S66" t="str">
        <f>IF(processed_cleveland_data[[#This Row],[Num]]=0,"Not Present","Present")</f>
        <v>Present</v>
      </c>
    </row>
    <row r="67" spans="1:19" x14ac:dyDescent="0.25">
      <c r="A67">
        <v>60</v>
      </c>
      <c r="B67">
        <v>1</v>
      </c>
      <c r="C67" t="str">
        <f>IF(processed_cleveland_data[[#This Row],[Sex]]=1,"Male","Female")</f>
        <v>Male</v>
      </c>
      <c r="D67">
        <v>4</v>
      </c>
      <c r="E67" t="str" cm="1">
        <f t="array" ref="E6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67">
        <v>145</v>
      </c>
      <c r="G67">
        <v>282</v>
      </c>
      <c r="H67">
        <v>0</v>
      </c>
      <c r="I67">
        <v>2</v>
      </c>
      <c r="J67">
        <v>142</v>
      </c>
      <c r="K67">
        <v>1</v>
      </c>
      <c r="L67">
        <v>2.8</v>
      </c>
      <c r="M67">
        <v>2</v>
      </c>
      <c r="N67">
        <v>2</v>
      </c>
      <c r="O67" s="1" t="str" cm="1">
        <f t="array" ref="O6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67">
        <v>7</v>
      </c>
      <c r="Q67" t="str" cm="1">
        <f t="array" ref="Q6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7">
        <v>2</v>
      </c>
      <c r="S67" t="str">
        <f>IF(processed_cleveland_data[[#This Row],[Num]]=0,"Not Present","Present")</f>
        <v>Present</v>
      </c>
    </row>
    <row r="68" spans="1:19" x14ac:dyDescent="0.25">
      <c r="A68">
        <v>60</v>
      </c>
      <c r="B68">
        <v>1</v>
      </c>
      <c r="C68" t="str">
        <f>IF(processed_cleveland_data[[#This Row],[Sex]]=1,"Male","Female")</f>
        <v>Male</v>
      </c>
      <c r="D68">
        <v>3</v>
      </c>
      <c r="E68" t="str" cm="1">
        <f t="array" ref="E6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8">
        <v>140</v>
      </c>
      <c r="G68">
        <v>185</v>
      </c>
      <c r="H68">
        <v>0</v>
      </c>
      <c r="I68">
        <v>2</v>
      </c>
      <c r="J68">
        <v>155</v>
      </c>
      <c r="K68">
        <v>0</v>
      </c>
      <c r="L68">
        <v>3</v>
      </c>
      <c r="M68">
        <v>2</v>
      </c>
      <c r="N68">
        <v>0</v>
      </c>
      <c r="O68" s="1" t="str" cm="1">
        <f t="array" ref="O6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8">
        <v>3</v>
      </c>
      <c r="Q68" t="str" cm="1">
        <f t="array" ref="Q6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8">
        <v>1</v>
      </c>
      <c r="S68" t="str">
        <f>IF(processed_cleveland_data[[#This Row],[Num]]=0,"Not Present","Present")</f>
        <v>Present</v>
      </c>
    </row>
    <row r="69" spans="1:19" x14ac:dyDescent="0.25">
      <c r="A69">
        <v>54</v>
      </c>
      <c r="B69">
        <v>1</v>
      </c>
      <c r="C69" t="str">
        <f>IF(processed_cleveland_data[[#This Row],[Sex]]=1,"Male","Female")</f>
        <v>Male</v>
      </c>
      <c r="D69">
        <v>3</v>
      </c>
      <c r="E69" t="str" cm="1">
        <f t="array" ref="E6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9">
        <v>150</v>
      </c>
      <c r="G69">
        <v>232</v>
      </c>
      <c r="H69">
        <v>0</v>
      </c>
      <c r="I69">
        <v>2</v>
      </c>
      <c r="J69">
        <v>165</v>
      </c>
      <c r="K69">
        <v>0</v>
      </c>
      <c r="L69">
        <v>1.6</v>
      </c>
      <c r="M69">
        <v>1</v>
      </c>
      <c r="N69">
        <v>0</v>
      </c>
      <c r="O69" s="1" t="str" cm="1">
        <f t="array" ref="O6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9">
        <v>7</v>
      </c>
      <c r="Q69" t="str" cm="1">
        <f t="array" ref="Q6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9">
        <v>0</v>
      </c>
      <c r="S69" t="str">
        <f>IF(processed_cleveland_data[[#This Row],[Num]]=0,"Not Present","Present")</f>
        <v>Not Present</v>
      </c>
    </row>
    <row r="70" spans="1:19" x14ac:dyDescent="0.25">
      <c r="A70">
        <v>59</v>
      </c>
      <c r="B70">
        <v>1</v>
      </c>
      <c r="C70" t="str">
        <f>IF(processed_cleveland_data[[#This Row],[Sex]]=1,"Male","Female")</f>
        <v>Male</v>
      </c>
      <c r="D70">
        <v>4</v>
      </c>
      <c r="E70" t="str" cm="1">
        <f t="array" ref="E7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0">
        <v>170</v>
      </c>
      <c r="G70">
        <v>326</v>
      </c>
      <c r="H70">
        <v>0</v>
      </c>
      <c r="I70">
        <v>2</v>
      </c>
      <c r="J70">
        <v>140</v>
      </c>
      <c r="K70">
        <v>1</v>
      </c>
      <c r="L70">
        <v>3.4</v>
      </c>
      <c r="M70">
        <v>3</v>
      </c>
      <c r="N70">
        <v>0</v>
      </c>
      <c r="O70" s="1" t="str" cm="1">
        <f t="array" ref="O7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0">
        <v>7</v>
      </c>
      <c r="Q70" t="str" cm="1">
        <f t="array" ref="Q7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70">
        <v>2</v>
      </c>
      <c r="S70" t="str">
        <f>IF(processed_cleveland_data[[#This Row],[Num]]=0,"Not Present","Present")</f>
        <v>Present</v>
      </c>
    </row>
    <row r="71" spans="1:19" x14ac:dyDescent="0.25">
      <c r="A71">
        <v>46</v>
      </c>
      <c r="B71">
        <v>1</v>
      </c>
      <c r="C71" t="str">
        <f>IF(processed_cleveland_data[[#This Row],[Sex]]=1,"Male","Female")</f>
        <v>Male</v>
      </c>
      <c r="D71">
        <v>3</v>
      </c>
      <c r="E71" t="str" cm="1">
        <f t="array" ref="E7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71">
        <v>150</v>
      </c>
      <c r="G71">
        <v>231</v>
      </c>
      <c r="H71">
        <v>0</v>
      </c>
      <c r="I71">
        <v>0</v>
      </c>
      <c r="J71">
        <v>147</v>
      </c>
      <c r="K71">
        <v>0</v>
      </c>
      <c r="L71">
        <v>3.6</v>
      </c>
      <c r="M71">
        <v>2</v>
      </c>
      <c r="N71">
        <v>0</v>
      </c>
      <c r="O71" s="1" t="str" cm="1">
        <f t="array" ref="O7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1">
        <v>3</v>
      </c>
      <c r="Q71" t="str" cm="1">
        <f t="array" ref="Q7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1">
        <v>1</v>
      </c>
      <c r="S71" t="str">
        <f>IF(processed_cleveland_data[[#This Row],[Num]]=0,"Not Present","Present")</f>
        <v>Present</v>
      </c>
    </row>
    <row r="72" spans="1:19" x14ac:dyDescent="0.25">
      <c r="A72">
        <v>65</v>
      </c>
      <c r="B72">
        <v>0</v>
      </c>
      <c r="C72" t="str">
        <f>IF(processed_cleveland_data[[#This Row],[Sex]]=1,"Male","Female")</f>
        <v>Female</v>
      </c>
      <c r="D72">
        <v>3</v>
      </c>
      <c r="E72" t="str" cm="1">
        <f t="array" ref="E7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72">
        <v>155</v>
      </c>
      <c r="G72">
        <v>269</v>
      </c>
      <c r="H72">
        <v>0</v>
      </c>
      <c r="I72">
        <v>0</v>
      </c>
      <c r="J72">
        <v>148</v>
      </c>
      <c r="K72">
        <v>0</v>
      </c>
      <c r="L72">
        <v>0.8</v>
      </c>
      <c r="M72">
        <v>1</v>
      </c>
      <c r="N72">
        <v>0</v>
      </c>
      <c r="O72" s="1" t="str" cm="1">
        <f t="array" ref="O7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2">
        <v>3</v>
      </c>
      <c r="Q72" t="str" cm="1">
        <f t="array" ref="Q7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2">
        <v>0</v>
      </c>
      <c r="S72" t="str">
        <f>IF(processed_cleveland_data[[#This Row],[Num]]=0,"Not Present","Present")</f>
        <v>Not Present</v>
      </c>
    </row>
    <row r="73" spans="1:19" x14ac:dyDescent="0.25">
      <c r="A73">
        <v>67</v>
      </c>
      <c r="B73">
        <v>1</v>
      </c>
      <c r="C73" t="str">
        <f>IF(processed_cleveland_data[[#This Row],[Sex]]=1,"Male","Female")</f>
        <v>Male</v>
      </c>
      <c r="D73">
        <v>4</v>
      </c>
      <c r="E73" t="str" cm="1">
        <f t="array" ref="E7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3">
        <v>125</v>
      </c>
      <c r="G73">
        <v>254</v>
      </c>
      <c r="H73">
        <v>1</v>
      </c>
      <c r="I73">
        <v>0</v>
      </c>
      <c r="J73">
        <v>163</v>
      </c>
      <c r="K73">
        <v>0</v>
      </c>
      <c r="L73">
        <v>0.2</v>
      </c>
      <c r="M73">
        <v>2</v>
      </c>
      <c r="N73">
        <v>2</v>
      </c>
      <c r="O73" s="1" t="str" cm="1">
        <f t="array" ref="O7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73">
        <v>7</v>
      </c>
      <c r="Q73" t="str" cm="1">
        <f t="array" ref="Q7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73">
        <v>3</v>
      </c>
      <c r="S73" t="str">
        <f>IF(processed_cleveland_data[[#This Row],[Num]]=0,"Not Present","Present")</f>
        <v>Present</v>
      </c>
    </row>
    <row r="74" spans="1:19" x14ac:dyDescent="0.25">
      <c r="A74">
        <v>62</v>
      </c>
      <c r="B74">
        <v>1</v>
      </c>
      <c r="C74" t="str">
        <f>IF(processed_cleveland_data[[#This Row],[Sex]]=1,"Male","Female")</f>
        <v>Male</v>
      </c>
      <c r="D74">
        <v>4</v>
      </c>
      <c r="E74" t="str" cm="1">
        <f t="array" ref="E7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4">
        <v>120</v>
      </c>
      <c r="G74">
        <v>267</v>
      </c>
      <c r="H74">
        <v>0</v>
      </c>
      <c r="I74">
        <v>0</v>
      </c>
      <c r="J74">
        <v>99</v>
      </c>
      <c r="K74">
        <v>1</v>
      </c>
      <c r="L74">
        <v>1.8</v>
      </c>
      <c r="M74">
        <v>2</v>
      </c>
      <c r="N74">
        <v>2</v>
      </c>
      <c r="O74" s="1" t="str" cm="1">
        <f t="array" ref="O7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74">
        <v>7</v>
      </c>
      <c r="Q74" t="str" cm="1">
        <f t="array" ref="Q7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74">
        <v>1</v>
      </c>
      <c r="S74" t="str">
        <f>IF(processed_cleveland_data[[#This Row],[Num]]=0,"Not Present","Present")</f>
        <v>Present</v>
      </c>
    </row>
    <row r="75" spans="1:19" x14ac:dyDescent="0.25">
      <c r="A75">
        <v>65</v>
      </c>
      <c r="B75">
        <v>1</v>
      </c>
      <c r="C75" t="str">
        <f>IF(processed_cleveland_data[[#This Row],[Sex]]=1,"Male","Female")</f>
        <v>Male</v>
      </c>
      <c r="D75">
        <v>4</v>
      </c>
      <c r="E75" t="str" cm="1">
        <f t="array" ref="E7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5">
        <v>110</v>
      </c>
      <c r="G75">
        <v>248</v>
      </c>
      <c r="H75">
        <v>0</v>
      </c>
      <c r="I75">
        <v>2</v>
      </c>
      <c r="J75">
        <v>158</v>
      </c>
      <c r="K75">
        <v>0</v>
      </c>
      <c r="L75">
        <v>0.6</v>
      </c>
      <c r="M75">
        <v>1</v>
      </c>
      <c r="N75">
        <v>2</v>
      </c>
      <c r="O75" s="1" t="str" cm="1">
        <f t="array" ref="O7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75">
        <v>6</v>
      </c>
      <c r="Q75" t="str" cm="1">
        <f t="array" ref="Q75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75">
        <v>1</v>
      </c>
      <c r="S75" t="str">
        <f>IF(processed_cleveland_data[[#This Row],[Num]]=0,"Not Present","Present")</f>
        <v>Present</v>
      </c>
    </row>
    <row r="76" spans="1:19" x14ac:dyDescent="0.25">
      <c r="A76">
        <v>44</v>
      </c>
      <c r="B76">
        <v>1</v>
      </c>
      <c r="C76" t="str">
        <f>IF(processed_cleveland_data[[#This Row],[Sex]]=1,"Male","Female")</f>
        <v>Male</v>
      </c>
      <c r="D76">
        <v>4</v>
      </c>
      <c r="E76" t="str" cm="1">
        <f t="array" ref="E7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6">
        <v>110</v>
      </c>
      <c r="G76">
        <v>197</v>
      </c>
      <c r="H76">
        <v>0</v>
      </c>
      <c r="I76">
        <v>2</v>
      </c>
      <c r="J76">
        <v>177</v>
      </c>
      <c r="K76">
        <v>0</v>
      </c>
      <c r="L76">
        <v>0</v>
      </c>
      <c r="M76">
        <v>1</v>
      </c>
      <c r="N76">
        <v>1</v>
      </c>
      <c r="O76" s="1" t="str" cm="1">
        <f t="array" ref="O7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76">
        <v>3</v>
      </c>
      <c r="Q76" t="str" cm="1">
        <f t="array" ref="Q7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6">
        <v>1</v>
      </c>
      <c r="S76" t="str">
        <f>IF(processed_cleveland_data[[#This Row],[Num]]=0,"Not Present","Present")</f>
        <v>Present</v>
      </c>
    </row>
    <row r="77" spans="1:19" x14ac:dyDescent="0.25">
      <c r="A77">
        <v>65</v>
      </c>
      <c r="B77">
        <v>0</v>
      </c>
      <c r="C77" t="str">
        <f>IF(processed_cleveland_data[[#This Row],[Sex]]=1,"Male","Female")</f>
        <v>Female</v>
      </c>
      <c r="D77">
        <v>3</v>
      </c>
      <c r="E77" t="str" cm="1">
        <f t="array" ref="E7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77">
        <v>160</v>
      </c>
      <c r="G77">
        <v>360</v>
      </c>
      <c r="H77">
        <v>0</v>
      </c>
      <c r="I77">
        <v>2</v>
      </c>
      <c r="J77">
        <v>151</v>
      </c>
      <c r="K77">
        <v>0</v>
      </c>
      <c r="L77">
        <v>0.8</v>
      </c>
      <c r="M77">
        <v>1</v>
      </c>
      <c r="N77">
        <v>0</v>
      </c>
      <c r="O77" s="1" t="str" cm="1">
        <f t="array" ref="O7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7">
        <v>3</v>
      </c>
      <c r="Q77" t="str" cm="1">
        <f t="array" ref="Q7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7">
        <v>0</v>
      </c>
      <c r="S77" t="str">
        <f>IF(processed_cleveland_data[[#This Row],[Num]]=0,"Not Present","Present")</f>
        <v>Not Present</v>
      </c>
    </row>
    <row r="78" spans="1:19" x14ac:dyDescent="0.25">
      <c r="A78">
        <v>60</v>
      </c>
      <c r="B78">
        <v>1</v>
      </c>
      <c r="C78" t="str">
        <f>IF(processed_cleveland_data[[#This Row],[Sex]]=1,"Male","Female")</f>
        <v>Male</v>
      </c>
      <c r="D78">
        <v>4</v>
      </c>
      <c r="E78" t="str" cm="1">
        <f t="array" ref="E7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8">
        <v>125</v>
      </c>
      <c r="G78">
        <v>258</v>
      </c>
      <c r="H78">
        <v>0</v>
      </c>
      <c r="I78">
        <v>2</v>
      </c>
      <c r="J78">
        <v>141</v>
      </c>
      <c r="K78">
        <v>1</v>
      </c>
      <c r="L78">
        <v>2.8</v>
      </c>
      <c r="M78">
        <v>2</v>
      </c>
      <c r="N78">
        <v>1</v>
      </c>
      <c r="O78" s="1" t="str" cm="1">
        <f t="array" ref="O7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78">
        <v>7</v>
      </c>
      <c r="Q78" t="str" cm="1">
        <f t="array" ref="Q7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78">
        <v>1</v>
      </c>
      <c r="S78" t="str">
        <f>IF(processed_cleveland_data[[#This Row],[Num]]=0,"Not Present","Present")</f>
        <v>Present</v>
      </c>
    </row>
    <row r="79" spans="1:19" x14ac:dyDescent="0.25">
      <c r="A79">
        <v>51</v>
      </c>
      <c r="B79">
        <v>0</v>
      </c>
      <c r="C79" t="str">
        <f>IF(processed_cleveland_data[[#This Row],[Sex]]=1,"Male","Female")</f>
        <v>Female</v>
      </c>
      <c r="D79">
        <v>3</v>
      </c>
      <c r="E79" t="str" cm="1">
        <f t="array" ref="E7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79">
        <v>140</v>
      </c>
      <c r="G79">
        <v>308</v>
      </c>
      <c r="H79">
        <v>0</v>
      </c>
      <c r="I79">
        <v>2</v>
      </c>
      <c r="J79">
        <v>142</v>
      </c>
      <c r="K79">
        <v>0</v>
      </c>
      <c r="L79">
        <v>1.5</v>
      </c>
      <c r="M79">
        <v>1</v>
      </c>
      <c r="N79">
        <v>1</v>
      </c>
      <c r="O79" s="1" t="str" cm="1">
        <f t="array" ref="O7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79">
        <v>3</v>
      </c>
      <c r="Q79" t="str" cm="1">
        <f t="array" ref="Q7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9">
        <v>0</v>
      </c>
      <c r="S79" t="str">
        <f>IF(processed_cleveland_data[[#This Row],[Num]]=0,"Not Present","Present")</f>
        <v>Not Present</v>
      </c>
    </row>
    <row r="80" spans="1:19" x14ac:dyDescent="0.25">
      <c r="A80">
        <v>48</v>
      </c>
      <c r="B80">
        <v>1</v>
      </c>
      <c r="C80" t="str">
        <f>IF(processed_cleveland_data[[#This Row],[Sex]]=1,"Male","Female")</f>
        <v>Male</v>
      </c>
      <c r="D80">
        <v>2</v>
      </c>
      <c r="E80" t="str" cm="1">
        <f t="array" ref="E8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80">
        <v>130</v>
      </c>
      <c r="G80">
        <v>245</v>
      </c>
      <c r="H80">
        <v>0</v>
      </c>
      <c r="I80">
        <v>2</v>
      </c>
      <c r="J80">
        <v>180</v>
      </c>
      <c r="K80">
        <v>0</v>
      </c>
      <c r="L80">
        <v>0.2</v>
      </c>
      <c r="M80">
        <v>2</v>
      </c>
      <c r="N80">
        <v>0</v>
      </c>
      <c r="O80" s="1" t="str" cm="1">
        <f t="array" ref="O8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0">
        <v>3</v>
      </c>
      <c r="Q80" t="str" cm="1">
        <f t="array" ref="Q8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0">
        <v>0</v>
      </c>
      <c r="S80" t="str">
        <f>IF(processed_cleveland_data[[#This Row],[Num]]=0,"Not Present","Present")</f>
        <v>Not Present</v>
      </c>
    </row>
    <row r="81" spans="1:19" x14ac:dyDescent="0.25">
      <c r="A81">
        <v>58</v>
      </c>
      <c r="B81">
        <v>1</v>
      </c>
      <c r="C81" t="str">
        <f>IF(processed_cleveland_data[[#This Row],[Sex]]=1,"Male","Female")</f>
        <v>Male</v>
      </c>
      <c r="D81">
        <v>4</v>
      </c>
      <c r="E81" t="str" cm="1">
        <f t="array" ref="E8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81">
        <v>150</v>
      </c>
      <c r="G81">
        <v>270</v>
      </c>
      <c r="H81">
        <v>0</v>
      </c>
      <c r="I81">
        <v>2</v>
      </c>
      <c r="J81">
        <v>111</v>
      </c>
      <c r="K81">
        <v>1</v>
      </c>
      <c r="L81">
        <v>0.8</v>
      </c>
      <c r="M81">
        <v>1</v>
      </c>
      <c r="N81">
        <v>0</v>
      </c>
      <c r="O81" s="1" t="str" cm="1">
        <f t="array" ref="O8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1">
        <v>7</v>
      </c>
      <c r="Q81" t="str" cm="1">
        <f t="array" ref="Q8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81">
        <v>3</v>
      </c>
      <c r="S81" t="str">
        <f>IF(processed_cleveland_data[[#This Row],[Num]]=0,"Not Present","Present")</f>
        <v>Present</v>
      </c>
    </row>
    <row r="82" spans="1:19" x14ac:dyDescent="0.25">
      <c r="A82">
        <v>45</v>
      </c>
      <c r="B82">
        <v>1</v>
      </c>
      <c r="C82" t="str">
        <f>IF(processed_cleveland_data[[#This Row],[Sex]]=1,"Male","Female")</f>
        <v>Male</v>
      </c>
      <c r="D82">
        <v>4</v>
      </c>
      <c r="E82" t="str" cm="1">
        <f t="array" ref="E8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82">
        <v>104</v>
      </c>
      <c r="G82">
        <v>208</v>
      </c>
      <c r="H82">
        <v>0</v>
      </c>
      <c r="I82">
        <v>2</v>
      </c>
      <c r="J82">
        <v>148</v>
      </c>
      <c r="K82">
        <v>1</v>
      </c>
      <c r="L82">
        <v>3</v>
      </c>
      <c r="M82">
        <v>2</v>
      </c>
      <c r="N82">
        <v>0</v>
      </c>
      <c r="O82" s="1" t="str" cm="1">
        <f t="array" ref="O8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2">
        <v>3</v>
      </c>
      <c r="Q82" t="str" cm="1">
        <f t="array" ref="Q8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2">
        <v>0</v>
      </c>
      <c r="S82" t="str">
        <f>IF(processed_cleveland_data[[#This Row],[Num]]=0,"Not Present","Present")</f>
        <v>Not Present</v>
      </c>
    </row>
    <row r="83" spans="1:19" x14ac:dyDescent="0.25">
      <c r="A83">
        <v>53</v>
      </c>
      <c r="B83">
        <v>0</v>
      </c>
      <c r="C83" t="str">
        <f>IF(processed_cleveland_data[[#This Row],[Sex]]=1,"Male","Female")</f>
        <v>Female</v>
      </c>
      <c r="D83">
        <v>4</v>
      </c>
      <c r="E83" t="str" cm="1">
        <f t="array" ref="E8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83">
        <v>130</v>
      </c>
      <c r="G83">
        <v>264</v>
      </c>
      <c r="H83">
        <v>0</v>
      </c>
      <c r="I83">
        <v>2</v>
      </c>
      <c r="J83">
        <v>143</v>
      </c>
      <c r="K83">
        <v>0</v>
      </c>
      <c r="L83">
        <v>0.4</v>
      </c>
      <c r="M83">
        <v>2</v>
      </c>
      <c r="N83">
        <v>0</v>
      </c>
      <c r="O83" s="1" t="str" cm="1">
        <f t="array" ref="O8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3">
        <v>3</v>
      </c>
      <c r="Q83" t="str" cm="1">
        <f t="array" ref="Q8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3">
        <v>0</v>
      </c>
      <c r="S83" t="str">
        <f>IF(processed_cleveland_data[[#This Row],[Num]]=0,"Not Present","Present")</f>
        <v>Not Present</v>
      </c>
    </row>
    <row r="84" spans="1:19" x14ac:dyDescent="0.25">
      <c r="A84">
        <v>39</v>
      </c>
      <c r="B84">
        <v>1</v>
      </c>
      <c r="C84" t="str">
        <f>IF(processed_cleveland_data[[#This Row],[Sex]]=1,"Male","Female")</f>
        <v>Male</v>
      </c>
      <c r="D84">
        <v>3</v>
      </c>
      <c r="E84" t="str" cm="1">
        <f t="array" ref="E8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4">
        <v>140</v>
      </c>
      <c r="G84">
        <v>321</v>
      </c>
      <c r="H84">
        <v>0</v>
      </c>
      <c r="I84">
        <v>2</v>
      </c>
      <c r="J84">
        <v>182</v>
      </c>
      <c r="K84">
        <v>0</v>
      </c>
      <c r="L84">
        <v>0</v>
      </c>
      <c r="M84">
        <v>1</v>
      </c>
      <c r="N84">
        <v>0</v>
      </c>
      <c r="O84" s="1" t="str" cm="1">
        <f t="array" ref="O8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4">
        <v>3</v>
      </c>
      <c r="Q84" t="str" cm="1">
        <f t="array" ref="Q8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4">
        <v>0</v>
      </c>
      <c r="S84" t="str">
        <f>IF(processed_cleveland_data[[#This Row],[Num]]=0,"Not Present","Present")</f>
        <v>Not Present</v>
      </c>
    </row>
    <row r="85" spans="1:19" x14ac:dyDescent="0.25">
      <c r="A85">
        <v>68</v>
      </c>
      <c r="B85">
        <v>1</v>
      </c>
      <c r="C85" t="str">
        <f>IF(processed_cleveland_data[[#This Row],[Sex]]=1,"Male","Female")</f>
        <v>Male</v>
      </c>
      <c r="D85">
        <v>3</v>
      </c>
      <c r="E85" t="str" cm="1">
        <f t="array" ref="E8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5">
        <v>180</v>
      </c>
      <c r="G85">
        <v>274</v>
      </c>
      <c r="H85">
        <v>1</v>
      </c>
      <c r="I85">
        <v>2</v>
      </c>
      <c r="J85">
        <v>150</v>
      </c>
      <c r="K85">
        <v>1</v>
      </c>
      <c r="L85">
        <v>1.6</v>
      </c>
      <c r="M85">
        <v>2</v>
      </c>
      <c r="N85">
        <v>0</v>
      </c>
      <c r="O85" s="1" t="str" cm="1">
        <f t="array" ref="O8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5">
        <v>7</v>
      </c>
      <c r="Q85" t="str" cm="1">
        <f t="array" ref="Q8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85">
        <v>3</v>
      </c>
      <c r="S85" t="str">
        <f>IF(processed_cleveland_data[[#This Row],[Num]]=0,"Not Present","Present")</f>
        <v>Present</v>
      </c>
    </row>
    <row r="86" spans="1:19" x14ac:dyDescent="0.25">
      <c r="A86">
        <v>52</v>
      </c>
      <c r="B86">
        <v>1</v>
      </c>
      <c r="C86" t="str">
        <f>IF(processed_cleveland_data[[#This Row],[Sex]]=1,"Male","Female")</f>
        <v>Male</v>
      </c>
      <c r="D86">
        <v>2</v>
      </c>
      <c r="E86" t="str" cm="1">
        <f t="array" ref="E86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86">
        <v>120</v>
      </c>
      <c r="G86">
        <v>325</v>
      </c>
      <c r="H86">
        <v>0</v>
      </c>
      <c r="I86">
        <v>0</v>
      </c>
      <c r="J86">
        <v>172</v>
      </c>
      <c r="K86">
        <v>0</v>
      </c>
      <c r="L86">
        <v>0.2</v>
      </c>
      <c r="M86">
        <v>1</v>
      </c>
      <c r="N86">
        <v>0</v>
      </c>
      <c r="O86" s="1" t="str" cm="1">
        <f t="array" ref="O8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6">
        <v>3</v>
      </c>
      <c r="Q86" t="str" cm="1">
        <f t="array" ref="Q8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6">
        <v>0</v>
      </c>
      <c r="S86" t="str">
        <f>IF(processed_cleveland_data[[#This Row],[Num]]=0,"Not Present","Present")</f>
        <v>Not Present</v>
      </c>
    </row>
    <row r="87" spans="1:19" x14ac:dyDescent="0.25">
      <c r="A87">
        <v>44</v>
      </c>
      <c r="B87">
        <v>1</v>
      </c>
      <c r="C87" t="str">
        <f>IF(processed_cleveland_data[[#This Row],[Sex]]=1,"Male","Female")</f>
        <v>Male</v>
      </c>
      <c r="D87">
        <v>3</v>
      </c>
      <c r="E87" t="str" cm="1">
        <f t="array" ref="E8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7">
        <v>140</v>
      </c>
      <c r="G87">
        <v>235</v>
      </c>
      <c r="H87">
        <v>0</v>
      </c>
      <c r="I87">
        <v>2</v>
      </c>
      <c r="J87">
        <v>180</v>
      </c>
      <c r="K87">
        <v>0</v>
      </c>
      <c r="L87">
        <v>0</v>
      </c>
      <c r="M87">
        <v>1</v>
      </c>
      <c r="N87">
        <v>0</v>
      </c>
      <c r="O87" s="1" t="str" cm="1">
        <f t="array" ref="O8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7">
        <v>3</v>
      </c>
      <c r="Q87" t="str" cm="1">
        <f t="array" ref="Q8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7">
        <v>0</v>
      </c>
      <c r="S87" t="str">
        <f>IF(processed_cleveland_data[[#This Row],[Num]]=0,"Not Present","Present")</f>
        <v>Not Present</v>
      </c>
    </row>
    <row r="88" spans="1:19" x14ac:dyDescent="0.25">
      <c r="A88">
        <v>47</v>
      </c>
      <c r="B88">
        <v>1</v>
      </c>
      <c r="C88" t="str">
        <f>IF(processed_cleveland_data[[#This Row],[Sex]]=1,"Male","Female")</f>
        <v>Male</v>
      </c>
      <c r="D88">
        <v>3</v>
      </c>
      <c r="E88" t="str" cm="1">
        <f t="array" ref="E8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8">
        <v>138</v>
      </c>
      <c r="G88">
        <v>257</v>
      </c>
      <c r="H88">
        <v>0</v>
      </c>
      <c r="I88">
        <v>2</v>
      </c>
      <c r="J88">
        <v>156</v>
      </c>
      <c r="K88">
        <v>0</v>
      </c>
      <c r="L88">
        <v>0</v>
      </c>
      <c r="M88">
        <v>1</v>
      </c>
      <c r="N88">
        <v>0</v>
      </c>
      <c r="O88" s="1" t="str" cm="1">
        <f t="array" ref="O8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8">
        <v>3</v>
      </c>
      <c r="Q88" t="str" cm="1">
        <f t="array" ref="Q8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8">
        <v>0</v>
      </c>
      <c r="S88" t="str">
        <f>IF(processed_cleveland_data[[#This Row],[Num]]=0,"Not Present","Present")</f>
        <v>Not Present</v>
      </c>
    </row>
    <row r="89" spans="1:19" x14ac:dyDescent="0.25">
      <c r="A89">
        <v>53</v>
      </c>
      <c r="B89">
        <v>0</v>
      </c>
      <c r="C89" t="str">
        <f>IF(processed_cleveland_data[[#This Row],[Sex]]=1,"Male","Female")</f>
        <v>Female</v>
      </c>
      <c r="D89">
        <v>3</v>
      </c>
      <c r="E89" t="str" cm="1">
        <f t="array" ref="E8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9">
        <v>128</v>
      </c>
      <c r="G89">
        <v>216</v>
      </c>
      <c r="H89">
        <v>0</v>
      </c>
      <c r="I89">
        <v>2</v>
      </c>
      <c r="J89">
        <v>115</v>
      </c>
      <c r="K89">
        <v>0</v>
      </c>
      <c r="L89">
        <v>0</v>
      </c>
      <c r="M89">
        <v>1</v>
      </c>
      <c r="N89">
        <v>0</v>
      </c>
      <c r="O89" s="1" t="str" cm="1">
        <f t="array" ref="O8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9">
        <v>0</v>
      </c>
      <c r="Q89" t="str" cm="1">
        <f t="array" ref="Q89">_xlfn.IFS(processed_cleveland_data[[#This Row],[Thal]]=3, "Normal",processed_cleveland_data[[#This Row],[Thal]]=6,"Fixed defect",processed_cleveland_data[[#This Row],[Thal]]=7,"Reversable defect",processed_cleveland_data[[#This Row],[Thal]]=0,"N/A")</f>
        <v>N/A</v>
      </c>
      <c r="R89">
        <v>0</v>
      </c>
      <c r="S89" t="str">
        <f>IF(processed_cleveland_data[[#This Row],[Num]]=0,"Not Present","Present")</f>
        <v>Not Present</v>
      </c>
    </row>
    <row r="90" spans="1:19" x14ac:dyDescent="0.25">
      <c r="A90">
        <v>53</v>
      </c>
      <c r="B90">
        <v>0</v>
      </c>
      <c r="C90" t="str">
        <f>IF(processed_cleveland_data[[#This Row],[Sex]]=1,"Male","Female")</f>
        <v>Female</v>
      </c>
      <c r="D90">
        <v>4</v>
      </c>
      <c r="E90" t="str" cm="1">
        <f t="array" ref="E9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0">
        <v>138</v>
      </c>
      <c r="G90">
        <v>234</v>
      </c>
      <c r="H90">
        <v>0</v>
      </c>
      <c r="I90">
        <v>2</v>
      </c>
      <c r="J90">
        <v>160</v>
      </c>
      <c r="K90">
        <v>0</v>
      </c>
      <c r="L90">
        <v>0</v>
      </c>
      <c r="M90">
        <v>1</v>
      </c>
      <c r="N90">
        <v>0</v>
      </c>
      <c r="O90" s="1" t="str" cm="1">
        <f t="array" ref="O9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0">
        <v>3</v>
      </c>
      <c r="Q90" t="str" cm="1">
        <f t="array" ref="Q9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0">
        <v>0</v>
      </c>
      <c r="S90" t="str">
        <f>IF(processed_cleveland_data[[#This Row],[Num]]=0,"Not Present","Present")</f>
        <v>Not Present</v>
      </c>
    </row>
    <row r="91" spans="1:19" x14ac:dyDescent="0.25">
      <c r="A91">
        <v>51</v>
      </c>
      <c r="B91">
        <v>0</v>
      </c>
      <c r="C91" t="str">
        <f>IF(processed_cleveland_data[[#This Row],[Sex]]=1,"Male","Female")</f>
        <v>Female</v>
      </c>
      <c r="D91">
        <v>3</v>
      </c>
      <c r="E91" t="str" cm="1">
        <f t="array" ref="E9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91">
        <v>130</v>
      </c>
      <c r="G91">
        <v>256</v>
      </c>
      <c r="H91">
        <v>0</v>
      </c>
      <c r="I91">
        <v>2</v>
      </c>
      <c r="J91">
        <v>149</v>
      </c>
      <c r="K91">
        <v>0</v>
      </c>
      <c r="L91">
        <v>0.5</v>
      </c>
      <c r="M91">
        <v>1</v>
      </c>
      <c r="N91">
        <v>0</v>
      </c>
      <c r="O91" s="1" t="str" cm="1">
        <f t="array" ref="O9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1">
        <v>3</v>
      </c>
      <c r="Q91" t="str" cm="1">
        <f t="array" ref="Q9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1">
        <v>0</v>
      </c>
      <c r="S91" t="str">
        <f>IF(processed_cleveland_data[[#This Row],[Num]]=0,"Not Present","Present")</f>
        <v>Not Present</v>
      </c>
    </row>
    <row r="92" spans="1:19" x14ac:dyDescent="0.25">
      <c r="A92">
        <v>66</v>
      </c>
      <c r="B92">
        <v>1</v>
      </c>
      <c r="C92" t="str">
        <f>IF(processed_cleveland_data[[#This Row],[Sex]]=1,"Male","Female")</f>
        <v>Male</v>
      </c>
      <c r="D92">
        <v>4</v>
      </c>
      <c r="E92" t="str" cm="1">
        <f t="array" ref="E9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2">
        <v>120</v>
      </c>
      <c r="G92">
        <v>302</v>
      </c>
      <c r="H92">
        <v>0</v>
      </c>
      <c r="I92">
        <v>2</v>
      </c>
      <c r="J92">
        <v>151</v>
      </c>
      <c r="K92">
        <v>0</v>
      </c>
      <c r="L92">
        <v>0.4</v>
      </c>
      <c r="M92">
        <v>2</v>
      </c>
      <c r="N92">
        <v>0</v>
      </c>
      <c r="O92" s="1" t="str" cm="1">
        <f t="array" ref="O9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2">
        <v>3</v>
      </c>
      <c r="Q92" t="str" cm="1">
        <f t="array" ref="Q9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2">
        <v>0</v>
      </c>
      <c r="S92" t="str">
        <f>IF(processed_cleveland_data[[#This Row],[Num]]=0,"Not Present","Present")</f>
        <v>Not Present</v>
      </c>
    </row>
    <row r="93" spans="1:19" x14ac:dyDescent="0.25">
      <c r="A93">
        <v>62</v>
      </c>
      <c r="B93">
        <v>0</v>
      </c>
      <c r="C93" t="str">
        <f>IF(processed_cleveland_data[[#This Row],[Sex]]=1,"Male","Female")</f>
        <v>Female</v>
      </c>
      <c r="D93">
        <v>4</v>
      </c>
      <c r="E93" t="str" cm="1">
        <f t="array" ref="E9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3">
        <v>160</v>
      </c>
      <c r="G93">
        <v>164</v>
      </c>
      <c r="H93">
        <v>0</v>
      </c>
      <c r="I93">
        <v>2</v>
      </c>
      <c r="J93">
        <v>145</v>
      </c>
      <c r="K93">
        <v>0</v>
      </c>
      <c r="L93">
        <v>6.2</v>
      </c>
      <c r="M93">
        <v>3</v>
      </c>
      <c r="N93">
        <v>3</v>
      </c>
      <c r="O93" s="1" t="str" cm="1">
        <f t="array" ref="O9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93">
        <v>7</v>
      </c>
      <c r="Q93" t="str" cm="1">
        <f t="array" ref="Q9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3">
        <v>3</v>
      </c>
      <c r="S93" t="str">
        <f>IF(processed_cleveland_data[[#This Row],[Num]]=0,"Not Present","Present")</f>
        <v>Present</v>
      </c>
    </row>
    <row r="94" spans="1:19" x14ac:dyDescent="0.25">
      <c r="A94">
        <v>62</v>
      </c>
      <c r="B94">
        <v>1</v>
      </c>
      <c r="C94" t="str">
        <f>IF(processed_cleveland_data[[#This Row],[Sex]]=1,"Male","Female")</f>
        <v>Male</v>
      </c>
      <c r="D94">
        <v>3</v>
      </c>
      <c r="E94" t="str" cm="1">
        <f t="array" ref="E9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94">
        <v>130</v>
      </c>
      <c r="G94">
        <v>231</v>
      </c>
      <c r="H94">
        <v>0</v>
      </c>
      <c r="I94">
        <v>0</v>
      </c>
      <c r="J94">
        <v>146</v>
      </c>
      <c r="K94">
        <v>0</v>
      </c>
      <c r="L94">
        <v>1.8</v>
      </c>
      <c r="M94">
        <v>2</v>
      </c>
      <c r="N94">
        <v>3</v>
      </c>
      <c r="O94" s="1" t="str" cm="1">
        <f t="array" ref="O9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94">
        <v>7</v>
      </c>
      <c r="Q94" t="str" cm="1">
        <f t="array" ref="Q9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4">
        <v>0</v>
      </c>
      <c r="S94" t="str">
        <f>IF(processed_cleveland_data[[#This Row],[Num]]=0,"Not Present","Present")</f>
        <v>Not Present</v>
      </c>
    </row>
    <row r="95" spans="1:19" x14ac:dyDescent="0.25">
      <c r="A95">
        <v>44</v>
      </c>
      <c r="B95">
        <v>0</v>
      </c>
      <c r="C95" t="str">
        <f>IF(processed_cleveland_data[[#This Row],[Sex]]=1,"Male","Female")</f>
        <v>Female</v>
      </c>
      <c r="D95">
        <v>3</v>
      </c>
      <c r="E95" t="str" cm="1">
        <f t="array" ref="E9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95">
        <v>108</v>
      </c>
      <c r="G95">
        <v>141</v>
      </c>
      <c r="H95">
        <v>0</v>
      </c>
      <c r="I95">
        <v>0</v>
      </c>
      <c r="J95">
        <v>175</v>
      </c>
      <c r="K95">
        <v>0</v>
      </c>
      <c r="L95">
        <v>0.6</v>
      </c>
      <c r="M95">
        <v>2</v>
      </c>
      <c r="N95">
        <v>0</v>
      </c>
      <c r="O95" s="1" t="str" cm="1">
        <f t="array" ref="O9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5">
        <v>3</v>
      </c>
      <c r="Q95" t="str" cm="1">
        <f t="array" ref="Q9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5">
        <v>0</v>
      </c>
      <c r="S95" t="str">
        <f>IF(processed_cleveland_data[[#This Row],[Num]]=0,"Not Present","Present")</f>
        <v>Not Present</v>
      </c>
    </row>
    <row r="96" spans="1:19" x14ac:dyDescent="0.25">
      <c r="A96">
        <v>63</v>
      </c>
      <c r="B96">
        <v>0</v>
      </c>
      <c r="C96" t="str">
        <f>IF(processed_cleveland_data[[#This Row],[Sex]]=1,"Male","Female")</f>
        <v>Female</v>
      </c>
      <c r="D96">
        <v>3</v>
      </c>
      <c r="E96" t="str" cm="1">
        <f t="array" ref="E9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96">
        <v>135</v>
      </c>
      <c r="G96">
        <v>252</v>
      </c>
      <c r="H96">
        <v>0</v>
      </c>
      <c r="I96">
        <v>2</v>
      </c>
      <c r="J96">
        <v>172</v>
      </c>
      <c r="K96">
        <v>0</v>
      </c>
      <c r="L96">
        <v>0</v>
      </c>
      <c r="M96">
        <v>1</v>
      </c>
      <c r="N96">
        <v>0</v>
      </c>
      <c r="O96" s="1" t="str" cm="1">
        <f t="array" ref="O9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6">
        <v>3</v>
      </c>
      <c r="Q96" t="str" cm="1">
        <f t="array" ref="Q9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6">
        <v>0</v>
      </c>
      <c r="S96" t="str">
        <f>IF(processed_cleveland_data[[#This Row],[Num]]=0,"Not Present","Present")</f>
        <v>Not Present</v>
      </c>
    </row>
    <row r="97" spans="1:19" x14ac:dyDescent="0.25">
      <c r="A97">
        <v>52</v>
      </c>
      <c r="B97">
        <v>1</v>
      </c>
      <c r="C97" t="str">
        <f>IF(processed_cleveland_data[[#This Row],[Sex]]=1,"Male","Female")</f>
        <v>Male</v>
      </c>
      <c r="D97">
        <v>4</v>
      </c>
      <c r="E97" t="str" cm="1">
        <f t="array" ref="E9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7">
        <v>128</v>
      </c>
      <c r="G97">
        <v>255</v>
      </c>
      <c r="H97">
        <v>0</v>
      </c>
      <c r="I97">
        <v>0</v>
      </c>
      <c r="J97">
        <v>161</v>
      </c>
      <c r="K97">
        <v>1</v>
      </c>
      <c r="L97">
        <v>0</v>
      </c>
      <c r="M97">
        <v>1</v>
      </c>
      <c r="N97">
        <v>1</v>
      </c>
      <c r="O97" s="1" t="str" cm="1">
        <f t="array" ref="O97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97">
        <v>7</v>
      </c>
      <c r="Q97" t="str" cm="1">
        <f t="array" ref="Q9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7">
        <v>1</v>
      </c>
      <c r="S97" t="str">
        <f>IF(processed_cleveland_data[[#This Row],[Num]]=0,"Not Present","Present")</f>
        <v>Present</v>
      </c>
    </row>
    <row r="98" spans="1:19" x14ac:dyDescent="0.25">
      <c r="A98">
        <v>59</v>
      </c>
      <c r="B98">
        <v>1</v>
      </c>
      <c r="C98" t="str">
        <f>IF(processed_cleveland_data[[#This Row],[Sex]]=1,"Male","Female")</f>
        <v>Male</v>
      </c>
      <c r="D98">
        <v>4</v>
      </c>
      <c r="E98" t="str" cm="1">
        <f t="array" ref="E9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8">
        <v>110</v>
      </c>
      <c r="G98">
        <v>239</v>
      </c>
      <c r="H98">
        <v>0</v>
      </c>
      <c r="I98">
        <v>2</v>
      </c>
      <c r="J98">
        <v>142</v>
      </c>
      <c r="K98">
        <v>1</v>
      </c>
      <c r="L98">
        <v>1.2</v>
      </c>
      <c r="M98">
        <v>2</v>
      </c>
      <c r="N98">
        <v>1</v>
      </c>
      <c r="O98" s="1" t="str" cm="1">
        <f t="array" ref="O9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98">
        <v>7</v>
      </c>
      <c r="Q98" t="str" cm="1">
        <f t="array" ref="Q9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8">
        <v>2</v>
      </c>
      <c r="S98" t="str">
        <f>IF(processed_cleveland_data[[#This Row],[Num]]=0,"Not Present","Present")</f>
        <v>Present</v>
      </c>
    </row>
    <row r="99" spans="1:19" x14ac:dyDescent="0.25">
      <c r="A99">
        <v>60</v>
      </c>
      <c r="B99">
        <v>0</v>
      </c>
      <c r="C99" t="str">
        <f>IF(processed_cleveland_data[[#This Row],[Sex]]=1,"Male","Female")</f>
        <v>Female</v>
      </c>
      <c r="D99">
        <v>4</v>
      </c>
      <c r="E99" t="str" cm="1">
        <f t="array" ref="E9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9">
        <v>150</v>
      </c>
      <c r="G99">
        <v>258</v>
      </c>
      <c r="H99">
        <v>0</v>
      </c>
      <c r="I99">
        <v>2</v>
      </c>
      <c r="J99">
        <v>157</v>
      </c>
      <c r="K99">
        <v>0</v>
      </c>
      <c r="L99">
        <v>2.6</v>
      </c>
      <c r="M99">
        <v>2</v>
      </c>
      <c r="N99">
        <v>2</v>
      </c>
      <c r="O99" s="1" t="str" cm="1">
        <f t="array" ref="O99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99">
        <v>7</v>
      </c>
      <c r="Q99" t="str" cm="1">
        <f t="array" ref="Q9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9">
        <v>3</v>
      </c>
      <c r="S99" t="str">
        <f>IF(processed_cleveland_data[[#This Row],[Num]]=0,"Not Present","Present")</f>
        <v>Present</v>
      </c>
    </row>
    <row r="100" spans="1:19" x14ac:dyDescent="0.25">
      <c r="A100">
        <v>52</v>
      </c>
      <c r="B100">
        <v>1</v>
      </c>
      <c r="C100" t="str">
        <f>IF(processed_cleveland_data[[#This Row],[Sex]]=1,"Male","Female")</f>
        <v>Male</v>
      </c>
      <c r="D100">
        <v>2</v>
      </c>
      <c r="E100" t="str" cm="1">
        <f t="array" ref="E10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00">
        <v>134</v>
      </c>
      <c r="G100">
        <v>201</v>
      </c>
      <c r="H100">
        <v>0</v>
      </c>
      <c r="I100">
        <v>0</v>
      </c>
      <c r="J100">
        <v>158</v>
      </c>
      <c r="K100">
        <v>0</v>
      </c>
      <c r="L100">
        <v>0.8</v>
      </c>
      <c r="M100">
        <v>1</v>
      </c>
      <c r="N100">
        <v>1</v>
      </c>
      <c r="O100" s="1" t="str" cm="1">
        <f t="array" ref="O10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0">
        <v>3</v>
      </c>
      <c r="Q100" t="str" cm="1">
        <f t="array" ref="Q10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0">
        <v>0</v>
      </c>
      <c r="S100" t="str">
        <f>IF(processed_cleveland_data[[#This Row],[Num]]=0,"Not Present","Present")</f>
        <v>Not Present</v>
      </c>
    </row>
    <row r="101" spans="1:19" x14ac:dyDescent="0.25">
      <c r="A101">
        <v>48</v>
      </c>
      <c r="B101">
        <v>1</v>
      </c>
      <c r="C101" t="str">
        <f>IF(processed_cleveland_data[[#This Row],[Sex]]=1,"Male","Female")</f>
        <v>Male</v>
      </c>
      <c r="D101">
        <v>4</v>
      </c>
      <c r="E101" t="str" cm="1">
        <f t="array" ref="E10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1">
        <v>122</v>
      </c>
      <c r="G101">
        <v>222</v>
      </c>
      <c r="H101">
        <v>0</v>
      </c>
      <c r="I101">
        <v>2</v>
      </c>
      <c r="J101">
        <v>186</v>
      </c>
      <c r="K101">
        <v>0</v>
      </c>
      <c r="L101">
        <v>0</v>
      </c>
      <c r="M101">
        <v>1</v>
      </c>
      <c r="N101">
        <v>0</v>
      </c>
      <c r="O101" s="1" t="str" cm="1">
        <f t="array" ref="O10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01">
        <v>3</v>
      </c>
      <c r="Q101" t="str" cm="1">
        <f t="array" ref="Q10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1">
        <v>0</v>
      </c>
      <c r="S101" t="str">
        <f>IF(processed_cleveland_data[[#This Row],[Num]]=0,"Not Present","Present")</f>
        <v>Not Present</v>
      </c>
    </row>
    <row r="102" spans="1:19" x14ac:dyDescent="0.25">
      <c r="A102">
        <v>45</v>
      </c>
      <c r="B102">
        <v>1</v>
      </c>
      <c r="C102" t="str">
        <f>IF(processed_cleveland_data[[#This Row],[Sex]]=1,"Male","Female")</f>
        <v>Male</v>
      </c>
      <c r="D102">
        <v>4</v>
      </c>
      <c r="E102" t="str" cm="1">
        <f t="array" ref="E10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2">
        <v>115</v>
      </c>
      <c r="G102">
        <v>260</v>
      </c>
      <c r="H102">
        <v>0</v>
      </c>
      <c r="I102">
        <v>2</v>
      </c>
      <c r="J102">
        <v>185</v>
      </c>
      <c r="K102">
        <v>0</v>
      </c>
      <c r="L102">
        <v>0</v>
      </c>
      <c r="M102">
        <v>1</v>
      </c>
      <c r="N102">
        <v>0</v>
      </c>
      <c r="O102" s="1" t="str" cm="1">
        <f t="array" ref="O10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02">
        <v>3</v>
      </c>
      <c r="Q102" t="str" cm="1">
        <f t="array" ref="Q10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2">
        <v>0</v>
      </c>
      <c r="S102" t="str">
        <f>IF(processed_cleveland_data[[#This Row],[Num]]=0,"Not Present","Present")</f>
        <v>Not Present</v>
      </c>
    </row>
    <row r="103" spans="1:19" x14ac:dyDescent="0.25">
      <c r="A103">
        <v>34</v>
      </c>
      <c r="B103">
        <v>1</v>
      </c>
      <c r="C103" t="str">
        <f>IF(processed_cleveland_data[[#This Row],[Sex]]=1,"Male","Female")</f>
        <v>Male</v>
      </c>
      <c r="D103">
        <v>1</v>
      </c>
      <c r="E103" t="str" cm="1">
        <f t="array" ref="E10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03">
        <v>118</v>
      </c>
      <c r="G103">
        <v>182</v>
      </c>
      <c r="H103">
        <v>0</v>
      </c>
      <c r="I103">
        <v>2</v>
      </c>
      <c r="J103">
        <v>174</v>
      </c>
      <c r="K103">
        <v>0</v>
      </c>
      <c r="L103">
        <v>0</v>
      </c>
      <c r="M103">
        <v>1</v>
      </c>
      <c r="N103">
        <v>0</v>
      </c>
      <c r="O103" s="1" t="str" cm="1">
        <f t="array" ref="O10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03">
        <v>3</v>
      </c>
      <c r="Q103" t="str" cm="1">
        <f t="array" ref="Q10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3">
        <v>0</v>
      </c>
      <c r="S103" t="str">
        <f>IF(processed_cleveland_data[[#This Row],[Num]]=0,"Not Present","Present")</f>
        <v>Not Present</v>
      </c>
    </row>
    <row r="104" spans="1:19" x14ac:dyDescent="0.25">
      <c r="A104">
        <v>57</v>
      </c>
      <c r="B104">
        <v>0</v>
      </c>
      <c r="C104" t="str">
        <f>IF(processed_cleveland_data[[#This Row],[Sex]]=1,"Male","Female")</f>
        <v>Female</v>
      </c>
      <c r="D104">
        <v>4</v>
      </c>
      <c r="E104" t="str" cm="1">
        <f t="array" ref="E10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4">
        <v>128</v>
      </c>
      <c r="G104">
        <v>303</v>
      </c>
      <c r="H104">
        <v>0</v>
      </c>
      <c r="I104">
        <v>2</v>
      </c>
      <c r="J104">
        <v>159</v>
      </c>
      <c r="K104">
        <v>0</v>
      </c>
      <c r="L104">
        <v>0</v>
      </c>
      <c r="M104">
        <v>1</v>
      </c>
      <c r="N104">
        <v>1</v>
      </c>
      <c r="O104" s="1" t="str" cm="1">
        <f t="array" ref="O10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4">
        <v>3</v>
      </c>
      <c r="Q104" t="str" cm="1">
        <f t="array" ref="Q10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4">
        <v>0</v>
      </c>
      <c r="S104" t="str">
        <f>IF(processed_cleveland_data[[#This Row],[Num]]=0,"Not Present","Present")</f>
        <v>Not Present</v>
      </c>
    </row>
    <row r="105" spans="1:19" x14ac:dyDescent="0.25">
      <c r="A105">
        <v>71</v>
      </c>
      <c r="B105">
        <v>0</v>
      </c>
      <c r="C105" t="str">
        <f>IF(processed_cleveland_data[[#This Row],[Sex]]=1,"Male","Female")</f>
        <v>Female</v>
      </c>
      <c r="D105">
        <v>3</v>
      </c>
      <c r="E105" t="str" cm="1">
        <f t="array" ref="E10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05">
        <v>110</v>
      </c>
      <c r="G105">
        <v>265</v>
      </c>
      <c r="H105">
        <v>1</v>
      </c>
      <c r="I105">
        <v>2</v>
      </c>
      <c r="J105">
        <v>130</v>
      </c>
      <c r="K105">
        <v>0</v>
      </c>
      <c r="L105">
        <v>0</v>
      </c>
      <c r="M105">
        <v>1</v>
      </c>
      <c r="N105">
        <v>1</v>
      </c>
      <c r="O105" s="1" t="str" cm="1">
        <f t="array" ref="O105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5">
        <v>3</v>
      </c>
      <c r="Q105" t="str" cm="1">
        <f t="array" ref="Q10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5">
        <v>0</v>
      </c>
      <c r="S105" t="str">
        <f>IF(processed_cleveland_data[[#This Row],[Num]]=0,"Not Present","Present")</f>
        <v>Not Present</v>
      </c>
    </row>
    <row r="106" spans="1:19" x14ac:dyDescent="0.25">
      <c r="A106">
        <v>49</v>
      </c>
      <c r="B106">
        <v>1</v>
      </c>
      <c r="C106" t="str">
        <f>IF(processed_cleveland_data[[#This Row],[Sex]]=1,"Male","Female")</f>
        <v>Male</v>
      </c>
      <c r="D106">
        <v>3</v>
      </c>
      <c r="E106" t="str" cm="1">
        <f t="array" ref="E10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06">
        <v>120</v>
      </c>
      <c r="G106">
        <v>188</v>
      </c>
      <c r="H106">
        <v>0</v>
      </c>
      <c r="I106">
        <v>0</v>
      </c>
      <c r="J106">
        <v>139</v>
      </c>
      <c r="K106">
        <v>0</v>
      </c>
      <c r="L106">
        <v>2</v>
      </c>
      <c r="M106">
        <v>2</v>
      </c>
      <c r="N106">
        <v>3</v>
      </c>
      <c r="O106" s="1" t="str" cm="1">
        <f t="array" ref="O10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06">
        <v>7</v>
      </c>
      <c r="Q106" t="str" cm="1">
        <f t="array" ref="Q10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6">
        <v>3</v>
      </c>
      <c r="S106" t="str">
        <f>IF(processed_cleveland_data[[#This Row],[Num]]=0,"Not Present","Present")</f>
        <v>Present</v>
      </c>
    </row>
    <row r="107" spans="1:19" x14ac:dyDescent="0.25">
      <c r="A107">
        <v>54</v>
      </c>
      <c r="B107">
        <v>1</v>
      </c>
      <c r="C107" t="str">
        <f>IF(processed_cleveland_data[[#This Row],[Sex]]=1,"Male","Female")</f>
        <v>Male</v>
      </c>
      <c r="D107">
        <v>2</v>
      </c>
      <c r="E107" t="str" cm="1">
        <f t="array" ref="E10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07">
        <v>108</v>
      </c>
      <c r="G107">
        <v>309</v>
      </c>
      <c r="H107">
        <v>0</v>
      </c>
      <c r="I107">
        <v>0</v>
      </c>
      <c r="J107">
        <v>156</v>
      </c>
      <c r="K107">
        <v>0</v>
      </c>
      <c r="L107">
        <v>0</v>
      </c>
      <c r="M107">
        <v>1</v>
      </c>
      <c r="N107">
        <v>0</v>
      </c>
      <c r="O107" s="1" t="str" cm="1">
        <f t="array" ref="O10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07">
        <v>7</v>
      </c>
      <c r="Q107" t="str" cm="1">
        <f t="array" ref="Q10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7">
        <v>0</v>
      </c>
      <c r="S107" t="str">
        <f>IF(processed_cleveland_data[[#This Row],[Num]]=0,"Not Present","Present")</f>
        <v>Not Present</v>
      </c>
    </row>
    <row r="108" spans="1:19" x14ac:dyDescent="0.25">
      <c r="A108">
        <v>59</v>
      </c>
      <c r="B108">
        <v>1</v>
      </c>
      <c r="C108" t="str">
        <f>IF(processed_cleveland_data[[#This Row],[Sex]]=1,"Male","Female")</f>
        <v>Male</v>
      </c>
      <c r="D108">
        <v>4</v>
      </c>
      <c r="E108" t="str" cm="1">
        <f t="array" ref="E10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8">
        <v>140</v>
      </c>
      <c r="G108">
        <v>177</v>
      </c>
      <c r="H108">
        <v>0</v>
      </c>
      <c r="I108">
        <v>0</v>
      </c>
      <c r="J108">
        <v>162</v>
      </c>
      <c r="K108">
        <v>1</v>
      </c>
      <c r="L108">
        <v>0</v>
      </c>
      <c r="M108">
        <v>1</v>
      </c>
      <c r="N108">
        <v>1</v>
      </c>
      <c r="O108" s="1" t="str" cm="1">
        <f t="array" ref="O10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8">
        <v>7</v>
      </c>
      <c r="Q108" t="str" cm="1">
        <f t="array" ref="Q10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8">
        <v>2</v>
      </c>
      <c r="S108" t="str">
        <f>IF(processed_cleveland_data[[#This Row],[Num]]=0,"Not Present","Present")</f>
        <v>Present</v>
      </c>
    </row>
    <row r="109" spans="1:19" x14ac:dyDescent="0.25">
      <c r="A109">
        <v>57</v>
      </c>
      <c r="B109">
        <v>1</v>
      </c>
      <c r="C109" t="str">
        <f>IF(processed_cleveland_data[[#This Row],[Sex]]=1,"Male","Female")</f>
        <v>Male</v>
      </c>
      <c r="D109">
        <v>3</v>
      </c>
      <c r="E109" t="str" cm="1">
        <f t="array" ref="E10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09">
        <v>128</v>
      </c>
      <c r="G109">
        <v>229</v>
      </c>
      <c r="H109">
        <v>0</v>
      </c>
      <c r="I109">
        <v>2</v>
      </c>
      <c r="J109">
        <v>150</v>
      </c>
      <c r="K109">
        <v>0</v>
      </c>
      <c r="L109">
        <v>0.4</v>
      </c>
      <c r="M109">
        <v>2</v>
      </c>
      <c r="N109">
        <v>1</v>
      </c>
      <c r="O109" s="1" t="str" cm="1">
        <f t="array" ref="O10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9">
        <v>7</v>
      </c>
      <c r="Q109" t="str" cm="1">
        <f t="array" ref="Q10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9">
        <v>1</v>
      </c>
      <c r="S109" t="str">
        <f>IF(processed_cleveland_data[[#This Row],[Num]]=0,"Not Present","Present")</f>
        <v>Present</v>
      </c>
    </row>
    <row r="110" spans="1:19" x14ac:dyDescent="0.25">
      <c r="A110">
        <v>61</v>
      </c>
      <c r="B110">
        <v>1</v>
      </c>
      <c r="C110" t="str">
        <f>IF(processed_cleveland_data[[#This Row],[Sex]]=1,"Male","Female")</f>
        <v>Male</v>
      </c>
      <c r="D110">
        <v>4</v>
      </c>
      <c r="E110" t="str" cm="1">
        <f t="array" ref="E11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0">
        <v>120</v>
      </c>
      <c r="G110">
        <v>260</v>
      </c>
      <c r="H110">
        <v>0</v>
      </c>
      <c r="I110">
        <v>0</v>
      </c>
      <c r="J110">
        <v>140</v>
      </c>
      <c r="K110">
        <v>1</v>
      </c>
      <c r="L110">
        <v>3.6</v>
      </c>
      <c r="M110">
        <v>2</v>
      </c>
      <c r="N110">
        <v>1</v>
      </c>
      <c r="O110" s="1" t="str" cm="1">
        <f t="array" ref="O11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10">
        <v>7</v>
      </c>
      <c r="Q110" t="str" cm="1">
        <f t="array" ref="Q11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0">
        <v>2</v>
      </c>
      <c r="S110" t="str">
        <f>IF(processed_cleveland_data[[#This Row],[Num]]=0,"Not Present","Present")</f>
        <v>Present</v>
      </c>
    </row>
    <row r="111" spans="1:19" x14ac:dyDescent="0.25">
      <c r="A111">
        <v>39</v>
      </c>
      <c r="B111">
        <v>1</v>
      </c>
      <c r="C111" t="str">
        <f>IF(processed_cleveland_data[[#This Row],[Sex]]=1,"Male","Female")</f>
        <v>Male</v>
      </c>
      <c r="D111">
        <v>4</v>
      </c>
      <c r="E111" t="str" cm="1">
        <f t="array" ref="E11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1">
        <v>118</v>
      </c>
      <c r="G111">
        <v>219</v>
      </c>
      <c r="H111">
        <v>0</v>
      </c>
      <c r="I111">
        <v>0</v>
      </c>
      <c r="J111">
        <v>140</v>
      </c>
      <c r="K111">
        <v>0</v>
      </c>
      <c r="L111">
        <v>1.2</v>
      </c>
      <c r="M111">
        <v>2</v>
      </c>
      <c r="N111">
        <v>0</v>
      </c>
      <c r="O111" s="1" t="str" cm="1">
        <f t="array" ref="O11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1">
        <v>7</v>
      </c>
      <c r="Q111" t="str" cm="1">
        <f t="array" ref="Q11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1">
        <v>3</v>
      </c>
      <c r="S111" t="str">
        <f>IF(processed_cleveland_data[[#This Row],[Num]]=0,"Not Present","Present")</f>
        <v>Present</v>
      </c>
    </row>
    <row r="112" spans="1:19" x14ac:dyDescent="0.25">
      <c r="A112">
        <v>61</v>
      </c>
      <c r="B112">
        <v>0</v>
      </c>
      <c r="C112" t="str">
        <f>IF(processed_cleveland_data[[#This Row],[Sex]]=1,"Male","Female")</f>
        <v>Female</v>
      </c>
      <c r="D112">
        <v>4</v>
      </c>
      <c r="E112" t="str" cm="1">
        <f t="array" ref="E11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2">
        <v>145</v>
      </c>
      <c r="G112">
        <v>307</v>
      </c>
      <c r="H112">
        <v>0</v>
      </c>
      <c r="I112">
        <v>2</v>
      </c>
      <c r="J112">
        <v>146</v>
      </c>
      <c r="K112">
        <v>1</v>
      </c>
      <c r="L112">
        <v>1</v>
      </c>
      <c r="M112">
        <v>2</v>
      </c>
      <c r="N112">
        <v>0</v>
      </c>
      <c r="O112" s="1" t="str" cm="1">
        <f t="array" ref="O11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2">
        <v>7</v>
      </c>
      <c r="Q112" t="str" cm="1">
        <f t="array" ref="Q11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2">
        <v>1</v>
      </c>
      <c r="S112" t="str">
        <f>IF(processed_cleveland_data[[#This Row],[Num]]=0,"Not Present","Present")</f>
        <v>Present</v>
      </c>
    </row>
    <row r="113" spans="1:19" x14ac:dyDescent="0.25">
      <c r="A113">
        <v>56</v>
      </c>
      <c r="B113">
        <v>1</v>
      </c>
      <c r="C113" t="str">
        <f>IF(processed_cleveland_data[[#This Row],[Sex]]=1,"Male","Female")</f>
        <v>Male</v>
      </c>
      <c r="D113">
        <v>4</v>
      </c>
      <c r="E113" t="str" cm="1">
        <f t="array" ref="E11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3">
        <v>125</v>
      </c>
      <c r="G113">
        <v>249</v>
      </c>
      <c r="H113">
        <v>1</v>
      </c>
      <c r="I113">
        <v>2</v>
      </c>
      <c r="J113">
        <v>144</v>
      </c>
      <c r="K113">
        <v>1</v>
      </c>
      <c r="L113">
        <v>1.2</v>
      </c>
      <c r="M113">
        <v>2</v>
      </c>
      <c r="N113">
        <v>1</v>
      </c>
      <c r="O113" s="1" t="str" cm="1">
        <f t="array" ref="O113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13">
        <v>3</v>
      </c>
      <c r="Q113" t="str" cm="1">
        <f t="array" ref="Q11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13">
        <v>1</v>
      </c>
      <c r="S113" t="str">
        <f>IF(processed_cleveland_data[[#This Row],[Num]]=0,"Not Present","Present")</f>
        <v>Present</v>
      </c>
    </row>
    <row r="114" spans="1:19" x14ac:dyDescent="0.25">
      <c r="A114">
        <v>52</v>
      </c>
      <c r="B114">
        <v>1</v>
      </c>
      <c r="C114" t="str">
        <f>IF(processed_cleveland_data[[#This Row],[Sex]]=1,"Male","Female")</f>
        <v>Male</v>
      </c>
      <c r="D114">
        <v>1</v>
      </c>
      <c r="E114" t="str" cm="1">
        <f t="array" ref="E114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14">
        <v>118</v>
      </c>
      <c r="G114">
        <v>186</v>
      </c>
      <c r="H114">
        <v>0</v>
      </c>
      <c r="I114">
        <v>2</v>
      </c>
      <c r="J114">
        <v>190</v>
      </c>
      <c r="K114">
        <v>0</v>
      </c>
      <c r="L114">
        <v>0</v>
      </c>
      <c r="M114">
        <v>2</v>
      </c>
      <c r="N114">
        <v>0</v>
      </c>
      <c r="O114" s="1" t="str" cm="1">
        <f t="array" ref="O11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4">
        <v>6</v>
      </c>
      <c r="Q114" t="str" cm="1">
        <f t="array" ref="Q114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14">
        <v>0</v>
      </c>
      <c r="S114" t="str">
        <f>IF(processed_cleveland_data[[#This Row],[Num]]=0,"Not Present","Present")</f>
        <v>Not Present</v>
      </c>
    </row>
    <row r="115" spans="1:19" x14ac:dyDescent="0.25">
      <c r="A115">
        <v>43</v>
      </c>
      <c r="B115">
        <v>0</v>
      </c>
      <c r="C115" t="str">
        <f>IF(processed_cleveland_data[[#This Row],[Sex]]=1,"Male","Female")</f>
        <v>Female</v>
      </c>
      <c r="D115">
        <v>4</v>
      </c>
      <c r="E115" t="str" cm="1">
        <f t="array" ref="E11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5">
        <v>132</v>
      </c>
      <c r="G115">
        <v>341</v>
      </c>
      <c r="H115">
        <v>1</v>
      </c>
      <c r="I115">
        <v>2</v>
      </c>
      <c r="J115">
        <v>136</v>
      </c>
      <c r="K115">
        <v>1</v>
      </c>
      <c r="L115">
        <v>3</v>
      </c>
      <c r="M115">
        <v>2</v>
      </c>
      <c r="N115">
        <v>0</v>
      </c>
      <c r="O115" s="1" t="str" cm="1">
        <f t="array" ref="O11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5">
        <v>7</v>
      </c>
      <c r="Q115" t="str" cm="1">
        <f t="array" ref="Q11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5">
        <v>2</v>
      </c>
      <c r="S115" t="str">
        <f>IF(processed_cleveland_data[[#This Row],[Num]]=0,"Not Present","Present")</f>
        <v>Present</v>
      </c>
    </row>
    <row r="116" spans="1:19" x14ac:dyDescent="0.25">
      <c r="A116">
        <v>62</v>
      </c>
      <c r="B116">
        <v>0</v>
      </c>
      <c r="C116" t="str">
        <f>IF(processed_cleveland_data[[#This Row],[Sex]]=1,"Male","Female")</f>
        <v>Female</v>
      </c>
      <c r="D116">
        <v>3</v>
      </c>
      <c r="E116" t="str" cm="1">
        <f t="array" ref="E11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16">
        <v>130</v>
      </c>
      <c r="G116">
        <v>263</v>
      </c>
      <c r="H116">
        <v>0</v>
      </c>
      <c r="I116">
        <v>0</v>
      </c>
      <c r="J116">
        <v>97</v>
      </c>
      <c r="K116">
        <v>0</v>
      </c>
      <c r="L116">
        <v>1.2</v>
      </c>
      <c r="M116">
        <v>2</v>
      </c>
      <c r="N116">
        <v>1</v>
      </c>
      <c r="O116" s="1" t="str" cm="1">
        <f t="array" ref="O11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16">
        <v>7</v>
      </c>
      <c r="Q116" t="str" cm="1">
        <f t="array" ref="Q11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6">
        <v>2</v>
      </c>
      <c r="S116" t="str">
        <f>IF(processed_cleveland_data[[#This Row],[Num]]=0,"Not Present","Present")</f>
        <v>Present</v>
      </c>
    </row>
    <row r="117" spans="1:19" x14ac:dyDescent="0.25">
      <c r="A117">
        <v>41</v>
      </c>
      <c r="B117">
        <v>1</v>
      </c>
      <c r="C117" t="str">
        <f>IF(processed_cleveland_data[[#This Row],[Sex]]=1,"Male","Female")</f>
        <v>Male</v>
      </c>
      <c r="D117">
        <v>2</v>
      </c>
      <c r="E117" t="str" cm="1">
        <f t="array" ref="E11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17">
        <v>135</v>
      </c>
      <c r="G117">
        <v>203</v>
      </c>
      <c r="H117">
        <v>0</v>
      </c>
      <c r="I117">
        <v>0</v>
      </c>
      <c r="J117">
        <v>132</v>
      </c>
      <c r="K117">
        <v>0</v>
      </c>
      <c r="L117">
        <v>0</v>
      </c>
      <c r="M117">
        <v>2</v>
      </c>
      <c r="N117">
        <v>0</v>
      </c>
      <c r="O117" s="1" t="str" cm="1">
        <f t="array" ref="O11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7">
        <v>6</v>
      </c>
      <c r="Q117" t="str" cm="1">
        <f t="array" ref="Q117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17">
        <v>0</v>
      </c>
      <c r="S117" t="str">
        <f>IF(processed_cleveland_data[[#This Row],[Num]]=0,"Not Present","Present")</f>
        <v>Not Present</v>
      </c>
    </row>
    <row r="118" spans="1:19" x14ac:dyDescent="0.25">
      <c r="A118">
        <v>58</v>
      </c>
      <c r="B118">
        <v>1</v>
      </c>
      <c r="C118" t="str">
        <f>IF(processed_cleveland_data[[#This Row],[Sex]]=1,"Male","Female")</f>
        <v>Male</v>
      </c>
      <c r="D118">
        <v>3</v>
      </c>
      <c r="E118" t="str" cm="1">
        <f t="array" ref="E11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18">
        <v>140</v>
      </c>
      <c r="G118">
        <v>211</v>
      </c>
      <c r="H118">
        <v>1</v>
      </c>
      <c r="I118">
        <v>2</v>
      </c>
      <c r="J118">
        <v>165</v>
      </c>
      <c r="K118">
        <v>0</v>
      </c>
      <c r="L118">
        <v>0</v>
      </c>
      <c r="M118">
        <v>1</v>
      </c>
      <c r="N118">
        <v>0</v>
      </c>
      <c r="O118" s="1" t="str" cm="1">
        <f t="array" ref="O11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8">
        <v>3</v>
      </c>
      <c r="Q118" t="str" cm="1">
        <f t="array" ref="Q11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18">
        <v>0</v>
      </c>
      <c r="S118" t="str">
        <f>IF(processed_cleveland_data[[#This Row],[Num]]=0,"Not Present","Present")</f>
        <v>Not Present</v>
      </c>
    </row>
    <row r="119" spans="1:19" x14ac:dyDescent="0.25">
      <c r="A119">
        <v>35</v>
      </c>
      <c r="B119">
        <v>0</v>
      </c>
      <c r="C119" t="str">
        <f>IF(processed_cleveland_data[[#This Row],[Sex]]=1,"Male","Female")</f>
        <v>Female</v>
      </c>
      <c r="D119">
        <v>4</v>
      </c>
      <c r="E119" t="str" cm="1">
        <f t="array" ref="E11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9">
        <v>138</v>
      </c>
      <c r="G119">
        <v>183</v>
      </c>
      <c r="H119">
        <v>0</v>
      </c>
      <c r="I119">
        <v>0</v>
      </c>
      <c r="J119">
        <v>182</v>
      </c>
      <c r="K119">
        <v>0</v>
      </c>
      <c r="L119">
        <v>1.4</v>
      </c>
      <c r="M119">
        <v>1</v>
      </c>
      <c r="N119">
        <v>0</v>
      </c>
      <c r="O119" s="1" t="str" cm="1">
        <f t="array" ref="O11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9">
        <v>3</v>
      </c>
      <c r="Q119" t="str" cm="1">
        <f t="array" ref="Q11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19">
        <v>0</v>
      </c>
      <c r="S119" t="str">
        <f>IF(processed_cleveland_data[[#This Row],[Num]]=0,"Not Present","Present")</f>
        <v>Not Present</v>
      </c>
    </row>
    <row r="120" spans="1:19" x14ac:dyDescent="0.25">
      <c r="A120">
        <v>63</v>
      </c>
      <c r="B120">
        <v>1</v>
      </c>
      <c r="C120" t="str">
        <f>IF(processed_cleveland_data[[#This Row],[Sex]]=1,"Male","Female")</f>
        <v>Male</v>
      </c>
      <c r="D120">
        <v>4</v>
      </c>
      <c r="E120" t="str" cm="1">
        <f t="array" ref="E12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0">
        <v>130</v>
      </c>
      <c r="G120">
        <v>330</v>
      </c>
      <c r="H120">
        <v>1</v>
      </c>
      <c r="I120">
        <v>2</v>
      </c>
      <c r="J120">
        <v>132</v>
      </c>
      <c r="K120">
        <v>1</v>
      </c>
      <c r="L120">
        <v>1.8</v>
      </c>
      <c r="M120">
        <v>1</v>
      </c>
      <c r="N120">
        <v>3</v>
      </c>
      <c r="O120" s="1" t="str" cm="1">
        <f t="array" ref="O120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20">
        <v>7</v>
      </c>
      <c r="Q120" t="str" cm="1">
        <f t="array" ref="Q12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0">
        <v>3</v>
      </c>
      <c r="S120" t="str">
        <f>IF(processed_cleveland_data[[#This Row],[Num]]=0,"Not Present","Present")</f>
        <v>Present</v>
      </c>
    </row>
    <row r="121" spans="1:19" x14ac:dyDescent="0.25">
      <c r="A121">
        <v>65</v>
      </c>
      <c r="B121">
        <v>1</v>
      </c>
      <c r="C121" t="str">
        <f>IF(processed_cleveland_data[[#This Row],[Sex]]=1,"Male","Female")</f>
        <v>Male</v>
      </c>
      <c r="D121">
        <v>4</v>
      </c>
      <c r="E121" t="str" cm="1">
        <f t="array" ref="E12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1">
        <v>135</v>
      </c>
      <c r="G121">
        <v>254</v>
      </c>
      <c r="H121">
        <v>0</v>
      </c>
      <c r="I121">
        <v>2</v>
      </c>
      <c r="J121">
        <v>127</v>
      </c>
      <c r="K121">
        <v>0</v>
      </c>
      <c r="L121">
        <v>2.8</v>
      </c>
      <c r="M121">
        <v>2</v>
      </c>
      <c r="N121">
        <v>1</v>
      </c>
      <c r="O121" s="1" t="str" cm="1">
        <f t="array" ref="O12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21">
        <v>7</v>
      </c>
      <c r="Q121" t="str" cm="1">
        <f t="array" ref="Q12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1">
        <v>2</v>
      </c>
      <c r="S121" t="str">
        <f>IF(processed_cleveland_data[[#This Row],[Num]]=0,"Not Present","Present")</f>
        <v>Present</v>
      </c>
    </row>
    <row r="122" spans="1:19" x14ac:dyDescent="0.25">
      <c r="A122">
        <v>48</v>
      </c>
      <c r="B122">
        <v>1</v>
      </c>
      <c r="C122" t="str">
        <f>IF(processed_cleveland_data[[#This Row],[Sex]]=1,"Male","Female")</f>
        <v>Male</v>
      </c>
      <c r="D122">
        <v>4</v>
      </c>
      <c r="E122" t="str" cm="1">
        <f t="array" ref="E12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2">
        <v>130</v>
      </c>
      <c r="G122">
        <v>256</v>
      </c>
      <c r="H122">
        <v>1</v>
      </c>
      <c r="I122">
        <v>2</v>
      </c>
      <c r="J122">
        <v>150</v>
      </c>
      <c r="K122">
        <v>1</v>
      </c>
      <c r="L122">
        <v>0</v>
      </c>
      <c r="M122">
        <v>1</v>
      </c>
      <c r="N122">
        <v>2</v>
      </c>
      <c r="O122" s="1" t="str" cm="1">
        <f t="array" ref="O122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22">
        <v>7</v>
      </c>
      <c r="Q122" t="str" cm="1">
        <f t="array" ref="Q12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2">
        <v>3</v>
      </c>
      <c r="S122" t="str">
        <f>IF(processed_cleveland_data[[#This Row],[Num]]=0,"Not Present","Present")</f>
        <v>Present</v>
      </c>
    </row>
    <row r="123" spans="1:19" x14ac:dyDescent="0.25">
      <c r="A123">
        <v>63</v>
      </c>
      <c r="B123">
        <v>0</v>
      </c>
      <c r="C123" t="str">
        <f>IF(processed_cleveland_data[[#This Row],[Sex]]=1,"Male","Female")</f>
        <v>Female</v>
      </c>
      <c r="D123">
        <v>4</v>
      </c>
      <c r="E123" t="str" cm="1">
        <f t="array" ref="E12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3">
        <v>150</v>
      </c>
      <c r="G123">
        <v>407</v>
      </c>
      <c r="H123">
        <v>0</v>
      </c>
      <c r="I123">
        <v>2</v>
      </c>
      <c r="J123">
        <v>154</v>
      </c>
      <c r="K123">
        <v>0</v>
      </c>
      <c r="L123">
        <v>4</v>
      </c>
      <c r="M123">
        <v>2</v>
      </c>
      <c r="N123">
        <v>3</v>
      </c>
      <c r="O123" s="1" t="str" cm="1">
        <f t="array" ref="O12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23">
        <v>7</v>
      </c>
      <c r="Q123" t="str" cm="1">
        <f t="array" ref="Q12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3">
        <v>4</v>
      </c>
      <c r="S123" t="str">
        <f>IF(processed_cleveland_data[[#This Row],[Num]]=0,"Not Present","Present")</f>
        <v>Present</v>
      </c>
    </row>
    <row r="124" spans="1:19" x14ac:dyDescent="0.25">
      <c r="A124">
        <v>51</v>
      </c>
      <c r="B124">
        <v>1</v>
      </c>
      <c r="C124" t="str">
        <f>IF(processed_cleveland_data[[#This Row],[Sex]]=1,"Male","Female")</f>
        <v>Male</v>
      </c>
      <c r="D124">
        <v>3</v>
      </c>
      <c r="E124" t="str" cm="1">
        <f t="array" ref="E12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24">
        <v>100</v>
      </c>
      <c r="G124">
        <v>222</v>
      </c>
      <c r="H124">
        <v>0</v>
      </c>
      <c r="I124">
        <v>0</v>
      </c>
      <c r="J124">
        <v>143</v>
      </c>
      <c r="K124">
        <v>1</v>
      </c>
      <c r="L124">
        <v>1.2</v>
      </c>
      <c r="M124">
        <v>2</v>
      </c>
      <c r="N124">
        <v>0</v>
      </c>
      <c r="O124" s="1" t="str" cm="1">
        <f t="array" ref="O12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24">
        <v>3</v>
      </c>
      <c r="Q124" t="str" cm="1">
        <f t="array" ref="Q12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24">
        <v>0</v>
      </c>
      <c r="S124" t="str">
        <f>IF(processed_cleveland_data[[#This Row],[Num]]=0,"Not Present","Present")</f>
        <v>Not Present</v>
      </c>
    </row>
    <row r="125" spans="1:19" x14ac:dyDescent="0.25">
      <c r="A125">
        <v>55</v>
      </c>
      <c r="B125">
        <v>1</v>
      </c>
      <c r="C125" t="str">
        <f>IF(processed_cleveland_data[[#This Row],[Sex]]=1,"Male","Female")</f>
        <v>Male</v>
      </c>
      <c r="D125">
        <v>4</v>
      </c>
      <c r="E125" t="str" cm="1">
        <f t="array" ref="E12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5">
        <v>140</v>
      </c>
      <c r="G125">
        <v>217</v>
      </c>
      <c r="H125">
        <v>0</v>
      </c>
      <c r="I125">
        <v>0</v>
      </c>
      <c r="J125">
        <v>111</v>
      </c>
      <c r="K125">
        <v>1</v>
      </c>
      <c r="L125">
        <v>5.6</v>
      </c>
      <c r="M125">
        <v>3</v>
      </c>
      <c r="N125">
        <v>0</v>
      </c>
      <c r="O125" s="1" t="str" cm="1">
        <f t="array" ref="O12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25">
        <v>7</v>
      </c>
      <c r="Q125" t="str" cm="1">
        <f t="array" ref="Q12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5">
        <v>3</v>
      </c>
      <c r="S125" t="str">
        <f>IF(processed_cleveland_data[[#This Row],[Num]]=0,"Not Present","Present")</f>
        <v>Present</v>
      </c>
    </row>
    <row r="126" spans="1:19" x14ac:dyDescent="0.25">
      <c r="A126">
        <v>65</v>
      </c>
      <c r="B126">
        <v>1</v>
      </c>
      <c r="C126" t="str">
        <f>IF(processed_cleveland_data[[#This Row],[Sex]]=1,"Male","Female")</f>
        <v>Male</v>
      </c>
      <c r="D126">
        <v>1</v>
      </c>
      <c r="E126" t="str" cm="1">
        <f t="array" ref="E126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26">
        <v>138</v>
      </c>
      <c r="G126">
        <v>282</v>
      </c>
      <c r="H126">
        <v>1</v>
      </c>
      <c r="I126">
        <v>2</v>
      </c>
      <c r="J126">
        <v>174</v>
      </c>
      <c r="K126">
        <v>0</v>
      </c>
      <c r="L126">
        <v>1.4</v>
      </c>
      <c r="M126">
        <v>2</v>
      </c>
      <c r="N126">
        <v>1</v>
      </c>
      <c r="O126" s="1" t="str" cm="1">
        <f t="array" ref="O12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26">
        <v>3</v>
      </c>
      <c r="Q126" t="str" cm="1">
        <f t="array" ref="Q12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26">
        <v>1</v>
      </c>
      <c r="S126" t="str">
        <f>IF(processed_cleveland_data[[#This Row],[Num]]=0,"Not Present","Present")</f>
        <v>Present</v>
      </c>
    </row>
    <row r="127" spans="1:19" x14ac:dyDescent="0.25">
      <c r="A127">
        <v>45</v>
      </c>
      <c r="B127">
        <v>0</v>
      </c>
      <c r="C127" t="str">
        <f>IF(processed_cleveland_data[[#This Row],[Sex]]=1,"Male","Female")</f>
        <v>Female</v>
      </c>
      <c r="D127">
        <v>2</v>
      </c>
      <c r="E127" t="str" cm="1">
        <f t="array" ref="E12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27">
        <v>130</v>
      </c>
      <c r="G127">
        <v>234</v>
      </c>
      <c r="H127">
        <v>0</v>
      </c>
      <c r="I127">
        <v>2</v>
      </c>
      <c r="J127">
        <v>175</v>
      </c>
      <c r="K127">
        <v>0</v>
      </c>
      <c r="L127">
        <v>0.6</v>
      </c>
      <c r="M127">
        <v>2</v>
      </c>
      <c r="N127">
        <v>0</v>
      </c>
      <c r="O127" s="1" t="str" cm="1">
        <f t="array" ref="O12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27">
        <v>3</v>
      </c>
      <c r="Q127" t="str" cm="1">
        <f t="array" ref="Q12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27">
        <v>0</v>
      </c>
      <c r="S127" t="str">
        <f>IF(processed_cleveland_data[[#This Row],[Num]]=0,"Not Present","Present")</f>
        <v>Not Present</v>
      </c>
    </row>
    <row r="128" spans="1:19" x14ac:dyDescent="0.25">
      <c r="A128">
        <v>56</v>
      </c>
      <c r="B128">
        <v>0</v>
      </c>
      <c r="C128" t="str">
        <f>IF(processed_cleveland_data[[#This Row],[Sex]]=1,"Male","Female")</f>
        <v>Female</v>
      </c>
      <c r="D128">
        <v>4</v>
      </c>
      <c r="E128" t="str" cm="1">
        <f t="array" ref="E12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8">
        <v>200</v>
      </c>
      <c r="G128">
        <v>288</v>
      </c>
      <c r="H128">
        <v>1</v>
      </c>
      <c r="I128">
        <v>2</v>
      </c>
      <c r="J128">
        <v>133</v>
      </c>
      <c r="K128">
        <v>1</v>
      </c>
      <c r="L128">
        <v>4</v>
      </c>
      <c r="M128">
        <v>3</v>
      </c>
      <c r="N128">
        <v>2</v>
      </c>
      <c r="O128" s="1" t="str" cm="1">
        <f t="array" ref="O12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28">
        <v>7</v>
      </c>
      <c r="Q128" t="str" cm="1">
        <f t="array" ref="Q12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8">
        <v>3</v>
      </c>
      <c r="S128" t="str">
        <f>IF(processed_cleveland_data[[#This Row],[Num]]=0,"Not Present","Present")</f>
        <v>Present</v>
      </c>
    </row>
    <row r="129" spans="1:19" x14ac:dyDescent="0.25">
      <c r="A129">
        <v>54</v>
      </c>
      <c r="B129">
        <v>1</v>
      </c>
      <c r="C129" t="str">
        <f>IF(processed_cleveland_data[[#This Row],[Sex]]=1,"Male","Female")</f>
        <v>Male</v>
      </c>
      <c r="D129">
        <v>4</v>
      </c>
      <c r="E129" t="str" cm="1">
        <f t="array" ref="E12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9">
        <v>110</v>
      </c>
      <c r="G129">
        <v>239</v>
      </c>
      <c r="H129">
        <v>0</v>
      </c>
      <c r="I129">
        <v>0</v>
      </c>
      <c r="J129">
        <v>126</v>
      </c>
      <c r="K129">
        <v>1</v>
      </c>
      <c r="L129">
        <v>2.8</v>
      </c>
      <c r="M129">
        <v>2</v>
      </c>
      <c r="N129">
        <v>1</v>
      </c>
      <c r="O129" s="1" t="str" cm="1">
        <f t="array" ref="O12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29">
        <v>7</v>
      </c>
      <c r="Q129" t="str" cm="1">
        <f t="array" ref="Q12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9">
        <v>3</v>
      </c>
      <c r="S129" t="str">
        <f>IF(processed_cleveland_data[[#This Row],[Num]]=0,"Not Present","Present")</f>
        <v>Present</v>
      </c>
    </row>
    <row r="130" spans="1:19" x14ac:dyDescent="0.25">
      <c r="A130">
        <v>44</v>
      </c>
      <c r="B130">
        <v>1</v>
      </c>
      <c r="C130" t="str">
        <f>IF(processed_cleveland_data[[#This Row],[Sex]]=1,"Male","Female")</f>
        <v>Male</v>
      </c>
      <c r="D130">
        <v>2</v>
      </c>
      <c r="E130" t="str" cm="1">
        <f t="array" ref="E13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0">
        <v>120</v>
      </c>
      <c r="G130">
        <v>220</v>
      </c>
      <c r="H130">
        <v>0</v>
      </c>
      <c r="I130">
        <v>0</v>
      </c>
      <c r="J130">
        <v>170</v>
      </c>
      <c r="K130">
        <v>0</v>
      </c>
      <c r="L130">
        <v>0</v>
      </c>
      <c r="M130">
        <v>1</v>
      </c>
      <c r="N130">
        <v>0</v>
      </c>
      <c r="O130" s="1" t="str" cm="1">
        <f t="array" ref="O13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0">
        <v>3</v>
      </c>
      <c r="Q130" t="str" cm="1">
        <f t="array" ref="Q13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0">
        <v>0</v>
      </c>
      <c r="S130" t="str">
        <f>IF(processed_cleveland_data[[#This Row],[Num]]=0,"Not Present","Present")</f>
        <v>Not Present</v>
      </c>
    </row>
    <row r="131" spans="1:19" x14ac:dyDescent="0.25">
      <c r="A131">
        <v>62</v>
      </c>
      <c r="B131">
        <v>0</v>
      </c>
      <c r="C131" t="str">
        <f>IF(processed_cleveland_data[[#This Row],[Sex]]=1,"Male","Female")</f>
        <v>Female</v>
      </c>
      <c r="D131">
        <v>4</v>
      </c>
      <c r="E131" t="str" cm="1">
        <f t="array" ref="E13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31">
        <v>124</v>
      </c>
      <c r="G131">
        <v>209</v>
      </c>
      <c r="H131">
        <v>0</v>
      </c>
      <c r="I131">
        <v>0</v>
      </c>
      <c r="J131">
        <v>163</v>
      </c>
      <c r="K131">
        <v>0</v>
      </c>
      <c r="L131">
        <v>0</v>
      </c>
      <c r="M131">
        <v>1</v>
      </c>
      <c r="N131">
        <v>0</v>
      </c>
      <c r="O131" s="1" t="str" cm="1">
        <f t="array" ref="O13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1">
        <v>3</v>
      </c>
      <c r="Q131" t="str" cm="1">
        <f t="array" ref="Q13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1">
        <v>0</v>
      </c>
      <c r="S131" t="str">
        <f>IF(processed_cleveland_data[[#This Row],[Num]]=0,"Not Present","Present")</f>
        <v>Not Present</v>
      </c>
    </row>
    <row r="132" spans="1:19" x14ac:dyDescent="0.25">
      <c r="A132">
        <v>54</v>
      </c>
      <c r="B132">
        <v>1</v>
      </c>
      <c r="C132" t="str">
        <f>IF(processed_cleveland_data[[#This Row],[Sex]]=1,"Male","Female")</f>
        <v>Male</v>
      </c>
      <c r="D132">
        <v>3</v>
      </c>
      <c r="E132" t="str" cm="1">
        <f t="array" ref="E13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32">
        <v>120</v>
      </c>
      <c r="G132">
        <v>258</v>
      </c>
      <c r="H132">
        <v>0</v>
      </c>
      <c r="I132">
        <v>2</v>
      </c>
      <c r="J132">
        <v>147</v>
      </c>
      <c r="K132">
        <v>0</v>
      </c>
      <c r="L132">
        <v>0.4</v>
      </c>
      <c r="M132">
        <v>2</v>
      </c>
      <c r="N132">
        <v>0</v>
      </c>
      <c r="O132" s="1" t="str" cm="1">
        <f t="array" ref="O13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2">
        <v>7</v>
      </c>
      <c r="Q132" t="str" cm="1">
        <f t="array" ref="Q13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32">
        <v>0</v>
      </c>
      <c r="S132" t="str">
        <f>IF(processed_cleveland_data[[#This Row],[Num]]=0,"Not Present","Present")</f>
        <v>Not Present</v>
      </c>
    </row>
    <row r="133" spans="1:19" x14ac:dyDescent="0.25">
      <c r="A133">
        <v>51</v>
      </c>
      <c r="B133">
        <v>1</v>
      </c>
      <c r="C133" t="str">
        <f>IF(processed_cleveland_data[[#This Row],[Sex]]=1,"Male","Female")</f>
        <v>Male</v>
      </c>
      <c r="D133">
        <v>3</v>
      </c>
      <c r="E133" t="str" cm="1">
        <f t="array" ref="E133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33">
        <v>94</v>
      </c>
      <c r="G133">
        <v>227</v>
      </c>
      <c r="H133">
        <v>0</v>
      </c>
      <c r="I133">
        <v>0</v>
      </c>
      <c r="J133">
        <v>154</v>
      </c>
      <c r="K133">
        <v>1</v>
      </c>
      <c r="L133">
        <v>0</v>
      </c>
      <c r="M133">
        <v>1</v>
      </c>
      <c r="N133">
        <v>1</v>
      </c>
      <c r="O133" s="1" t="str" cm="1">
        <f t="array" ref="O133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33">
        <v>7</v>
      </c>
      <c r="Q133" t="str" cm="1">
        <f t="array" ref="Q13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33">
        <v>0</v>
      </c>
      <c r="S133" t="str">
        <f>IF(processed_cleveland_data[[#This Row],[Num]]=0,"Not Present","Present")</f>
        <v>Not Present</v>
      </c>
    </row>
    <row r="134" spans="1:19" x14ac:dyDescent="0.25">
      <c r="A134">
        <v>29</v>
      </c>
      <c r="B134">
        <v>1</v>
      </c>
      <c r="C134" t="str">
        <f>IF(processed_cleveland_data[[#This Row],[Sex]]=1,"Male","Female")</f>
        <v>Male</v>
      </c>
      <c r="D134">
        <v>2</v>
      </c>
      <c r="E134" t="str" cm="1">
        <f t="array" ref="E134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4">
        <v>130</v>
      </c>
      <c r="G134">
        <v>204</v>
      </c>
      <c r="H134">
        <v>0</v>
      </c>
      <c r="I134">
        <v>2</v>
      </c>
      <c r="J134">
        <v>202</v>
      </c>
      <c r="K134">
        <v>0</v>
      </c>
      <c r="L134">
        <v>0</v>
      </c>
      <c r="M134">
        <v>1</v>
      </c>
      <c r="N134">
        <v>0</v>
      </c>
      <c r="O134" s="1" t="str" cm="1">
        <f t="array" ref="O13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4">
        <v>3</v>
      </c>
      <c r="Q134" t="str" cm="1">
        <f t="array" ref="Q13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4">
        <v>0</v>
      </c>
      <c r="S134" t="str">
        <f>IF(processed_cleveland_data[[#This Row],[Num]]=0,"Not Present","Present")</f>
        <v>Not Present</v>
      </c>
    </row>
    <row r="135" spans="1:19" x14ac:dyDescent="0.25">
      <c r="A135">
        <v>51</v>
      </c>
      <c r="B135">
        <v>1</v>
      </c>
      <c r="C135" t="str">
        <f>IF(processed_cleveland_data[[#This Row],[Sex]]=1,"Male","Female")</f>
        <v>Male</v>
      </c>
      <c r="D135">
        <v>4</v>
      </c>
      <c r="E135" t="str" cm="1">
        <f t="array" ref="E13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35">
        <v>140</v>
      </c>
      <c r="G135">
        <v>261</v>
      </c>
      <c r="H135">
        <v>0</v>
      </c>
      <c r="I135">
        <v>2</v>
      </c>
      <c r="J135">
        <v>186</v>
      </c>
      <c r="K135">
        <v>1</v>
      </c>
      <c r="L135">
        <v>0</v>
      </c>
      <c r="M135">
        <v>1</v>
      </c>
      <c r="N135">
        <v>0</v>
      </c>
      <c r="O135" s="1" t="str" cm="1">
        <f t="array" ref="O13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5">
        <v>3</v>
      </c>
      <c r="Q135" t="str" cm="1">
        <f t="array" ref="Q13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5">
        <v>0</v>
      </c>
      <c r="S135" t="str">
        <f>IF(processed_cleveland_data[[#This Row],[Num]]=0,"Not Present","Present")</f>
        <v>Not Present</v>
      </c>
    </row>
    <row r="136" spans="1:19" x14ac:dyDescent="0.25">
      <c r="A136">
        <v>43</v>
      </c>
      <c r="B136">
        <v>0</v>
      </c>
      <c r="C136" t="str">
        <f>IF(processed_cleveland_data[[#This Row],[Sex]]=1,"Male","Female")</f>
        <v>Female</v>
      </c>
      <c r="D136">
        <v>3</v>
      </c>
      <c r="E136" t="str" cm="1">
        <f t="array" ref="E13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36">
        <v>122</v>
      </c>
      <c r="G136">
        <v>213</v>
      </c>
      <c r="H136">
        <v>0</v>
      </c>
      <c r="I136">
        <v>0</v>
      </c>
      <c r="J136">
        <v>165</v>
      </c>
      <c r="K136">
        <v>0</v>
      </c>
      <c r="L136">
        <v>0.2</v>
      </c>
      <c r="M136">
        <v>2</v>
      </c>
      <c r="N136">
        <v>0</v>
      </c>
      <c r="O136" s="1" t="str" cm="1">
        <f t="array" ref="O13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6">
        <v>3</v>
      </c>
      <c r="Q136" t="str" cm="1">
        <f t="array" ref="Q13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6">
        <v>0</v>
      </c>
      <c r="S136" t="str">
        <f>IF(processed_cleveland_data[[#This Row],[Num]]=0,"Not Present","Present")</f>
        <v>Not Present</v>
      </c>
    </row>
    <row r="137" spans="1:19" x14ac:dyDescent="0.25">
      <c r="A137">
        <v>55</v>
      </c>
      <c r="B137">
        <v>0</v>
      </c>
      <c r="C137" t="str">
        <f>IF(processed_cleveland_data[[#This Row],[Sex]]=1,"Male","Female")</f>
        <v>Female</v>
      </c>
      <c r="D137">
        <v>2</v>
      </c>
      <c r="E137" t="str" cm="1">
        <f t="array" ref="E13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7">
        <v>135</v>
      </c>
      <c r="G137">
        <v>250</v>
      </c>
      <c r="H137">
        <v>0</v>
      </c>
      <c r="I137">
        <v>2</v>
      </c>
      <c r="J137">
        <v>161</v>
      </c>
      <c r="K137">
        <v>0</v>
      </c>
      <c r="L137">
        <v>1.4</v>
      </c>
      <c r="M137">
        <v>2</v>
      </c>
      <c r="N137">
        <v>0</v>
      </c>
      <c r="O137" s="1" t="str" cm="1">
        <f t="array" ref="O13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7">
        <v>3</v>
      </c>
      <c r="Q137" t="str" cm="1">
        <f t="array" ref="Q13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7">
        <v>0</v>
      </c>
      <c r="S137" t="str">
        <f>IF(processed_cleveland_data[[#This Row],[Num]]=0,"Not Present","Present")</f>
        <v>Not Present</v>
      </c>
    </row>
    <row r="138" spans="1:19" x14ac:dyDescent="0.25">
      <c r="A138">
        <v>70</v>
      </c>
      <c r="B138">
        <v>1</v>
      </c>
      <c r="C138" t="str">
        <f>IF(processed_cleveland_data[[#This Row],[Sex]]=1,"Male","Female")</f>
        <v>Male</v>
      </c>
      <c r="D138">
        <v>4</v>
      </c>
      <c r="E138" t="str" cm="1">
        <f t="array" ref="E13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38">
        <v>145</v>
      </c>
      <c r="G138">
        <v>174</v>
      </c>
      <c r="H138">
        <v>0</v>
      </c>
      <c r="I138">
        <v>0</v>
      </c>
      <c r="J138">
        <v>125</v>
      </c>
      <c r="K138">
        <v>1</v>
      </c>
      <c r="L138">
        <v>2.6</v>
      </c>
      <c r="M138">
        <v>3</v>
      </c>
      <c r="N138">
        <v>0</v>
      </c>
      <c r="O138" s="1" t="str" cm="1">
        <f t="array" ref="O13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8">
        <v>7</v>
      </c>
      <c r="Q138" t="str" cm="1">
        <f t="array" ref="Q13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38">
        <v>4</v>
      </c>
      <c r="S138" t="str">
        <f>IF(processed_cleveland_data[[#This Row],[Num]]=0,"Not Present","Present")</f>
        <v>Present</v>
      </c>
    </row>
    <row r="139" spans="1:19" x14ac:dyDescent="0.25">
      <c r="A139">
        <v>62</v>
      </c>
      <c r="B139">
        <v>1</v>
      </c>
      <c r="C139" t="str">
        <f>IF(processed_cleveland_data[[#This Row],[Sex]]=1,"Male","Female")</f>
        <v>Male</v>
      </c>
      <c r="D139">
        <v>2</v>
      </c>
      <c r="E139" t="str" cm="1">
        <f t="array" ref="E139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9">
        <v>120</v>
      </c>
      <c r="G139">
        <v>281</v>
      </c>
      <c r="H139">
        <v>0</v>
      </c>
      <c r="I139">
        <v>2</v>
      </c>
      <c r="J139">
        <v>103</v>
      </c>
      <c r="K139">
        <v>0</v>
      </c>
      <c r="L139">
        <v>1.4</v>
      </c>
      <c r="M139">
        <v>2</v>
      </c>
      <c r="N139">
        <v>1</v>
      </c>
      <c r="O139" s="1" t="str" cm="1">
        <f t="array" ref="O13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39">
        <v>7</v>
      </c>
      <c r="Q139" t="str" cm="1">
        <f t="array" ref="Q13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39">
        <v>3</v>
      </c>
      <c r="S139" t="str">
        <f>IF(processed_cleveland_data[[#This Row],[Num]]=0,"Not Present","Present")</f>
        <v>Present</v>
      </c>
    </row>
    <row r="140" spans="1:19" x14ac:dyDescent="0.25">
      <c r="A140">
        <v>35</v>
      </c>
      <c r="B140">
        <v>1</v>
      </c>
      <c r="C140" t="str">
        <f>IF(processed_cleveland_data[[#This Row],[Sex]]=1,"Male","Female")</f>
        <v>Male</v>
      </c>
      <c r="D140">
        <v>4</v>
      </c>
      <c r="E140" t="str" cm="1">
        <f t="array" ref="E14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40">
        <v>120</v>
      </c>
      <c r="G140">
        <v>198</v>
      </c>
      <c r="H140">
        <v>0</v>
      </c>
      <c r="I140">
        <v>0</v>
      </c>
      <c r="J140">
        <v>130</v>
      </c>
      <c r="K140">
        <v>1</v>
      </c>
      <c r="L140">
        <v>1.6</v>
      </c>
      <c r="M140">
        <v>2</v>
      </c>
      <c r="N140">
        <v>0</v>
      </c>
      <c r="O140" s="1" t="str" cm="1">
        <f t="array" ref="O14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0">
        <v>7</v>
      </c>
      <c r="Q140" t="str" cm="1">
        <f t="array" ref="Q14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0">
        <v>1</v>
      </c>
      <c r="S140" t="str">
        <f>IF(processed_cleveland_data[[#This Row],[Num]]=0,"Not Present","Present")</f>
        <v>Present</v>
      </c>
    </row>
    <row r="141" spans="1:19" x14ac:dyDescent="0.25">
      <c r="A141">
        <v>51</v>
      </c>
      <c r="B141">
        <v>1</v>
      </c>
      <c r="C141" t="str">
        <f>IF(processed_cleveland_data[[#This Row],[Sex]]=1,"Male","Female")</f>
        <v>Male</v>
      </c>
      <c r="D141">
        <v>3</v>
      </c>
      <c r="E141" t="str" cm="1">
        <f t="array" ref="E14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1">
        <v>125</v>
      </c>
      <c r="G141">
        <v>245</v>
      </c>
      <c r="H141">
        <v>1</v>
      </c>
      <c r="I141">
        <v>2</v>
      </c>
      <c r="J141">
        <v>166</v>
      </c>
      <c r="K141">
        <v>0</v>
      </c>
      <c r="L141">
        <v>2.4</v>
      </c>
      <c r="M141">
        <v>2</v>
      </c>
      <c r="N141">
        <v>0</v>
      </c>
      <c r="O141" s="1" t="str" cm="1">
        <f t="array" ref="O14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1">
        <v>3</v>
      </c>
      <c r="Q141" t="str" cm="1">
        <f t="array" ref="Q14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1">
        <v>0</v>
      </c>
      <c r="S141" t="str">
        <f>IF(processed_cleveland_data[[#This Row],[Num]]=0,"Not Present","Present")</f>
        <v>Not Present</v>
      </c>
    </row>
    <row r="142" spans="1:19" x14ac:dyDescent="0.25">
      <c r="A142">
        <v>59</v>
      </c>
      <c r="B142">
        <v>1</v>
      </c>
      <c r="C142" t="str">
        <f>IF(processed_cleveland_data[[#This Row],[Sex]]=1,"Male","Female")</f>
        <v>Male</v>
      </c>
      <c r="D142">
        <v>2</v>
      </c>
      <c r="E142" t="str" cm="1">
        <f t="array" ref="E142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42">
        <v>140</v>
      </c>
      <c r="G142">
        <v>221</v>
      </c>
      <c r="H142">
        <v>0</v>
      </c>
      <c r="I142">
        <v>0</v>
      </c>
      <c r="J142">
        <v>164</v>
      </c>
      <c r="K142">
        <v>1</v>
      </c>
      <c r="L142">
        <v>0</v>
      </c>
      <c r="M142">
        <v>1</v>
      </c>
      <c r="N142">
        <v>0</v>
      </c>
      <c r="O142" s="1" t="str" cm="1">
        <f t="array" ref="O14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2">
        <v>3</v>
      </c>
      <c r="Q142" t="str" cm="1">
        <f t="array" ref="Q14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2">
        <v>0</v>
      </c>
      <c r="S142" t="str">
        <f>IF(processed_cleveland_data[[#This Row],[Num]]=0,"Not Present","Present")</f>
        <v>Not Present</v>
      </c>
    </row>
    <row r="143" spans="1:19" x14ac:dyDescent="0.25">
      <c r="A143">
        <v>59</v>
      </c>
      <c r="B143">
        <v>1</v>
      </c>
      <c r="C143" t="str">
        <f>IF(processed_cleveland_data[[#This Row],[Sex]]=1,"Male","Female")</f>
        <v>Male</v>
      </c>
      <c r="D143">
        <v>1</v>
      </c>
      <c r="E143" t="str" cm="1">
        <f t="array" ref="E14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43">
        <v>170</v>
      </c>
      <c r="G143">
        <v>288</v>
      </c>
      <c r="H143">
        <v>0</v>
      </c>
      <c r="I143">
        <v>2</v>
      </c>
      <c r="J143">
        <v>159</v>
      </c>
      <c r="K143">
        <v>0</v>
      </c>
      <c r="L143">
        <v>0.2</v>
      </c>
      <c r="M143">
        <v>2</v>
      </c>
      <c r="N143">
        <v>0</v>
      </c>
      <c r="O143" s="1" t="str" cm="1">
        <f t="array" ref="O14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3">
        <v>7</v>
      </c>
      <c r="Q143" t="str" cm="1">
        <f t="array" ref="Q14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3">
        <v>1</v>
      </c>
      <c r="S143" t="str">
        <f>IF(processed_cleveland_data[[#This Row],[Num]]=0,"Not Present","Present")</f>
        <v>Present</v>
      </c>
    </row>
    <row r="144" spans="1:19" x14ac:dyDescent="0.25">
      <c r="A144">
        <v>52</v>
      </c>
      <c r="B144">
        <v>1</v>
      </c>
      <c r="C144" t="str">
        <f>IF(processed_cleveland_data[[#This Row],[Sex]]=1,"Male","Female")</f>
        <v>Male</v>
      </c>
      <c r="D144">
        <v>2</v>
      </c>
      <c r="E144" t="str" cm="1">
        <f t="array" ref="E144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44">
        <v>128</v>
      </c>
      <c r="G144">
        <v>205</v>
      </c>
      <c r="H144">
        <v>1</v>
      </c>
      <c r="I144">
        <v>0</v>
      </c>
      <c r="J144">
        <v>184</v>
      </c>
      <c r="K144">
        <v>0</v>
      </c>
      <c r="L144">
        <v>0</v>
      </c>
      <c r="M144">
        <v>1</v>
      </c>
      <c r="N144">
        <v>0</v>
      </c>
      <c r="O144" s="1" t="str" cm="1">
        <f t="array" ref="O14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4">
        <v>3</v>
      </c>
      <c r="Q144" t="str" cm="1">
        <f t="array" ref="Q14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4">
        <v>0</v>
      </c>
      <c r="S144" t="str">
        <f>IF(processed_cleveland_data[[#This Row],[Num]]=0,"Not Present","Present")</f>
        <v>Not Present</v>
      </c>
    </row>
    <row r="145" spans="1:19" x14ac:dyDescent="0.25">
      <c r="A145">
        <v>64</v>
      </c>
      <c r="B145">
        <v>1</v>
      </c>
      <c r="C145" t="str">
        <f>IF(processed_cleveland_data[[#This Row],[Sex]]=1,"Male","Female")</f>
        <v>Male</v>
      </c>
      <c r="D145">
        <v>3</v>
      </c>
      <c r="E145" t="str" cm="1">
        <f t="array" ref="E14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5">
        <v>125</v>
      </c>
      <c r="G145">
        <v>309</v>
      </c>
      <c r="H145">
        <v>0</v>
      </c>
      <c r="I145">
        <v>0</v>
      </c>
      <c r="J145">
        <v>131</v>
      </c>
      <c r="K145">
        <v>1</v>
      </c>
      <c r="L145">
        <v>1.8</v>
      </c>
      <c r="M145">
        <v>2</v>
      </c>
      <c r="N145">
        <v>0</v>
      </c>
      <c r="O145" s="1" t="str" cm="1">
        <f t="array" ref="O14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5">
        <v>7</v>
      </c>
      <c r="Q145" t="str" cm="1">
        <f t="array" ref="Q14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5">
        <v>1</v>
      </c>
      <c r="S145" t="str">
        <f>IF(processed_cleveland_data[[#This Row],[Num]]=0,"Not Present","Present")</f>
        <v>Present</v>
      </c>
    </row>
    <row r="146" spans="1:19" x14ac:dyDescent="0.25">
      <c r="A146">
        <v>58</v>
      </c>
      <c r="B146">
        <v>1</v>
      </c>
      <c r="C146" t="str">
        <f>IF(processed_cleveland_data[[#This Row],[Sex]]=1,"Male","Female")</f>
        <v>Male</v>
      </c>
      <c r="D146">
        <v>3</v>
      </c>
      <c r="E146" t="str" cm="1">
        <f t="array" ref="E14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6">
        <v>105</v>
      </c>
      <c r="G146">
        <v>240</v>
      </c>
      <c r="H146">
        <v>0</v>
      </c>
      <c r="I146">
        <v>2</v>
      </c>
      <c r="J146">
        <v>154</v>
      </c>
      <c r="K146">
        <v>1</v>
      </c>
      <c r="L146">
        <v>0.6</v>
      </c>
      <c r="M146">
        <v>2</v>
      </c>
      <c r="N146">
        <v>0</v>
      </c>
      <c r="O146" s="1" t="str" cm="1">
        <f t="array" ref="O14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6">
        <v>7</v>
      </c>
      <c r="Q146" t="str" cm="1">
        <f t="array" ref="Q14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6">
        <v>0</v>
      </c>
      <c r="S146" t="str">
        <f>IF(processed_cleveland_data[[#This Row],[Num]]=0,"Not Present","Present")</f>
        <v>Not Present</v>
      </c>
    </row>
    <row r="147" spans="1:19" x14ac:dyDescent="0.25">
      <c r="A147">
        <v>47</v>
      </c>
      <c r="B147">
        <v>1</v>
      </c>
      <c r="C147" t="str">
        <f>IF(processed_cleveland_data[[#This Row],[Sex]]=1,"Male","Female")</f>
        <v>Male</v>
      </c>
      <c r="D147">
        <v>3</v>
      </c>
      <c r="E147" t="str" cm="1">
        <f t="array" ref="E14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7">
        <v>108</v>
      </c>
      <c r="G147">
        <v>243</v>
      </c>
      <c r="H147">
        <v>0</v>
      </c>
      <c r="I147">
        <v>0</v>
      </c>
      <c r="J147">
        <v>152</v>
      </c>
      <c r="K147">
        <v>0</v>
      </c>
      <c r="L147">
        <v>0</v>
      </c>
      <c r="M147">
        <v>1</v>
      </c>
      <c r="N147">
        <v>0</v>
      </c>
      <c r="O147" s="1" t="str" cm="1">
        <f t="array" ref="O14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7">
        <v>3</v>
      </c>
      <c r="Q147" t="str" cm="1">
        <f t="array" ref="Q14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7">
        <v>1</v>
      </c>
      <c r="S147" t="str">
        <f>IF(processed_cleveland_data[[#This Row],[Num]]=0,"Not Present","Present")</f>
        <v>Present</v>
      </c>
    </row>
    <row r="148" spans="1:19" x14ac:dyDescent="0.25">
      <c r="A148">
        <v>57</v>
      </c>
      <c r="B148">
        <v>1</v>
      </c>
      <c r="C148" t="str">
        <f>IF(processed_cleveland_data[[#This Row],[Sex]]=1,"Male","Female")</f>
        <v>Male</v>
      </c>
      <c r="D148">
        <v>4</v>
      </c>
      <c r="E148" t="str" cm="1">
        <f t="array" ref="E14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48">
        <v>165</v>
      </c>
      <c r="G148">
        <v>289</v>
      </c>
      <c r="H148">
        <v>1</v>
      </c>
      <c r="I148">
        <v>2</v>
      </c>
      <c r="J148">
        <v>124</v>
      </c>
      <c r="K148">
        <v>0</v>
      </c>
      <c r="L148">
        <v>1</v>
      </c>
      <c r="M148">
        <v>2</v>
      </c>
      <c r="N148">
        <v>3</v>
      </c>
      <c r="O148" s="1" t="str" cm="1">
        <f t="array" ref="O14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48">
        <v>7</v>
      </c>
      <c r="Q148" t="str" cm="1">
        <f t="array" ref="Q14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8">
        <v>4</v>
      </c>
      <c r="S148" t="str">
        <f>IF(processed_cleveland_data[[#This Row],[Num]]=0,"Not Present","Present")</f>
        <v>Present</v>
      </c>
    </row>
    <row r="149" spans="1:19" x14ac:dyDescent="0.25">
      <c r="A149">
        <v>41</v>
      </c>
      <c r="B149">
        <v>1</v>
      </c>
      <c r="C149" t="str">
        <f>IF(processed_cleveland_data[[#This Row],[Sex]]=1,"Male","Female")</f>
        <v>Male</v>
      </c>
      <c r="D149">
        <v>3</v>
      </c>
      <c r="E149" t="str" cm="1">
        <f t="array" ref="E14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9">
        <v>112</v>
      </c>
      <c r="G149">
        <v>250</v>
      </c>
      <c r="H149">
        <v>0</v>
      </c>
      <c r="I149">
        <v>0</v>
      </c>
      <c r="J149">
        <v>179</v>
      </c>
      <c r="K149">
        <v>0</v>
      </c>
      <c r="L149">
        <v>0</v>
      </c>
      <c r="M149">
        <v>1</v>
      </c>
      <c r="N149">
        <v>0</v>
      </c>
      <c r="O149" s="1" t="str" cm="1">
        <f t="array" ref="O14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9">
        <v>3</v>
      </c>
      <c r="Q149" t="str" cm="1">
        <f t="array" ref="Q14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9">
        <v>0</v>
      </c>
      <c r="S149" t="str">
        <f>IF(processed_cleveland_data[[#This Row],[Num]]=0,"Not Present","Present")</f>
        <v>Not Present</v>
      </c>
    </row>
    <row r="150" spans="1:19" x14ac:dyDescent="0.25">
      <c r="A150">
        <v>45</v>
      </c>
      <c r="B150">
        <v>1</v>
      </c>
      <c r="C150" t="str">
        <f>IF(processed_cleveland_data[[#This Row],[Sex]]=1,"Male","Female")</f>
        <v>Male</v>
      </c>
      <c r="D150">
        <v>2</v>
      </c>
      <c r="E150" t="str" cm="1">
        <f t="array" ref="E15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50">
        <v>128</v>
      </c>
      <c r="G150">
        <v>308</v>
      </c>
      <c r="H150">
        <v>0</v>
      </c>
      <c r="I150">
        <v>2</v>
      </c>
      <c r="J150">
        <v>170</v>
      </c>
      <c r="K150">
        <v>0</v>
      </c>
      <c r="L150">
        <v>0</v>
      </c>
      <c r="M150">
        <v>1</v>
      </c>
      <c r="N150">
        <v>0</v>
      </c>
      <c r="O150" s="1" t="str" cm="1">
        <f t="array" ref="O15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0">
        <v>3</v>
      </c>
      <c r="Q150" t="str" cm="1">
        <f t="array" ref="Q15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0">
        <v>0</v>
      </c>
      <c r="S150" t="str">
        <f>IF(processed_cleveland_data[[#This Row],[Num]]=0,"Not Present","Present")</f>
        <v>Not Present</v>
      </c>
    </row>
    <row r="151" spans="1:19" x14ac:dyDescent="0.25">
      <c r="A151">
        <v>60</v>
      </c>
      <c r="B151">
        <v>0</v>
      </c>
      <c r="C151" t="str">
        <f>IF(processed_cleveland_data[[#This Row],[Sex]]=1,"Male","Female")</f>
        <v>Female</v>
      </c>
      <c r="D151">
        <v>3</v>
      </c>
      <c r="E151" t="str" cm="1">
        <f t="array" ref="E15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51">
        <v>102</v>
      </c>
      <c r="G151">
        <v>318</v>
      </c>
      <c r="H151">
        <v>0</v>
      </c>
      <c r="I151">
        <v>0</v>
      </c>
      <c r="J151">
        <v>160</v>
      </c>
      <c r="K151">
        <v>0</v>
      </c>
      <c r="L151">
        <v>0</v>
      </c>
      <c r="M151">
        <v>1</v>
      </c>
      <c r="N151">
        <v>1</v>
      </c>
      <c r="O151" s="1" t="str" cm="1">
        <f t="array" ref="O15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51">
        <v>3</v>
      </c>
      <c r="Q151" t="str" cm="1">
        <f t="array" ref="Q15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1">
        <v>0</v>
      </c>
      <c r="S151" t="str">
        <f>IF(processed_cleveland_data[[#This Row],[Num]]=0,"Not Present","Present")</f>
        <v>Not Present</v>
      </c>
    </row>
    <row r="152" spans="1:19" x14ac:dyDescent="0.25">
      <c r="A152">
        <v>52</v>
      </c>
      <c r="B152">
        <v>1</v>
      </c>
      <c r="C152" t="str">
        <f>IF(processed_cleveland_data[[#This Row],[Sex]]=1,"Male","Female")</f>
        <v>Male</v>
      </c>
      <c r="D152">
        <v>1</v>
      </c>
      <c r="E152" t="str" cm="1">
        <f t="array" ref="E152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52">
        <v>152</v>
      </c>
      <c r="G152">
        <v>298</v>
      </c>
      <c r="H152">
        <v>1</v>
      </c>
      <c r="I152">
        <v>0</v>
      </c>
      <c r="J152">
        <v>178</v>
      </c>
      <c r="K152">
        <v>0</v>
      </c>
      <c r="L152">
        <v>1.2</v>
      </c>
      <c r="M152">
        <v>2</v>
      </c>
      <c r="N152">
        <v>0</v>
      </c>
      <c r="O152" s="1" t="str" cm="1">
        <f t="array" ref="O15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2">
        <v>7</v>
      </c>
      <c r="Q152" t="str" cm="1">
        <f t="array" ref="Q15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2">
        <v>0</v>
      </c>
      <c r="S152" t="str">
        <f>IF(processed_cleveland_data[[#This Row],[Num]]=0,"Not Present","Present")</f>
        <v>Not Present</v>
      </c>
    </row>
    <row r="153" spans="1:19" x14ac:dyDescent="0.25">
      <c r="A153">
        <v>42</v>
      </c>
      <c r="B153">
        <v>0</v>
      </c>
      <c r="C153" t="str">
        <f>IF(processed_cleveland_data[[#This Row],[Sex]]=1,"Male","Female")</f>
        <v>Female</v>
      </c>
      <c r="D153">
        <v>4</v>
      </c>
      <c r="E153" t="str" cm="1">
        <f t="array" ref="E15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3">
        <v>102</v>
      </c>
      <c r="G153">
        <v>265</v>
      </c>
      <c r="H153">
        <v>0</v>
      </c>
      <c r="I153">
        <v>2</v>
      </c>
      <c r="J153">
        <v>122</v>
      </c>
      <c r="K153">
        <v>0</v>
      </c>
      <c r="L153">
        <v>0.6</v>
      </c>
      <c r="M153">
        <v>2</v>
      </c>
      <c r="N153">
        <v>0</v>
      </c>
      <c r="O153" s="1" t="str" cm="1">
        <f t="array" ref="O15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3">
        <v>3</v>
      </c>
      <c r="Q153" t="str" cm="1">
        <f t="array" ref="Q15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3">
        <v>0</v>
      </c>
      <c r="S153" t="str">
        <f>IF(processed_cleveland_data[[#This Row],[Num]]=0,"Not Present","Present")</f>
        <v>Not Present</v>
      </c>
    </row>
    <row r="154" spans="1:19" x14ac:dyDescent="0.25">
      <c r="A154">
        <v>67</v>
      </c>
      <c r="B154">
        <v>0</v>
      </c>
      <c r="C154" t="str">
        <f>IF(processed_cleveland_data[[#This Row],[Sex]]=1,"Male","Female")</f>
        <v>Female</v>
      </c>
      <c r="D154">
        <v>3</v>
      </c>
      <c r="E154" t="str" cm="1">
        <f t="array" ref="E15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54">
        <v>115</v>
      </c>
      <c r="G154">
        <v>564</v>
      </c>
      <c r="H154">
        <v>0</v>
      </c>
      <c r="I154">
        <v>2</v>
      </c>
      <c r="J154">
        <v>160</v>
      </c>
      <c r="K154">
        <v>0</v>
      </c>
      <c r="L154">
        <v>1.6</v>
      </c>
      <c r="M154">
        <v>2</v>
      </c>
      <c r="N154">
        <v>0</v>
      </c>
      <c r="O154" s="1" t="str" cm="1">
        <f t="array" ref="O15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4">
        <v>7</v>
      </c>
      <c r="Q154" t="str" cm="1">
        <f t="array" ref="Q15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4">
        <v>0</v>
      </c>
      <c r="S154" t="str">
        <f>IF(processed_cleveland_data[[#This Row],[Num]]=0,"Not Present","Present")</f>
        <v>Not Present</v>
      </c>
    </row>
    <row r="155" spans="1:19" x14ac:dyDescent="0.25">
      <c r="A155">
        <v>55</v>
      </c>
      <c r="B155">
        <v>1</v>
      </c>
      <c r="C155" t="str">
        <f>IF(processed_cleveland_data[[#This Row],[Sex]]=1,"Male","Female")</f>
        <v>Male</v>
      </c>
      <c r="D155">
        <v>4</v>
      </c>
      <c r="E155" t="str" cm="1">
        <f t="array" ref="E15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5">
        <v>160</v>
      </c>
      <c r="G155">
        <v>289</v>
      </c>
      <c r="H155">
        <v>0</v>
      </c>
      <c r="I155">
        <v>2</v>
      </c>
      <c r="J155">
        <v>145</v>
      </c>
      <c r="K155">
        <v>1</v>
      </c>
      <c r="L155">
        <v>0.8</v>
      </c>
      <c r="M155">
        <v>2</v>
      </c>
      <c r="N155">
        <v>1</v>
      </c>
      <c r="O155" s="1" t="str" cm="1">
        <f t="array" ref="O155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55">
        <v>7</v>
      </c>
      <c r="Q155" t="str" cm="1">
        <f t="array" ref="Q15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5">
        <v>4</v>
      </c>
      <c r="S155" t="str">
        <f>IF(processed_cleveland_data[[#This Row],[Num]]=0,"Not Present","Present")</f>
        <v>Present</v>
      </c>
    </row>
    <row r="156" spans="1:19" x14ac:dyDescent="0.25">
      <c r="A156">
        <v>64</v>
      </c>
      <c r="B156">
        <v>1</v>
      </c>
      <c r="C156" t="str">
        <f>IF(processed_cleveland_data[[#This Row],[Sex]]=1,"Male","Female")</f>
        <v>Male</v>
      </c>
      <c r="D156">
        <v>4</v>
      </c>
      <c r="E156" t="str" cm="1">
        <f t="array" ref="E15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6">
        <v>120</v>
      </c>
      <c r="G156">
        <v>246</v>
      </c>
      <c r="H156">
        <v>0</v>
      </c>
      <c r="I156">
        <v>2</v>
      </c>
      <c r="J156">
        <v>96</v>
      </c>
      <c r="K156">
        <v>1</v>
      </c>
      <c r="L156">
        <v>2.2000000000000002</v>
      </c>
      <c r="M156">
        <v>3</v>
      </c>
      <c r="N156">
        <v>1</v>
      </c>
      <c r="O156" s="1" t="str" cm="1">
        <f t="array" ref="O15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56">
        <v>3</v>
      </c>
      <c r="Q156" t="str" cm="1">
        <f t="array" ref="Q15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6">
        <v>3</v>
      </c>
      <c r="S156" t="str">
        <f>IF(processed_cleveland_data[[#This Row],[Num]]=0,"Not Present","Present")</f>
        <v>Present</v>
      </c>
    </row>
    <row r="157" spans="1:19" x14ac:dyDescent="0.25">
      <c r="A157">
        <v>70</v>
      </c>
      <c r="B157">
        <v>1</v>
      </c>
      <c r="C157" t="str">
        <f>IF(processed_cleveland_data[[#This Row],[Sex]]=1,"Male","Female")</f>
        <v>Male</v>
      </c>
      <c r="D157">
        <v>4</v>
      </c>
      <c r="E157" t="str" cm="1">
        <f t="array" ref="E15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7">
        <v>130</v>
      </c>
      <c r="G157">
        <v>322</v>
      </c>
      <c r="H157">
        <v>0</v>
      </c>
      <c r="I157">
        <v>2</v>
      </c>
      <c r="J157">
        <v>109</v>
      </c>
      <c r="K157">
        <v>0</v>
      </c>
      <c r="L157">
        <v>2.4</v>
      </c>
      <c r="M157">
        <v>2</v>
      </c>
      <c r="N157">
        <v>3</v>
      </c>
      <c r="O157" s="1" t="str" cm="1">
        <f t="array" ref="O15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57">
        <v>3</v>
      </c>
      <c r="Q157" t="str" cm="1">
        <f t="array" ref="Q15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7">
        <v>1</v>
      </c>
      <c r="S157" t="str">
        <f>IF(processed_cleveland_data[[#This Row],[Num]]=0,"Not Present","Present")</f>
        <v>Present</v>
      </c>
    </row>
    <row r="158" spans="1:19" x14ac:dyDescent="0.25">
      <c r="A158">
        <v>51</v>
      </c>
      <c r="B158">
        <v>1</v>
      </c>
      <c r="C158" t="str">
        <f>IF(processed_cleveland_data[[#This Row],[Sex]]=1,"Male","Female")</f>
        <v>Male</v>
      </c>
      <c r="D158">
        <v>4</v>
      </c>
      <c r="E158" t="str" cm="1">
        <f t="array" ref="E15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8">
        <v>140</v>
      </c>
      <c r="G158">
        <v>299</v>
      </c>
      <c r="H158">
        <v>0</v>
      </c>
      <c r="I158">
        <v>0</v>
      </c>
      <c r="J158">
        <v>173</v>
      </c>
      <c r="K158">
        <v>1</v>
      </c>
      <c r="L158">
        <v>1.6</v>
      </c>
      <c r="M158">
        <v>1</v>
      </c>
      <c r="N158">
        <v>0</v>
      </c>
      <c r="O158" s="1" t="str" cm="1">
        <f t="array" ref="O15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8">
        <v>7</v>
      </c>
      <c r="Q158" t="str" cm="1">
        <f t="array" ref="Q15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8">
        <v>1</v>
      </c>
      <c r="S158" t="str">
        <f>IF(processed_cleveland_data[[#This Row],[Num]]=0,"Not Present","Present")</f>
        <v>Present</v>
      </c>
    </row>
    <row r="159" spans="1:19" x14ac:dyDescent="0.25">
      <c r="A159">
        <v>58</v>
      </c>
      <c r="B159">
        <v>1</v>
      </c>
      <c r="C159" t="str">
        <f>IF(processed_cleveland_data[[#This Row],[Sex]]=1,"Male","Female")</f>
        <v>Male</v>
      </c>
      <c r="D159">
        <v>4</v>
      </c>
      <c r="E159" t="str" cm="1">
        <f t="array" ref="E15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9">
        <v>125</v>
      </c>
      <c r="G159">
        <v>300</v>
      </c>
      <c r="H159">
        <v>0</v>
      </c>
      <c r="I159">
        <v>2</v>
      </c>
      <c r="J159">
        <v>171</v>
      </c>
      <c r="K159">
        <v>0</v>
      </c>
      <c r="L159">
        <v>0</v>
      </c>
      <c r="M159">
        <v>1</v>
      </c>
      <c r="N159">
        <v>2</v>
      </c>
      <c r="O159" s="1" t="str" cm="1">
        <f t="array" ref="O159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59">
        <v>7</v>
      </c>
      <c r="Q159" t="str" cm="1">
        <f t="array" ref="Q15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9">
        <v>1</v>
      </c>
      <c r="S159" t="str">
        <f>IF(processed_cleveland_data[[#This Row],[Num]]=0,"Not Present","Present")</f>
        <v>Present</v>
      </c>
    </row>
    <row r="160" spans="1:19" x14ac:dyDescent="0.25">
      <c r="A160">
        <v>60</v>
      </c>
      <c r="B160">
        <v>1</v>
      </c>
      <c r="C160" t="str">
        <f>IF(processed_cleveland_data[[#This Row],[Sex]]=1,"Male","Female")</f>
        <v>Male</v>
      </c>
      <c r="D160">
        <v>4</v>
      </c>
      <c r="E160" t="str" cm="1">
        <f t="array" ref="E16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60">
        <v>140</v>
      </c>
      <c r="G160">
        <v>293</v>
      </c>
      <c r="H160">
        <v>0</v>
      </c>
      <c r="I160">
        <v>2</v>
      </c>
      <c r="J160">
        <v>170</v>
      </c>
      <c r="K160">
        <v>0</v>
      </c>
      <c r="L160">
        <v>1.2</v>
      </c>
      <c r="M160">
        <v>2</v>
      </c>
      <c r="N160">
        <v>2</v>
      </c>
      <c r="O160" s="1" t="str" cm="1">
        <f t="array" ref="O160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60">
        <v>7</v>
      </c>
      <c r="Q160" t="str" cm="1">
        <f t="array" ref="Q16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0">
        <v>2</v>
      </c>
      <c r="S160" t="str">
        <f>IF(processed_cleveland_data[[#This Row],[Num]]=0,"Not Present","Present")</f>
        <v>Present</v>
      </c>
    </row>
    <row r="161" spans="1:19" x14ac:dyDescent="0.25">
      <c r="A161">
        <v>68</v>
      </c>
      <c r="B161">
        <v>1</v>
      </c>
      <c r="C161" t="str">
        <f>IF(processed_cleveland_data[[#This Row],[Sex]]=1,"Male","Female")</f>
        <v>Male</v>
      </c>
      <c r="D161">
        <v>3</v>
      </c>
      <c r="E161" t="str" cm="1">
        <f t="array" ref="E16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1">
        <v>118</v>
      </c>
      <c r="G161">
        <v>277</v>
      </c>
      <c r="H161">
        <v>0</v>
      </c>
      <c r="I161">
        <v>0</v>
      </c>
      <c r="J161">
        <v>151</v>
      </c>
      <c r="K161">
        <v>0</v>
      </c>
      <c r="L161">
        <v>1</v>
      </c>
      <c r="M161">
        <v>1</v>
      </c>
      <c r="N161">
        <v>1</v>
      </c>
      <c r="O161" s="1" t="str" cm="1">
        <f t="array" ref="O16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61">
        <v>7</v>
      </c>
      <c r="Q161" t="str" cm="1">
        <f t="array" ref="Q16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1">
        <v>0</v>
      </c>
      <c r="S161" t="str">
        <f>IF(processed_cleveland_data[[#This Row],[Num]]=0,"Not Present","Present")</f>
        <v>Not Present</v>
      </c>
    </row>
    <row r="162" spans="1:19" x14ac:dyDescent="0.25">
      <c r="A162">
        <v>46</v>
      </c>
      <c r="B162">
        <v>1</v>
      </c>
      <c r="C162" t="str">
        <f>IF(processed_cleveland_data[[#This Row],[Sex]]=1,"Male","Female")</f>
        <v>Male</v>
      </c>
      <c r="D162">
        <v>2</v>
      </c>
      <c r="E162" t="str" cm="1">
        <f t="array" ref="E162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62">
        <v>101</v>
      </c>
      <c r="G162">
        <v>197</v>
      </c>
      <c r="H162">
        <v>1</v>
      </c>
      <c r="I162">
        <v>0</v>
      </c>
      <c r="J162">
        <v>156</v>
      </c>
      <c r="K162">
        <v>0</v>
      </c>
      <c r="L162">
        <v>0</v>
      </c>
      <c r="M162">
        <v>1</v>
      </c>
      <c r="N162">
        <v>0</v>
      </c>
      <c r="O162" s="1" t="str" cm="1">
        <f t="array" ref="O16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2">
        <v>7</v>
      </c>
      <c r="Q162" t="str" cm="1">
        <f t="array" ref="Q16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2">
        <v>0</v>
      </c>
      <c r="S162" t="str">
        <f>IF(processed_cleveland_data[[#This Row],[Num]]=0,"Not Present","Present")</f>
        <v>Not Present</v>
      </c>
    </row>
    <row r="163" spans="1:19" x14ac:dyDescent="0.25">
      <c r="A163">
        <v>77</v>
      </c>
      <c r="B163">
        <v>1</v>
      </c>
      <c r="C163" t="str">
        <f>IF(processed_cleveland_data[[#This Row],[Sex]]=1,"Male","Female")</f>
        <v>Male</v>
      </c>
      <c r="D163">
        <v>4</v>
      </c>
      <c r="E163" t="str" cm="1">
        <f t="array" ref="E16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63">
        <v>125</v>
      </c>
      <c r="G163">
        <v>304</v>
      </c>
      <c r="H163">
        <v>0</v>
      </c>
      <c r="I163">
        <v>2</v>
      </c>
      <c r="J163">
        <v>162</v>
      </c>
      <c r="K163">
        <v>1</v>
      </c>
      <c r="L163">
        <v>0</v>
      </c>
      <c r="M163">
        <v>1</v>
      </c>
      <c r="N163">
        <v>3</v>
      </c>
      <c r="O163" s="1" t="str" cm="1">
        <f t="array" ref="O16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63">
        <v>3</v>
      </c>
      <c r="Q163" t="str" cm="1">
        <f t="array" ref="Q16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3">
        <v>4</v>
      </c>
      <c r="S163" t="str">
        <f>IF(processed_cleveland_data[[#This Row],[Num]]=0,"Not Present","Present")</f>
        <v>Present</v>
      </c>
    </row>
    <row r="164" spans="1:19" x14ac:dyDescent="0.25">
      <c r="A164">
        <v>54</v>
      </c>
      <c r="B164">
        <v>0</v>
      </c>
      <c r="C164" t="str">
        <f>IF(processed_cleveland_data[[#This Row],[Sex]]=1,"Male","Female")</f>
        <v>Female</v>
      </c>
      <c r="D164">
        <v>3</v>
      </c>
      <c r="E164" t="str" cm="1">
        <f t="array" ref="E16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4">
        <v>110</v>
      </c>
      <c r="G164">
        <v>214</v>
      </c>
      <c r="H164">
        <v>0</v>
      </c>
      <c r="I164">
        <v>0</v>
      </c>
      <c r="J164">
        <v>158</v>
      </c>
      <c r="K164">
        <v>0</v>
      </c>
      <c r="L164">
        <v>1.6</v>
      </c>
      <c r="M164">
        <v>2</v>
      </c>
      <c r="N164">
        <v>0</v>
      </c>
      <c r="O164" s="1" t="str" cm="1">
        <f t="array" ref="O16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4">
        <v>3</v>
      </c>
      <c r="Q164" t="str" cm="1">
        <f t="array" ref="Q16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4">
        <v>0</v>
      </c>
      <c r="S164" t="str">
        <f>IF(processed_cleveland_data[[#This Row],[Num]]=0,"Not Present","Present")</f>
        <v>Not Present</v>
      </c>
    </row>
    <row r="165" spans="1:19" x14ac:dyDescent="0.25">
      <c r="A165">
        <v>58</v>
      </c>
      <c r="B165">
        <v>0</v>
      </c>
      <c r="C165" t="str">
        <f>IF(processed_cleveland_data[[#This Row],[Sex]]=1,"Male","Female")</f>
        <v>Female</v>
      </c>
      <c r="D165">
        <v>4</v>
      </c>
      <c r="E165" t="str" cm="1">
        <f t="array" ref="E16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65">
        <v>100</v>
      </c>
      <c r="G165">
        <v>248</v>
      </c>
      <c r="H165">
        <v>0</v>
      </c>
      <c r="I165">
        <v>2</v>
      </c>
      <c r="J165">
        <v>122</v>
      </c>
      <c r="K165">
        <v>0</v>
      </c>
      <c r="L165">
        <v>1</v>
      </c>
      <c r="M165">
        <v>2</v>
      </c>
      <c r="N165">
        <v>0</v>
      </c>
      <c r="O165" s="1" t="str" cm="1">
        <f t="array" ref="O16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5">
        <v>3</v>
      </c>
      <c r="Q165" t="str" cm="1">
        <f t="array" ref="Q16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5">
        <v>0</v>
      </c>
      <c r="S165" t="str">
        <f>IF(processed_cleveland_data[[#This Row],[Num]]=0,"Not Present","Present")</f>
        <v>Not Present</v>
      </c>
    </row>
    <row r="166" spans="1:19" x14ac:dyDescent="0.25">
      <c r="A166">
        <v>48</v>
      </c>
      <c r="B166">
        <v>1</v>
      </c>
      <c r="C166" t="str">
        <f>IF(processed_cleveland_data[[#This Row],[Sex]]=1,"Male","Female")</f>
        <v>Male</v>
      </c>
      <c r="D166">
        <v>3</v>
      </c>
      <c r="E166" t="str" cm="1">
        <f t="array" ref="E16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6">
        <v>124</v>
      </c>
      <c r="G166">
        <v>255</v>
      </c>
      <c r="H166">
        <v>1</v>
      </c>
      <c r="I166">
        <v>0</v>
      </c>
      <c r="J166">
        <v>175</v>
      </c>
      <c r="K166">
        <v>0</v>
      </c>
      <c r="L166">
        <v>0</v>
      </c>
      <c r="M166">
        <v>1</v>
      </c>
      <c r="N166">
        <v>2</v>
      </c>
      <c r="O166" s="1" t="str" cm="1">
        <f t="array" ref="O16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66">
        <v>3</v>
      </c>
      <c r="Q166" t="str" cm="1">
        <f t="array" ref="Q16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6">
        <v>0</v>
      </c>
      <c r="S166" t="str">
        <f>IF(processed_cleveland_data[[#This Row],[Num]]=0,"Not Present","Present")</f>
        <v>Not Present</v>
      </c>
    </row>
    <row r="167" spans="1:19" x14ac:dyDescent="0.25">
      <c r="A167">
        <v>57</v>
      </c>
      <c r="B167">
        <v>1</v>
      </c>
      <c r="C167" t="str">
        <f>IF(processed_cleveland_data[[#This Row],[Sex]]=1,"Male","Female")</f>
        <v>Male</v>
      </c>
      <c r="D167">
        <v>4</v>
      </c>
      <c r="E167" t="str" cm="1">
        <f t="array" ref="E16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67">
        <v>132</v>
      </c>
      <c r="G167">
        <v>207</v>
      </c>
      <c r="H167">
        <v>0</v>
      </c>
      <c r="I167">
        <v>0</v>
      </c>
      <c r="J167">
        <v>168</v>
      </c>
      <c r="K167">
        <v>1</v>
      </c>
      <c r="L167">
        <v>0</v>
      </c>
      <c r="M167">
        <v>1</v>
      </c>
      <c r="N167">
        <v>0</v>
      </c>
      <c r="O167" s="1" t="str" cm="1">
        <f t="array" ref="O16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7">
        <v>7</v>
      </c>
      <c r="Q167" t="str" cm="1">
        <f t="array" ref="Q16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7">
        <v>0</v>
      </c>
      <c r="S167" t="str">
        <f>IF(processed_cleveland_data[[#This Row],[Num]]=0,"Not Present","Present")</f>
        <v>Not Present</v>
      </c>
    </row>
    <row r="168" spans="1:19" x14ac:dyDescent="0.25">
      <c r="A168">
        <v>52</v>
      </c>
      <c r="B168">
        <v>1</v>
      </c>
      <c r="C168" t="str">
        <f>IF(processed_cleveland_data[[#This Row],[Sex]]=1,"Male","Female")</f>
        <v>Male</v>
      </c>
      <c r="D168">
        <v>3</v>
      </c>
      <c r="E168" t="str" cm="1">
        <f t="array" ref="E16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8">
        <v>138</v>
      </c>
      <c r="G168">
        <v>223</v>
      </c>
      <c r="H168">
        <v>0</v>
      </c>
      <c r="I168">
        <v>0</v>
      </c>
      <c r="J168">
        <v>169</v>
      </c>
      <c r="K168">
        <v>0</v>
      </c>
      <c r="L168">
        <v>0</v>
      </c>
      <c r="M168">
        <v>1</v>
      </c>
      <c r="O168" s="1" t="str" cm="1">
        <f t="array" ref="O16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8">
        <v>3</v>
      </c>
      <c r="Q168" t="str" cm="1">
        <f t="array" ref="Q16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8">
        <v>0</v>
      </c>
      <c r="S168" t="str">
        <f>IF(processed_cleveland_data[[#This Row],[Num]]=0,"Not Present","Present")</f>
        <v>Not Present</v>
      </c>
    </row>
    <row r="169" spans="1:19" x14ac:dyDescent="0.25">
      <c r="A169">
        <v>54</v>
      </c>
      <c r="B169">
        <v>0</v>
      </c>
      <c r="C169" t="str">
        <f>IF(processed_cleveland_data[[#This Row],[Sex]]=1,"Male","Female")</f>
        <v>Female</v>
      </c>
      <c r="D169">
        <v>2</v>
      </c>
      <c r="E169" t="str" cm="1">
        <f t="array" ref="E169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69">
        <v>132</v>
      </c>
      <c r="G169">
        <v>288</v>
      </c>
      <c r="H169">
        <v>1</v>
      </c>
      <c r="I169">
        <v>2</v>
      </c>
      <c r="J169">
        <v>159</v>
      </c>
      <c r="K169">
        <v>1</v>
      </c>
      <c r="L169">
        <v>0</v>
      </c>
      <c r="M169">
        <v>1</v>
      </c>
      <c r="N169">
        <v>1</v>
      </c>
      <c r="O169" s="1" t="str" cm="1">
        <f t="array" ref="O16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69">
        <v>3</v>
      </c>
      <c r="Q169" t="str" cm="1">
        <f t="array" ref="Q16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9">
        <v>0</v>
      </c>
      <c r="S169" t="str">
        <f>IF(processed_cleveland_data[[#This Row],[Num]]=0,"Not Present","Present")</f>
        <v>Not Present</v>
      </c>
    </row>
    <row r="170" spans="1:19" x14ac:dyDescent="0.25">
      <c r="A170">
        <v>35</v>
      </c>
      <c r="B170">
        <v>1</v>
      </c>
      <c r="C170" t="str">
        <f>IF(processed_cleveland_data[[#This Row],[Sex]]=1,"Male","Female")</f>
        <v>Male</v>
      </c>
      <c r="D170">
        <v>4</v>
      </c>
      <c r="E170" t="str" cm="1">
        <f t="array" ref="E17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0">
        <v>126</v>
      </c>
      <c r="G170">
        <v>282</v>
      </c>
      <c r="H170">
        <v>0</v>
      </c>
      <c r="I170">
        <v>2</v>
      </c>
      <c r="J170">
        <v>156</v>
      </c>
      <c r="K170">
        <v>1</v>
      </c>
      <c r="L170">
        <v>0</v>
      </c>
      <c r="M170">
        <v>1</v>
      </c>
      <c r="N170">
        <v>0</v>
      </c>
      <c r="O170" s="1" t="str" cm="1">
        <f t="array" ref="O17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0">
        <v>7</v>
      </c>
      <c r="Q170" t="str" cm="1">
        <f t="array" ref="Q17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0">
        <v>1</v>
      </c>
      <c r="S170" t="str">
        <f>IF(processed_cleveland_data[[#This Row],[Num]]=0,"Not Present","Present")</f>
        <v>Present</v>
      </c>
    </row>
    <row r="171" spans="1:19" x14ac:dyDescent="0.25">
      <c r="A171">
        <v>45</v>
      </c>
      <c r="B171">
        <v>0</v>
      </c>
      <c r="C171" t="str">
        <f>IF(processed_cleveland_data[[#This Row],[Sex]]=1,"Male","Female")</f>
        <v>Female</v>
      </c>
      <c r="D171">
        <v>2</v>
      </c>
      <c r="E171" t="str" cm="1">
        <f t="array" ref="E17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71">
        <v>112</v>
      </c>
      <c r="G171">
        <v>160</v>
      </c>
      <c r="H171">
        <v>0</v>
      </c>
      <c r="I171">
        <v>0</v>
      </c>
      <c r="J171">
        <v>138</v>
      </c>
      <c r="K171">
        <v>0</v>
      </c>
      <c r="L171">
        <v>0</v>
      </c>
      <c r="M171">
        <v>2</v>
      </c>
      <c r="N171">
        <v>0</v>
      </c>
      <c r="O171" s="1" t="str" cm="1">
        <f t="array" ref="O17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1">
        <v>3</v>
      </c>
      <c r="Q171" t="str" cm="1">
        <f t="array" ref="Q17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71">
        <v>0</v>
      </c>
      <c r="S171" t="str">
        <f>IF(processed_cleveland_data[[#This Row],[Num]]=0,"Not Present","Present")</f>
        <v>Not Present</v>
      </c>
    </row>
    <row r="172" spans="1:19" x14ac:dyDescent="0.25">
      <c r="A172">
        <v>70</v>
      </c>
      <c r="B172">
        <v>1</v>
      </c>
      <c r="C172" t="str">
        <f>IF(processed_cleveland_data[[#This Row],[Sex]]=1,"Male","Female")</f>
        <v>Male</v>
      </c>
      <c r="D172">
        <v>3</v>
      </c>
      <c r="E172" t="str" cm="1">
        <f t="array" ref="E17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72">
        <v>160</v>
      </c>
      <c r="G172">
        <v>269</v>
      </c>
      <c r="H172">
        <v>0</v>
      </c>
      <c r="I172">
        <v>0</v>
      </c>
      <c r="J172">
        <v>112</v>
      </c>
      <c r="K172">
        <v>1</v>
      </c>
      <c r="L172">
        <v>2.9</v>
      </c>
      <c r="M172">
        <v>2</v>
      </c>
      <c r="N172">
        <v>1</v>
      </c>
      <c r="O172" s="1" t="str" cm="1">
        <f t="array" ref="O17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72">
        <v>7</v>
      </c>
      <c r="Q172" t="str" cm="1">
        <f t="array" ref="Q17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2">
        <v>3</v>
      </c>
      <c r="S172" t="str">
        <f>IF(processed_cleveland_data[[#This Row],[Num]]=0,"Not Present","Present")</f>
        <v>Present</v>
      </c>
    </row>
    <row r="173" spans="1:19" x14ac:dyDescent="0.25">
      <c r="A173">
        <v>53</v>
      </c>
      <c r="B173">
        <v>1</v>
      </c>
      <c r="C173" t="str">
        <f>IF(processed_cleveland_data[[#This Row],[Sex]]=1,"Male","Female")</f>
        <v>Male</v>
      </c>
      <c r="D173">
        <v>4</v>
      </c>
      <c r="E173" t="str" cm="1">
        <f t="array" ref="E17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3">
        <v>142</v>
      </c>
      <c r="G173">
        <v>226</v>
      </c>
      <c r="H173">
        <v>0</v>
      </c>
      <c r="I173">
        <v>2</v>
      </c>
      <c r="J173">
        <v>111</v>
      </c>
      <c r="K173">
        <v>1</v>
      </c>
      <c r="L173">
        <v>0</v>
      </c>
      <c r="M173">
        <v>1</v>
      </c>
      <c r="N173">
        <v>0</v>
      </c>
      <c r="O173" s="1" t="str" cm="1">
        <f t="array" ref="O17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3">
        <v>7</v>
      </c>
      <c r="Q173" t="str" cm="1">
        <f t="array" ref="Q17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3">
        <v>0</v>
      </c>
      <c r="S173" t="str">
        <f>IF(processed_cleveland_data[[#This Row],[Num]]=0,"Not Present","Present")</f>
        <v>Not Present</v>
      </c>
    </row>
    <row r="174" spans="1:19" x14ac:dyDescent="0.25">
      <c r="A174">
        <v>59</v>
      </c>
      <c r="B174">
        <v>0</v>
      </c>
      <c r="C174" t="str">
        <f>IF(processed_cleveland_data[[#This Row],[Sex]]=1,"Male","Female")</f>
        <v>Female</v>
      </c>
      <c r="D174">
        <v>4</v>
      </c>
      <c r="E174" t="str" cm="1">
        <f t="array" ref="E17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4">
        <v>174</v>
      </c>
      <c r="G174">
        <v>249</v>
      </c>
      <c r="H174">
        <v>0</v>
      </c>
      <c r="I174">
        <v>0</v>
      </c>
      <c r="J174">
        <v>143</v>
      </c>
      <c r="K174">
        <v>1</v>
      </c>
      <c r="L174">
        <v>0</v>
      </c>
      <c r="M174">
        <v>2</v>
      </c>
      <c r="N174">
        <v>0</v>
      </c>
      <c r="O174" s="1" t="str" cm="1">
        <f t="array" ref="O17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4">
        <v>3</v>
      </c>
      <c r="Q174" t="str" cm="1">
        <f t="array" ref="Q17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74">
        <v>1</v>
      </c>
      <c r="S174" t="str">
        <f>IF(processed_cleveland_data[[#This Row],[Num]]=0,"Not Present","Present")</f>
        <v>Present</v>
      </c>
    </row>
    <row r="175" spans="1:19" x14ac:dyDescent="0.25">
      <c r="A175">
        <v>62</v>
      </c>
      <c r="B175">
        <v>0</v>
      </c>
      <c r="C175" t="str">
        <f>IF(processed_cleveland_data[[#This Row],[Sex]]=1,"Male","Female")</f>
        <v>Female</v>
      </c>
      <c r="D175">
        <v>4</v>
      </c>
      <c r="E175" t="str" cm="1">
        <f t="array" ref="E17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5">
        <v>140</v>
      </c>
      <c r="G175">
        <v>394</v>
      </c>
      <c r="H175">
        <v>0</v>
      </c>
      <c r="I175">
        <v>2</v>
      </c>
      <c r="J175">
        <v>157</v>
      </c>
      <c r="K175">
        <v>0</v>
      </c>
      <c r="L175">
        <v>1.2</v>
      </c>
      <c r="M175">
        <v>2</v>
      </c>
      <c r="N175">
        <v>0</v>
      </c>
      <c r="O175" s="1" t="str" cm="1">
        <f t="array" ref="O17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5">
        <v>3</v>
      </c>
      <c r="Q175" t="str" cm="1">
        <f t="array" ref="Q17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75">
        <v>0</v>
      </c>
      <c r="S175" t="str">
        <f>IF(processed_cleveland_data[[#This Row],[Num]]=0,"Not Present","Present")</f>
        <v>Not Present</v>
      </c>
    </row>
    <row r="176" spans="1:19" x14ac:dyDescent="0.25">
      <c r="A176">
        <v>64</v>
      </c>
      <c r="B176">
        <v>1</v>
      </c>
      <c r="C176" t="str">
        <f>IF(processed_cleveland_data[[#This Row],[Sex]]=1,"Male","Female")</f>
        <v>Male</v>
      </c>
      <c r="D176">
        <v>4</v>
      </c>
      <c r="E176" t="str" cm="1">
        <f t="array" ref="E17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6">
        <v>145</v>
      </c>
      <c r="G176">
        <v>212</v>
      </c>
      <c r="H176">
        <v>0</v>
      </c>
      <c r="I176">
        <v>2</v>
      </c>
      <c r="J176">
        <v>132</v>
      </c>
      <c r="K176">
        <v>0</v>
      </c>
      <c r="L176">
        <v>2</v>
      </c>
      <c r="M176">
        <v>2</v>
      </c>
      <c r="N176">
        <v>2</v>
      </c>
      <c r="O176" s="1" t="str" cm="1">
        <f t="array" ref="O17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76">
        <v>6</v>
      </c>
      <c r="Q176" t="str" cm="1">
        <f t="array" ref="Q176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76">
        <v>4</v>
      </c>
      <c r="S176" t="str">
        <f>IF(processed_cleveland_data[[#This Row],[Num]]=0,"Not Present","Present")</f>
        <v>Present</v>
      </c>
    </row>
    <row r="177" spans="1:19" x14ac:dyDescent="0.25">
      <c r="A177">
        <v>57</v>
      </c>
      <c r="B177">
        <v>1</v>
      </c>
      <c r="C177" t="str">
        <f>IF(processed_cleveland_data[[#This Row],[Sex]]=1,"Male","Female")</f>
        <v>Male</v>
      </c>
      <c r="D177">
        <v>4</v>
      </c>
      <c r="E177" t="str" cm="1">
        <f t="array" ref="E17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7">
        <v>152</v>
      </c>
      <c r="G177">
        <v>274</v>
      </c>
      <c r="H177">
        <v>0</v>
      </c>
      <c r="I177">
        <v>0</v>
      </c>
      <c r="J177">
        <v>88</v>
      </c>
      <c r="K177">
        <v>1</v>
      </c>
      <c r="L177">
        <v>1.2</v>
      </c>
      <c r="M177">
        <v>2</v>
      </c>
      <c r="N177">
        <v>1</v>
      </c>
      <c r="O177" s="1" t="str" cm="1">
        <f t="array" ref="O177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77">
        <v>7</v>
      </c>
      <c r="Q177" t="str" cm="1">
        <f t="array" ref="Q17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7">
        <v>1</v>
      </c>
      <c r="S177" t="str">
        <f>IF(processed_cleveland_data[[#This Row],[Num]]=0,"Not Present","Present")</f>
        <v>Present</v>
      </c>
    </row>
    <row r="178" spans="1:19" x14ac:dyDescent="0.25">
      <c r="A178">
        <v>52</v>
      </c>
      <c r="B178">
        <v>1</v>
      </c>
      <c r="C178" t="str">
        <f>IF(processed_cleveland_data[[#This Row],[Sex]]=1,"Male","Female")</f>
        <v>Male</v>
      </c>
      <c r="D178">
        <v>4</v>
      </c>
      <c r="E178" t="str" cm="1">
        <f t="array" ref="E17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8">
        <v>108</v>
      </c>
      <c r="G178">
        <v>233</v>
      </c>
      <c r="H178">
        <v>1</v>
      </c>
      <c r="I178">
        <v>0</v>
      </c>
      <c r="J178">
        <v>147</v>
      </c>
      <c r="K178">
        <v>0</v>
      </c>
      <c r="L178">
        <v>0.1</v>
      </c>
      <c r="M178">
        <v>1</v>
      </c>
      <c r="N178">
        <v>3</v>
      </c>
      <c r="O178" s="1" t="str" cm="1">
        <f t="array" ref="O17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78">
        <v>7</v>
      </c>
      <c r="Q178" t="str" cm="1">
        <f t="array" ref="Q17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8">
        <v>0</v>
      </c>
      <c r="S178" t="str">
        <f>IF(processed_cleveland_data[[#This Row],[Num]]=0,"Not Present","Present")</f>
        <v>Not Present</v>
      </c>
    </row>
    <row r="179" spans="1:19" x14ac:dyDescent="0.25">
      <c r="A179">
        <v>56</v>
      </c>
      <c r="B179">
        <v>1</v>
      </c>
      <c r="C179" t="str">
        <f>IF(processed_cleveland_data[[#This Row],[Sex]]=1,"Male","Female")</f>
        <v>Male</v>
      </c>
      <c r="D179">
        <v>4</v>
      </c>
      <c r="E179" t="str" cm="1">
        <f t="array" ref="E17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9">
        <v>132</v>
      </c>
      <c r="G179">
        <v>184</v>
      </c>
      <c r="H179">
        <v>0</v>
      </c>
      <c r="I179">
        <v>2</v>
      </c>
      <c r="J179">
        <v>105</v>
      </c>
      <c r="K179">
        <v>1</v>
      </c>
      <c r="L179">
        <v>2.1</v>
      </c>
      <c r="M179">
        <v>2</v>
      </c>
      <c r="N179">
        <v>1</v>
      </c>
      <c r="O179" s="1" t="str" cm="1">
        <f t="array" ref="O17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79">
        <v>6</v>
      </c>
      <c r="Q179" t="str" cm="1">
        <f t="array" ref="Q179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79">
        <v>1</v>
      </c>
      <c r="S179" t="str">
        <f>IF(processed_cleveland_data[[#This Row],[Num]]=0,"Not Present","Present")</f>
        <v>Present</v>
      </c>
    </row>
    <row r="180" spans="1:19" x14ac:dyDescent="0.25">
      <c r="A180">
        <v>43</v>
      </c>
      <c r="B180">
        <v>1</v>
      </c>
      <c r="C180" t="str">
        <f>IF(processed_cleveland_data[[#This Row],[Sex]]=1,"Male","Female")</f>
        <v>Male</v>
      </c>
      <c r="D180">
        <v>3</v>
      </c>
      <c r="E180" t="str" cm="1">
        <f t="array" ref="E180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80">
        <v>130</v>
      </c>
      <c r="G180">
        <v>315</v>
      </c>
      <c r="H180">
        <v>0</v>
      </c>
      <c r="I180">
        <v>0</v>
      </c>
      <c r="J180">
        <v>162</v>
      </c>
      <c r="K180">
        <v>0</v>
      </c>
      <c r="L180">
        <v>1.9</v>
      </c>
      <c r="M180">
        <v>1</v>
      </c>
      <c r="N180">
        <v>1</v>
      </c>
      <c r="O180" s="1" t="str" cm="1">
        <f t="array" ref="O18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80">
        <v>3</v>
      </c>
      <c r="Q180" t="str" cm="1">
        <f t="array" ref="Q18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0">
        <v>0</v>
      </c>
      <c r="S180" t="str">
        <f>IF(processed_cleveland_data[[#This Row],[Num]]=0,"Not Present","Present")</f>
        <v>Not Present</v>
      </c>
    </row>
    <row r="181" spans="1:19" x14ac:dyDescent="0.25">
      <c r="A181">
        <v>53</v>
      </c>
      <c r="B181">
        <v>1</v>
      </c>
      <c r="C181" t="str">
        <f>IF(processed_cleveland_data[[#This Row],[Sex]]=1,"Male","Female")</f>
        <v>Male</v>
      </c>
      <c r="D181">
        <v>3</v>
      </c>
      <c r="E181" t="str" cm="1">
        <f t="array" ref="E18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81">
        <v>130</v>
      </c>
      <c r="G181">
        <v>246</v>
      </c>
      <c r="H181">
        <v>1</v>
      </c>
      <c r="I181">
        <v>2</v>
      </c>
      <c r="J181">
        <v>173</v>
      </c>
      <c r="K181">
        <v>0</v>
      </c>
      <c r="L181">
        <v>0</v>
      </c>
      <c r="M181">
        <v>1</v>
      </c>
      <c r="N181">
        <v>3</v>
      </c>
      <c r="O181" s="1" t="str" cm="1">
        <f t="array" ref="O181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1">
        <v>3</v>
      </c>
      <c r="Q181" t="str" cm="1">
        <f t="array" ref="Q18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1">
        <v>0</v>
      </c>
      <c r="S181" t="str">
        <f>IF(processed_cleveland_data[[#This Row],[Num]]=0,"Not Present","Present")</f>
        <v>Not Present</v>
      </c>
    </row>
    <row r="182" spans="1:19" x14ac:dyDescent="0.25">
      <c r="A182">
        <v>48</v>
      </c>
      <c r="B182">
        <v>1</v>
      </c>
      <c r="C182" t="str">
        <f>IF(processed_cleveland_data[[#This Row],[Sex]]=1,"Male","Female")</f>
        <v>Male</v>
      </c>
      <c r="D182">
        <v>4</v>
      </c>
      <c r="E182" t="str" cm="1">
        <f t="array" ref="E18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82">
        <v>124</v>
      </c>
      <c r="G182">
        <v>274</v>
      </c>
      <c r="H182">
        <v>0</v>
      </c>
      <c r="I182">
        <v>2</v>
      </c>
      <c r="J182">
        <v>166</v>
      </c>
      <c r="K182">
        <v>0</v>
      </c>
      <c r="L182">
        <v>0.5</v>
      </c>
      <c r="M182">
        <v>2</v>
      </c>
      <c r="N182">
        <v>0</v>
      </c>
      <c r="O182" s="1" t="str" cm="1">
        <f t="array" ref="O18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2">
        <v>7</v>
      </c>
      <c r="Q182" t="str" cm="1">
        <f t="array" ref="Q18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2">
        <v>3</v>
      </c>
      <c r="S182" t="str">
        <f>IF(processed_cleveland_data[[#This Row],[Num]]=0,"Not Present","Present")</f>
        <v>Present</v>
      </c>
    </row>
    <row r="183" spans="1:19" x14ac:dyDescent="0.25">
      <c r="A183">
        <v>56</v>
      </c>
      <c r="B183">
        <v>0</v>
      </c>
      <c r="C183" t="str">
        <f>IF(processed_cleveland_data[[#This Row],[Sex]]=1,"Male","Female")</f>
        <v>Female</v>
      </c>
      <c r="D183">
        <v>4</v>
      </c>
      <c r="E183" t="str" cm="1">
        <f t="array" ref="E18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83">
        <v>134</v>
      </c>
      <c r="G183">
        <v>409</v>
      </c>
      <c r="H183">
        <v>0</v>
      </c>
      <c r="I183">
        <v>2</v>
      </c>
      <c r="J183">
        <v>150</v>
      </c>
      <c r="K183">
        <v>1</v>
      </c>
      <c r="L183">
        <v>1.9</v>
      </c>
      <c r="M183">
        <v>2</v>
      </c>
      <c r="N183">
        <v>2</v>
      </c>
      <c r="O183" s="1" t="str" cm="1">
        <f t="array" ref="O18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3">
        <v>7</v>
      </c>
      <c r="Q183" t="str" cm="1">
        <f t="array" ref="Q18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3">
        <v>2</v>
      </c>
      <c r="S183" t="str">
        <f>IF(processed_cleveland_data[[#This Row],[Num]]=0,"Not Present","Present")</f>
        <v>Present</v>
      </c>
    </row>
    <row r="184" spans="1:19" x14ac:dyDescent="0.25">
      <c r="A184">
        <v>42</v>
      </c>
      <c r="B184">
        <v>1</v>
      </c>
      <c r="C184" t="str">
        <f>IF(processed_cleveland_data[[#This Row],[Sex]]=1,"Male","Female")</f>
        <v>Male</v>
      </c>
      <c r="D184">
        <v>1</v>
      </c>
      <c r="E184" t="str" cm="1">
        <f t="array" ref="E184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84">
        <v>148</v>
      </c>
      <c r="G184">
        <v>244</v>
      </c>
      <c r="H184">
        <v>0</v>
      </c>
      <c r="I184">
        <v>2</v>
      </c>
      <c r="J184">
        <v>178</v>
      </c>
      <c r="K184">
        <v>0</v>
      </c>
      <c r="L184">
        <v>0.8</v>
      </c>
      <c r="M184">
        <v>1</v>
      </c>
      <c r="N184">
        <v>2</v>
      </c>
      <c r="O184" s="1" t="str" cm="1">
        <f t="array" ref="O18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4">
        <v>3</v>
      </c>
      <c r="Q184" t="str" cm="1">
        <f t="array" ref="Q18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4">
        <v>0</v>
      </c>
      <c r="S184" t="str">
        <f>IF(processed_cleveland_data[[#This Row],[Num]]=0,"Not Present","Present")</f>
        <v>Not Present</v>
      </c>
    </row>
    <row r="185" spans="1:19" x14ac:dyDescent="0.25">
      <c r="A185">
        <v>59</v>
      </c>
      <c r="B185">
        <v>1</v>
      </c>
      <c r="C185" t="str">
        <f>IF(processed_cleveland_data[[#This Row],[Sex]]=1,"Male","Female")</f>
        <v>Male</v>
      </c>
      <c r="D185">
        <v>1</v>
      </c>
      <c r="E185" t="str" cm="1">
        <f t="array" ref="E185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85">
        <v>178</v>
      </c>
      <c r="G185">
        <v>270</v>
      </c>
      <c r="H185">
        <v>0</v>
      </c>
      <c r="I185">
        <v>2</v>
      </c>
      <c r="J185">
        <v>145</v>
      </c>
      <c r="K185">
        <v>0</v>
      </c>
      <c r="L185">
        <v>4.2</v>
      </c>
      <c r="M185">
        <v>3</v>
      </c>
      <c r="N185">
        <v>0</v>
      </c>
      <c r="O185" s="1" t="str" cm="1">
        <f t="array" ref="O18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5">
        <v>7</v>
      </c>
      <c r="Q185" t="str" cm="1">
        <f t="array" ref="Q18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5">
        <v>0</v>
      </c>
      <c r="S185" t="str">
        <f>IF(processed_cleveland_data[[#This Row],[Num]]=0,"Not Present","Present")</f>
        <v>Not Present</v>
      </c>
    </row>
    <row r="186" spans="1:19" x14ac:dyDescent="0.25">
      <c r="A186">
        <v>60</v>
      </c>
      <c r="B186">
        <v>0</v>
      </c>
      <c r="C186" t="str">
        <f>IF(processed_cleveland_data[[#This Row],[Sex]]=1,"Male","Female")</f>
        <v>Female</v>
      </c>
      <c r="D186">
        <v>4</v>
      </c>
      <c r="E186" t="str" cm="1">
        <f t="array" ref="E18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86">
        <v>158</v>
      </c>
      <c r="G186">
        <v>305</v>
      </c>
      <c r="H186">
        <v>0</v>
      </c>
      <c r="I186">
        <v>2</v>
      </c>
      <c r="J186">
        <v>161</v>
      </c>
      <c r="K186">
        <v>0</v>
      </c>
      <c r="L186">
        <v>0</v>
      </c>
      <c r="M186">
        <v>1</v>
      </c>
      <c r="N186">
        <v>0</v>
      </c>
      <c r="O186" s="1" t="str" cm="1">
        <f t="array" ref="O18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6">
        <v>3</v>
      </c>
      <c r="Q186" t="str" cm="1">
        <f t="array" ref="Q18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6">
        <v>1</v>
      </c>
      <c r="S186" t="str">
        <f>IF(processed_cleveland_data[[#This Row],[Num]]=0,"Not Present","Present")</f>
        <v>Present</v>
      </c>
    </row>
    <row r="187" spans="1:19" x14ac:dyDescent="0.25">
      <c r="A187">
        <v>63</v>
      </c>
      <c r="B187">
        <v>0</v>
      </c>
      <c r="C187" t="str">
        <f>IF(processed_cleveland_data[[#This Row],[Sex]]=1,"Male","Female")</f>
        <v>Female</v>
      </c>
      <c r="D187">
        <v>2</v>
      </c>
      <c r="E187" t="str" cm="1">
        <f t="array" ref="E18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87">
        <v>140</v>
      </c>
      <c r="G187">
        <v>195</v>
      </c>
      <c r="H187">
        <v>0</v>
      </c>
      <c r="I187">
        <v>0</v>
      </c>
      <c r="J187">
        <v>179</v>
      </c>
      <c r="K187">
        <v>0</v>
      </c>
      <c r="L187">
        <v>0</v>
      </c>
      <c r="M187">
        <v>1</v>
      </c>
      <c r="N187">
        <v>2</v>
      </c>
      <c r="O187" s="1" t="str" cm="1">
        <f t="array" ref="O18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7">
        <v>3</v>
      </c>
      <c r="Q187" t="str" cm="1">
        <f t="array" ref="Q18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7">
        <v>0</v>
      </c>
      <c r="S187" t="str">
        <f>IF(processed_cleveland_data[[#This Row],[Num]]=0,"Not Present","Present")</f>
        <v>Not Present</v>
      </c>
    </row>
    <row r="188" spans="1:19" x14ac:dyDescent="0.25">
      <c r="A188">
        <v>42</v>
      </c>
      <c r="B188">
        <v>1</v>
      </c>
      <c r="C188" t="str">
        <f>IF(processed_cleveland_data[[#This Row],[Sex]]=1,"Male","Female")</f>
        <v>Male</v>
      </c>
      <c r="D188">
        <v>3</v>
      </c>
      <c r="E188" t="str" cm="1">
        <f t="array" ref="E18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88">
        <v>120</v>
      </c>
      <c r="G188">
        <v>240</v>
      </c>
      <c r="H188">
        <v>1</v>
      </c>
      <c r="I188">
        <v>0</v>
      </c>
      <c r="J188">
        <v>194</v>
      </c>
      <c r="K188">
        <v>0</v>
      </c>
      <c r="L188">
        <v>0.8</v>
      </c>
      <c r="M188">
        <v>3</v>
      </c>
      <c r="N188">
        <v>0</v>
      </c>
      <c r="O188" s="1" t="str" cm="1">
        <f t="array" ref="O18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8">
        <v>7</v>
      </c>
      <c r="Q188" t="str" cm="1">
        <f t="array" ref="Q18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8">
        <v>0</v>
      </c>
      <c r="S188" t="str">
        <f>IF(processed_cleveland_data[[#This Row],[Num]]=0,"Not Present","Present")</f>
        <v>Not Present</v>
      </c>
    </row>
    <row r="189" spans="1:19" x14ac:dyDescent="0.25">
      <c r="A189">
        <v>66</v>
      </c>
      <c r="B189">
        <v>1</v>
      </c>
      <c r="C189" t="str">
        <f>IF(processed_cleveland_data[[#This Row],[Sex]]=1,"Male","Female")</f>
        <v>Male</v>
      </c>
      <c r="D189">
        <v>2</v>
      </c>
      <c r="E189" t="str" cm="1">
        <f t="array" ref="E189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89">
        <v>160</v>
      </c>
      <c r="G189">
        <v>246</v>
      </c>
      <c r="H189">
        <v>0</v>
      </c>
      <c r="I189">
        <v>0</v>
      </c>
      <c r="J189">
        <v>120</v>
      </c>
      <c r="K189">
        <v>1</v>
      </c>
      <c r="L189">
        <v>0</v>
      </c>
      <c r="M189">
        <v>2</v>
      </c>
      <c r="N189">
        <v>3</v>
      </c>
      <c r="O189" s="1" t="str" cm="1">
        <f t="array" ref="O189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9">
        <v>6</v>
      </c>
      <c r="Q189" t="str" cm="1">
        <f t="array" ref="Q189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89">
        <v>2</v>
      </c>
      <c r="S189" t="str">
        <f>IF(processed_cleveland_data[[#This Row],[Num]]=0,"Not Present","Present")</f>
        <v>Present</v>
      </c>
    </row>
    <row r="190" spans="1:19" x14ac:dyDescent="0.25">
      <c r="A190">
        <v>54</v>
      </c>
      <c r="B190">
        <v>1</v>
      </c>
      <c r="C190" t="str">
        <f>IF(processed_cleveland_data[[#This Row],[Sex]]=1,"Male","Female")</f>
        <v>Male</v>
      </c>
      <c r="D190">
        <v>2</v>
      </c>
      <c r="E190" t="str" cm="1">
        <f t="array" ref="E19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90">
        <v>192</v>
      </c>
      <c r="G190">
        <v>283</v>
      </c>
      <c r="H190">
        <v>0</v>
      </c>
      <c r="I190">
        <v>2</v>
      </c>
      <c r="J190">
        <v>195</v>
      </c>
      <c r="K190">
        <v>0</v>
      </c>
      <c r="L190">
        <v>0</v>
      </c>
      <c r="M190">
        <v>1</v>
      </c>
      <c r="N190">
        <v>1</v>
      </c>
      <c r="O190" s="1" t="str" cm="1">
        <f t="array" ref="O19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90">
        <v>7</v>
      </c>
      <c r="Q190" t="str" cm="1">
        <f t="array" ref="Q19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90">
        <v>1</v>
      </c>
      <c r="S190" t="str">
        <f>IF(processed_cleveland_data[[#This Row],[Num]]=0,"Not Present","Present")</f>
        <v>Present</v>
      </c>
    </row>
    <row r="191" spans="1:19" x14ac:dyDescent="0.25">
      <c r="A191">
        <v>69</v>
      </c>
      <c r="B191">
        <v>1</v>
      </c>
      <c r="C191" t="str">
        <f>IF(processed_cleveland_data[[#This Row],[Sex]]=1,"Male","Female")</f>
        <v>Male</v>
      </c>
      <c r="D191">
        <v>3</v>
      </c>
      <c r="E191" t="str" cm="1">
        <f t="array" ref="E19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91">
        <v>140</v>
      </c>
      <c r="G191">
        <v>254</v>
      </c>
      <c r="H191">
        <v>0</v>
      </c>
      <c r="I191">
        <v>2</v>
      </c>
      <c r="J191">
        <v>146</v>
      </c>
      <c r="K191">
        <v>0</v>
      </c>
      <c r="L191">
        <v>2</v>
      </c>
      <c r="M191">
        <v>2</v>
      </c>
      <c r="N191">
        <v>3</v>
      </c>
      <c r="O191" s="1" t="str" cm="1">
        <f t="array" ref="O191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91">
        <v>7</v>
      </c>
      <c r="Q191" t="str" cm="1">
        <f t="array" ref="Q19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91">
        <v>2</v>
      </c>
      <c r="S191" t="str">
        <f>IF(processed_cleveland_data[[#This Row],[Num]]=0,"Not Present","Present")</f>
        <v>Present</v>
      </c>
    </row>
    <row r="192" spans="1:19" x14ac:dyDescent="0.25">
      <c r="A192">
        <v>50</v>
      </c>
      <c r="B192">
        <v>1</v>
      </c>
      <c r="C192" t="str">
        <f>IF(processed_cleveland_data[[#This Row],[Sex]]=1,"Male","Female")</f>
        <v>Male</v>
      </c>
      <c r="D192">
        <v>3</v>
      </c>
      <c r="E192" t="str" cm="1">
        <f t="array" ref="E19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92">
        <v>129</v>
      </c>
      <c r="G192">
        <v>196</v>
      </c>
      <c r="H192">
        <v>0</v>
      </c>
      <c r="I192">
        <v>0</v>
      </c>
      <c r="J192">
        <v>163</v>
      </c>
      <c r="K192">
        <v>0</v>
      </c>
      <c r="L192">
        <v>0</v>
      </c>
      <c r="M192">
        <v>1</v>
      </c>
      <c r="N192">
        <v>0</v>
      </c>
      <c r="O192" s="1" t="str" cm="1">
        <f t="array" ref="O19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2">
        <v>3</v>
      </c>
      <c r="Q192" t="str" cm="1">
        <f t="array" ref="Q19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2">
        <v>0</v>
      </c>
      <c r="S192" t="str">
        <f>IF(processed_cleveland_data[[#This Row],[Num]]=0,"Not Present","Present")</f>
        <v>Not Present</v>
      </c>
    </row>
    <row r="193" spans="1:19" x14ac:dyDescent="0.25">
      <c r="A193">
        <v>51</v>
      </c>
      <c r="B193">
        <v>1</v>
      </c>
      <c r="C193" t="str">
        <f>IF(processed_cleveland_data[[#This Row],[Sex]]=1,"Male","Female")</f>
        <v>Male</v>
      </c>
      <c r="D193">
        <v>4</v>
      </c>
      <c r="E193" t="str" cm="1">
        <f t="array" ref="E19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3">
        <v>140</v>
      </c>
      <c r="G193">
        <v>298</v>
      </c>
      <c r="H193">
        <v>0</v>
      </c>
      <c r="I193">
        <v>0</v>
      </c>
      <c r="J193">
        <v>122</v>
      </c>
      <c r="K193">
        <v>1</v>
      </c>
      <c r="L193">
        <v>4.2</v>
      </c>
      <c r="M193">
        <v>2</v>
      </c>
      <c r="N193">
        <v>3</v>
      </c>
      <c r="O193" s="1" t="str" cm="1">
        <f t="array" ref="O19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93">
        <v>7</v>
      </c>
      <c r="Q193" t="str" cm="1">
        <f t="array" ref="Q19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93">
        <v>3</v>
      </c>
      <c r="S193" t="str">
        <f>IF(processed_cleveland_data[[#This Row],[Num]]=0,"Not Present","Present")</f>
        <v>Present</v>
      </c>
    </row>
    <row r="194" spans="1:19" x14ac:dyDescent="0.25">
      <c r="A194">
        <v>43</v>
      </c>
      <c r="B194">
        <v>1</v>
      </c>
      <c r="C194" t="str">
        <f>IF(processed_cleveland_data[[#This Row],[Sex]]=1,"Male","Female")</f>
        <v>Male</v>
      </c>
      <c r="D194">
        <v>4</v>
      </c>
      <c r="E194" t="str" cm="1">
        <f t="array" ref="E19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4">
        <v>132</v>
      </c>
      <c r="G194">
        <v>247</v>
      </c>
      <c r="H194">
        <v>1</v>
      </c>
      <c r="I194">
        <v>2</v>
      </c>
      <c r="J194">
        <v>143</v>
      </c>
      <c r="K194">
        <v>1</v>
      </c>
      <c r="L194">
        <v>0.1</v>
      </c>
      <c r="M194">
        <v>2</v>
      </c>
      <c r="O194" s="1" t="str" cm="1">
        <f t="array" ref="O19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4">
        <v>7</v>
      </c>
      <c r="Q194" t="str" cm="1">
        <f t="array" ref="Q19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94">
        <v>1</v>
      </c>
      <c r="S194" t="str">
        <f>IF(processed_cleveland_data[[#This Row],[Num]]=0,"Not Present","Present")</f>
        <v>Present</v>
      </c>
    </row>
    <row r="195" spans="1:19" x14ac:dyDescent="0.25">
      <c r="A195">
        <v>62</v>
      </c>
      <c r="B195">
        <v>0</v>
      </c>
      <c r="C195" t="str">
        <f>IF(processed_cleveland_data[[#This Row],[Sex]]=1,"Male","Female")</f>
        <v>Female</v>
      </c>
      <c r="D195">
        <v>4</v>
      </c>
      <c r="E195" t="str" cm="1">
        <f t="array" ref="E19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5">
        <v>138</v>
      </c>
      <c r="G195">
        <v>294</v>
      </c>
      <c r="H195">
        <v>1</v>
      </c>
      <c r="I195">
        <v>0</v>
      </c>
      <c r="J195">
        <v>106</v>
      </c>
      <c r="K195">
        <v>0</v>
      </c>
      <c r="L195">
        <v>1.9</v>
      </c>
      <c r="M195">
        <v>2</v>
      </c>
      <c r="N195">
        <v>3</v>
      </c>
      <c r="O195" s="1" t="str" cm="1">
        <f t="array" ref="O19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95">
        <v>3</v>
      </c>
      <c r="Q195" t="str" cm="1">
        <f t="array" ref="Q19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5">
        <v>2</v>
      </c>
      <c r="S195" t="str">
        <f>IF(processed_cleveland_data[[#This Row],[Num]]=0,"Not Present","Present")</f>
        <v>Present</v>
      </c>
    </row>
    <row r="196" spans="1:19" x14ac:dyDescent="0.25">
      <c r="A196">
        <v>68</v>
      </c>
      <c r="B196">
        <v>0</v>
      </c>
      <c r="C196" t="str">
        <f>IF(processed_cleveland_data[[#This Row],[Sex]]=1,"Male","Female")</f>
        <v>Female</v>
      </c>
      <c r="D196">
        <v>3</v>
      </c>
      <c r="E196" t="str" cm="1">
        <f t="array" ref="E19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96">
        <v>120</v>
      </c>
      <c r="G196">
        <v>211</v>
      </c>
      <c r="H196">
        <v>0</v>
      </c>
      <c r="I196">
        <v>2</v>
      </c>
      <c r="J196">
        <v>115</v>
      </c>
      <c r="K196">
        <v>0</v>
      </c>
      <c r="L196">
        <v>1.5</v>
      </c>
      <c r="M196">
        <v>2</v>
      </c>
      <c r="N196">
        <v>0</v>
      </c>
      <c r="O196" s="1" t="str" cm="1">
        <f t="array" ref="O19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6">
        <v>3</v>
      </c>
      <c r="Q196" t="str" cm="1">
        <f t="array" ref="Q19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6">
        <v>0</v>
      </c>
      <c r="S196" t="str">
        <f>IF(processed_cleveland_data[[#This Row],[Num]]=0,"Not Present","Present")</f>
        <v>Not Present</v>
      </c>
    </row>
    <row r="197" spans="1:19" x14ac:dyDescent="0.25">
      <c r="A197">
        <v>67</v>
      </c>
      <c r="B197">
        <v>1</v>
      </c>
      <c r="C197" t="str">
        <f>IF(processed_cleveland_data[[#This Row],[Sex]]=1,"Male","Female")</f>
        <v>Male</v>
      </c>
      <c r="D197">
        <v>4</v>
      </c>
      <c r="E197" t="str" cm="1">
        <f t="array" ref="E19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7">
        <v>100</v>
      </c>
      <c r="G197">
        <v>299</v>
      </c>
      <c r="H197">
        <v>0</v>
      </c>
      <c r="I197">
        <v>2</v>
      </c>
      <c r="J197">
        <v>125</v>
      </c>
      <c r="K197">
        <v>1</v>
      </c>
      <c r="L197">
        <v>0.9</v>
      </c>
      <c r="M197">
        <v>2</v>
      </c>
      <c r="N197">
        <v>2</v>
      </c>
      <c r="O197" s="1" t="str" cm="1">
        <f t="array" ref="O19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97">
        <v>3</v>
      </c>
      <c r="Q197" t="str" cm="1">
        <f t="array" ref="Q19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7">
        <v>3</v>
      </c>
      <c r="S197" t="str">
        <f>IF(processed_cleveland_data[[#This Row],[Num]]=0,"Not Present","Present")</f>
        <v>Present</v>
      </c>
    </row>
    <row r="198" spans="1:19" x14ac:dyDescent="0.25">
      <c r="A198">
        <v>69</v>
      </c>
      <c r="B198">
        <v>1</v>
      </c>
      <c r="C198" t="str">
        <f>IF(processed_cleveland_data[[#This Row],[Sex]]=1,"Male","Female")</f>
        <v>Male</v>
      </c>
      <c r="D198">
        <v>1</v>
      </c>
      <c r="E198" t="str" cm="1">
        <f t="array" ref="E198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98">
        <v>160</v>
      </c>
      <c r="G198">
        <v>234</v>
      </c>
      <c r="H198">
        <v>1</v>
      </c>
      <c r="I198">
        <v>2</v>
      </c>
      <c r="J198">
        <v>131</v>
      </c>
      <c r="K198">
        <v>0</v>
      </c>
      <c r="L198">
        <v>0.1</v>
      </c>
      <c r="M198">
        <v>2</v>
      </c>
      <c r="N198">
        <v>1</v>
      </c>
      <c r="O198" s="1" t="str" cm="1">
        <f t="array" ref="O19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98">
        <v>3</v>
      </c>
      <c r="Q198" t="str" cm="1">
        <f t="array" ref="Q19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8">
        <v>0</v>
      </c>
      <c r="S198" t="str">
        <f>IF(processed_cleveland_data[[#This Row],[Num]]=0,"Not Present","Present")</f>
        <v>Not Present</v>
      </c>
    </row>
    <row r="199" spans="1:19" x14ac:dyDescent="0.25">
      <c r="A199">
        <v>45</v>
      </c>
      <c r="B199">
        <v>0</v>
      </c>
      <c r="C199" t="str">
        <f>IF(processed_cleveland_data[[#This Row],[Sex]]=1,"Male","Female")</f>
        <v>Female</v>
      </c>
      <c r="D199">
        <v>4</v>
      </c>
      <c r="E199" t="str" cm="1">
        <f t="array" ref="E19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9">
        <v>138</v>
      </c>
      <c r="G199">
        <v>236</v>
      </c>
      <c r="H199">
        <v>0</v>
      </c>
      <c r="I199">
        <v>2</v>
      </c>
      <c r="J199">
        <v>152</v>
      </c>
      <c r="K199">
        <v>1</v>
      </c>
      <c r="L199">
        <v>0.2</v>
      </c>
      <c r="M199">
        <v>2</v>
      </c>
      <c r="N199">
        <v>0</v>
      </c>
      <c r="O199" s="1" t="str" cm="1">
        <f t="array" ref="O19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9">
        <v>3</v>
      </c>
      <c r="Q199" t="str" cm="1">
        <f t="array" ref="Q19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9">
        <v>0</v>
      </c>
      <c r="S199" t="str">
        <f>IF(processed_cleveland_data[[#This Row],[Num]]=0,"Not Present","Present")</f>
        <v>Not Present</v>
      </c>
    </row>
    <row r="200" spans="1:19" x14ac:dyDescent="0.25">
      <c r="A200">
        <v>50</v>
      </c>
      <c r="B200">
        <v>0</v>
      </c>
      <c r="C200" t="str">
        <f>IF(processed_cleveland_data[[#This Row],[Sex]]=1,"Male","Female")</f>
        <v>Female</v>
      </c>
      <c r="D200">
        <v>2</v>
      </c>
      <c r="E200" t="str" cm="1">
        <f t="array" ref="E20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00">
        <v>120</v>
      </c>
      <c r="G200">
        <v>244</v>
      </c>
      <c r="H200">
        <v>0</v>
      </c>
      <c r="I200">
        <v>0</v>
      </c>
      <c r="J200">
        <v>162</v>
      </c>
      <c r="K200">
        <v>0</v>
      </c>
      <c r="L200">
        <v>1.1000000000000001</v>
      </c>
      <c r="M200">
        <v>1</v>
      </c>
      <c r="N200">
        <v>0</v>
      </c>
      <c r="O200" s="1" t="str" cm="1">
        <f t="array" ref="O20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0">
        <v>3</v>
      </c>
      <c r="Q200" t="str" cm="1">
        <f t="array" ref="Q20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0">
        <v>0</v>
      </c>
      <c r="S200" t="str">
        <f>IF(processed_cleveland_data[[#This Row],[Num]]=0,"Not Present","Present")</f>
        <v>Not Present</v>
      </c>
    </row>
    <row r="201" spans="1:19" x14ac:dyDescent="0.25">
      <c r="A201">
        <v>59</v>
      </c>
      <c r="B201">
        <v>1</v>
      </c>
      <c r="C201" t="str">
        <f>IF(processed_cleveland_data[[#This Row],[Sex]]=1,"Male","Female")</f>
        <v>Male</v>
      </c>
      <c r="D201">
        <v>1</v>
      </c>
      <c r="E201" t="str" cm="1">
        <f t="array" ref="E201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01">
        <v>160</v>
      </c>
      <c r="G201">
        <v>273</v>
      </c>
      <c r="H201">
        <v>0</v>
      </c>
      <c r="I201">
        <v>2</v>
      </c>
      <c r="J201">
        <v>125</v>
      </c>
      <c r="K201">
        <v>0</v>
      </c>
      <c r="L201">
        <v>0</v>
      </c>
      <c r="M201">
        <v>1</v>
      </c>
      <c r="N201">
        <v>0</v>
      </c>
      <c r="O201" s="1" t="str" cm="1">
        <f t="array" ref="O20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1">
        <v>3</v>
      </c>
      <c r="Q201" t="str" cm="1">
        <f t="array" ref="Q20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1">
        <v>1</v>
      </c>
      <c r="S201" t="str">
        <f>IF(processed_cleveland_data[[#This Row],[Num]]=0,"Not Present","Present")</f>
        <v>Present</v>
      </c>
    </row>
    <row r="202" spans="1:19" x14ac:dyDescent="0.25">
      <c r="A202">
        <v>50</v>
      </c>
      <c r="B202">
        <v>0</v>
      </c>
      <c r="C202" t="str">
        <f>IF(processed_cleveland_data[[#This Row],[Sex]]=1,"Male","Female")</f>
        <v>Female</v>
      </c>
      <c r="D202">
        <v>4</v>
      </c>
      <c r="E202" t="str" cm="1">
        <f t="array" ref="E20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2">
        <v>110</v>
      </c>
      <c r="G202">
        <v>254</v>
      </c>
      <c r="H202">
        <v>0</v>
      </c>
      <c r="I202">
        <v>2</v>
      </c>
      <c r="J202">
        <v>159</v>
      </c>
      <c r="K202">
        <v>0</v>
      </c>
      <c r="L202">
        <v>0</v>
      </c>
      <c r="M202">
        <v>1</v>
      </c>
      <c r="N202">
        <v>0</v>
      </c>
      <c r="O202" s="1" t="str" cm="1">
        <f t="array" ref="O20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2">
        <v>3</v>
      </c>
      <c r="Q202" t="str" cm="1">
        <f t="array" ref="Q20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2">
        <v>0</v>
      </c>
      <c r="S202" t="str">
        <f>IF(processed_cleveland_data[[#This Row],[Num]]=0,"Not Present","Present")</f>
        <v>Not Present</v>
      </c>
    </row>
    <row r="203" spans="1:19" x14ac:dyDescent="0.25">
      <c r="A203">
        <v>64</v>
      </c>
      <c r="B203">
        <v>0</v>
      </c>
      <c r="C203" t="str">
        <f>IF(processed_cleveland_data[[#This Row],[Sex]]=1,"Male","Female")</f>
        <v>Female</v>
      </c>
      <c r="D203">
        <v>4</v>
      </c>
      <c r="E203" t="str" cm="1">
        <f t="array" ref="E20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3">
        <v>180</v>
      </c>
      <c r="G203">
        <v>325</v>
      </c>
      <c r="H203">
        <v>0</v>
      </c>
      <c r="I203">
        <v>0</v>
      </c>
      <c r="J203">
        <v>154</v>
      </c>
      <c r="K203">
        <v>1</v>
      </c>
      <c r="L203">
        <v>0</v>
      </c>
      <c r="M203">
        <v>1</v>
      </c>
      <c r="N203">
        <v>0</v>
      </c>
      <c r="O203" s="1" t="str" cm="1">
        <f t="array" ref="O20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3">
        <v>3</v>
      </c>
      <c r="Q203" t="str" cm="1">
        <f t="array" ref="Q20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3">
        <v>0</v>
      </c>
      <c r="S203" t="str">
        <f>IF(processed_cleveland_data[[#This Row],[Num]]=0,"Not Present","Present")</f>
        <v>Not Present</v>
      </c>
    </row>
    <row r="204" spans="1:19" x14ac:dyDescent="0.25">
      <c r="A204">
        <v>57</v>
      </c>
      <c r="B204">
        <v>1</v>
      </c>
      <c r="C204" t="str">
        <f>IF(processed_cleveland_data[[#This Row],[Sex]]=1,"Male","Female")</f>
        <v>Male</v>
      </c>
      <c r="D204">
        <v>3</v>
      </c>
      <c r="E204" t="str" cm="1">
        <f t="array" ref="E20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04">
        <v>150</v>
      </c>
      <c r="G204">
        <v>126</v>
      </c>
      <c r="H204">
        <v>1</v>
      </c>
      <c r="I204">
        <v>0</v>
      </c>
      <c r="J204">
        <v>173</v>
      </c>
      <c r="K204">
        <v>0</v>
      </c>
      <c r="L204">
        <v>0.2</v>
      </c>
      <c r="M204">
        <v>1</v>
      </c>
      <c r="N204">
        <v>1</v>
      </c>
      <c r="O204" s="1" t="str" cm="1">
        <f t="array" ref="O20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04">
        <v>7</v>
      </c>
      <c r="Q204" t="str" cm="1">
        <f t="array" ref="Q20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4">
        <v>0</v>
      </c>
      <c r="S204" t="str">
        <f>IF(processed_cleveland_data[[#This Row],[Num]]=0,"Not Present","Present")</f>
        <v>Not Present</v>
      </c>
    </row>
    <row r="205" spans="1:19" x14ac:dyDescent="0.25">
      <c r="A205">
        <v>64</v>
      </c>
      <c r="B205">
        <v>0</v>
      </c>
      <c r="C205" t="str">
        <f>IF(processed_cleveland_data[[#This Row],[Sex]]=1,"Male","Female")</f>
        <v>Female</v>
      </c>
      <c r="D205">
        <v>3</v>
      </c>
      <c r="E205" t="str" cm="1">
        <f t="array" ref="E20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05">
        <v>140</v>
      </c>
      <c r="G205">
        <v>313</v>
      </c>
      <c r="H205">
        <v>0</v>
      </c>
      <c r="I205">
        <v>0</v>
      </c>
      <c r="J205">
        <v>133</v>
      </c>
      <c r="K205">
        <v>0</v>
      </c>
      <c r="L205">
        <v>0.2</v>
      </c>
      <c r="M205">
        <v>1</v>
      </c>
      <c r="N205">
        <v>0</v>
      </c>
      <c r="O205" s="1" t="str" cm="1">
        <f t="array" ref="O20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5">
        <v>7</v>
      </c>
      <c r="Q205" t="str" cm="1">
        <f t="array" ref="Q20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5">
        <v>0</v>
      </c>
      <c r="S205" t="str">
        <f>IF(processed_cleveland_data[[#This Row],[Num]]=0,"Not Present","Present")</f>
        <v>Not Present</v>
      </c>
    </row>
    <row r="206" spans="1:19" x14ac:dyDescent="0.25">
      <c r="A206">
        <v>43</v>
      </c>
      <c r="B206">
        <v>1</v>
      </c>
      <c r="C206" t="str">
        <f>IF(processed_cleveland_data[[#This Row],[Sex]]=1,"Male","Female")</f>
        <v>Male</v>
      </c>
      <c r="D206">
        <v>4</v>
      </c>
      <c r="E206" t="str" cm="1">
        <f t="array" ref="E20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6">
        <v>110</v>
      </c>
      <c r="G206">
        <v>211</v>
      </c>
      <c r="H206">
        <v>0</v>
      </c>
      <c r="I206">
        <v>0</v>
      </c>
      <c r="J206">
        <v>161</v>
      </c>
      <c r="K206">
        <v>0</v>
      </c>
      <c r="L206">
        <v>0</v>
      </c>
      <c r="M206">
        <v>1</v>
      </c>
      <c r="N206">
        <v>0</v>
      </c>
      <c r="O206" s="1" t="str" cm="1">
        <f t="array" ref="O20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6">
        <v>7</v>
      </c>
      <c r="Q206" t="str" cm="1">
        <f t="array" ref="Q20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6">
        <v>0</v>
      </c>
      <c r="S206" t="str">
        <f>IF(processed_cleveland_data[[#This Row],[Num]]=0,"Not Present","Present")</f>
        <v>Not Present</v>
      </c>
    </row>
    <row r="207" spans="1:19" x14ac:dyDescent="0.25">
      <c r="A207">
        <v>45</v>
      </c>
      <c r="B207">
        <v>1</v>
      </c>
      <c r="C207" t="str">
        <f>IF(processed_cleveland_data[[#This Row],[Sex]]=1,"Male","Female")</f>
        <v>Male</v>
      </c>
      <c r="D207">
        <v>4</v>
      </c>
      <c r="E207" t="str" cm="1">
        <f t="array" ref="E20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7">
        <v>142</v>
      </c>
      <c r="G207">
        <v>309</v>
      </c>
      <c r="H207">
        <v>0</v>
      </c>
      <c r="I207">
        <v>2</v>
      </c>
      <c r="J207">
        <v>147</v>
      </c>
      <c r="K207">
        <v>1</v>
      </c>
      <c r="L207">
        <v>0</v>
      </c>
      <c r="M207">
        <v>2</v>
      </c>
      <c r="N207">
        <v>3</v>
      </c>
      <c r="O207" s="1" t="str" cm="1">
        <f t="array" ref="O20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07">
        <v>7</v>
      </c>
      <c r="Q207" t="str" cm="1">
        <f t="array" ref="Q20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7">
        <v>3</v>
      </c>
      <c r="S207" t="str">
        <f>IF(processed_cleveland_data[[#This Row],[Num]]=0,"Not Present","Present")</f>
        <v>Present</v>
      </c>
    </row>
    <row r="208" spans="1:19" x14ac:dyDescent="0.25">
      <c r="A208">
        <v>58</v>
      </c>
      <c r="B208">
        <v>1</v>
      </c>
      <c r="C208" t="str">
        <f>IF(processed_cleveland_data[[#This Row],[Sex]]=1,"Male","Female")</f>
        <v>Male</v>
      </c>
      <c r="D208">
        <v>4</v>
      </c>
      <c r="E208" t="str" cm="1">
        <f t="array" ref="E20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8">
        <v>128</v>
      </c>
      <c r="G208">
        <v>259</v>
      </c>
      <c r="H208">
        <v>0</v>
      </c>
      <c r="I208">
        <v>2</v>
      </c>
      <c r="J208">
        <v>130</v>
      </c>
      <c r="K208">
        <v>1</v>
      </c>
      <c r="L208">
        <v>3</v>
      </c>
      <c r="M208">
        <v>2</v>
      </c>
      <c r="N208">
        <v>2</v>
      </c>
      <c r="O208" s="1" t="str" cm="1">
        <f t="array" ref="O20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08">
        <v>7</v>
      </c>
      <c r="Q208" t="str" cm="1">
        <f t="array" ref="Q20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8">
        <v>3</v>
      </c>
      <c r="S208" t="str">
        <f>IF(processed_cleveland_data[[#This Row],[Num]]=0,"Not Present","Present")</f>
        <v>Present</v>
      </c>
    </row>
    <row r="209" spans="1:19" x14ac:dyDescent="0.25">
      <c r="A209">
        <v>50</v>
      </c>
      <c r="B209">
        <v>1</v>
      </c>
      <c r="C209" t="str">
        <f>IF(processed_cleveland_data[[#This Row],[Sex]]=1,"Male","Female")</f>
        <v>Male</v>
      </c>
      <c r="D209">
        <v>4</v>
      </c>
      <c r="E209" t="str" cm="1">
        <f t="array" ref="E20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9">
        <v>144</v>
      </c>
      <c r="G209">
        <v>200</v>
      </c>
      <c r="H209">
        <v>0</v>
      </c>
      <c r="I209">
        <v>2</v>
      </c>
      <c r="J209">
        <v>126</v>
      </c>
      <c r="K209">
        <v>1</v>
      </c>
      <c r="L209">
        <v>0.9</v>
      </c>
      <c r="M209">
        <v>2</v>
      </c>
      <c r="N209">
        <v>0</v>
      </c>
      <c r="O209" s="1" t="str" cm="1">
        <f t="array" ref="O20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9">
        <v>7</v>
      </c>
      <c r="Q209" t="str" cm="1">
        <f t="array" ref="Q20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9">
        <v>3</v>
      </c>
      <c r="S209" t="str">
        <f>IF(processed_cleveland_data[[#This Row],[Num]]=0,"Not Present","Present")</f>
        <v>Present</v>
      </c>
    </row>
    <row r="210" spans="1:19" x14ac:dyDescent="0.25">
      <c r="A210">
        <v>55</v>
      </c>
      <c r="B210">
        <v>1</v>
      </c>
      <c r="C210" t="str">
        <f>IF(processed_cleveland_data[[#This Row],[Sex]]=1,"Male","Female")</f>
        <v>Male</v>
      </c>
      <c r="D210">
        <v>2</v>
      </c>
      <c r="E210" t="str" cm="1">
        <f t="array" ref="E21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10">
        <v>130</v>
      </c>
      <c r="G210">
        <v>262</v>
      </c>
      <c r="H210">
        <v>0</v>
      </c>
      <c r="I210">
        <v>0</v>
      </c>
      <c r="J210">
        <v>155</v>
      </c>
      <c r="K210">
        <v>0</v>
      </c>
      <c r="L210">
        <v>0</v>
      </c>
      <c r="M210">
        <v>1</v>
      </c>
      <c r="N210">
        <v>0</v>
      </c>
      <c r="O210" s="1" t="str" cm="1">
        <f t="array" ref="O21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0">
        <v>3</v>
      </c>
      <c r="Q210" t="str" cm="1">
        <f t="array" ref="Q21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0">
        <v>0</v>
      </c>
      <c r="S210" t="str">
        <f>IF(processed_cleveland_data[[#This Row],[Num]]=0,"Not Present","Present")</f>
        <v>Not Present</v>
      </c>
    </row>
    <row r="211" spans="1:19" x14ac:dyDescent="0.25">
      <c r="A211">
        <v>62</v>
      </c>
      <c r="B211">
        <v>0</v>
      </c>
      <c r="C211" t="str">
        <f>IF(processed_cleveland_data[[#This Row],[Sex]]=1,"Male","Female")</f>
        <v>Female</v>
      </c>
      <c r="D211">
        <v>4</v>
      </c>
      <c r="E211" t="str" cm="1">
        <f t="array" ref="E21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11">
        <v>150</v>
      </c>
      <c r="G211">
        <v>244</v>
      </c>
      <c r="H211">
        <v>0</v>
      </c>
      <c r="I211">
        <v>0</v>
      </c>
      <c r="J211">
        <v>154</v>
      </c>
      <c r="K211">
        <v>1</v>
      </c>
      <c r="L211">
        <v>1.4</v>
      </c>
      <c r="M211">
        <v>2</v>
      </c>
      <c r="N211">
        <v>0</v>
      </c>
      <c r="O211" s="1" t="str" cm="1">
        <f t="array" ref="O21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1">
        <v>3</v>
      </c>
      <c r="Q211" t="str" cm="1">
        <f t="array" ref="Q21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1">
        <v>1</v>
      </c>
      <c r="S211" t="str">
        <f>IF(processed_cleveland_data[[#This Row],[Num]]=0,"Not Present","Present")</f>
        <v>Present</v>
      </c>
    </row>
    <row r="212" spans="1:19" x14ac:dyDescent="0.25">
      <c r="A212">
        <v>37</v>
      </c>
      <c r="B212">
        <v>0</v>
      </c>
      <c r="C212" t="str">
        <f>IF(processed_cleveland_data[[#This Row],[Sex]]=1,"Male","Female")</f>
        <v>Female</v>
      </c>
      <c r="D212">
        <v>3</v>
      </c>
      <c r="E212" t="str" cm="1">
        <f t="array" ref="E21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12">
        <v>120</v>
      </c>
      <c r="G212">
        <v>215</v>
      </c>
      <c r="H212">
        <v>0</v>
      </c>
      <c r="I212">
        <v>0</v>
      </c>
      <c r="J212">
        <v>170</v>
      </c>
      <c r="K212">
        <v>0</v>
      </c>
      <c r="L212">
        <v>0</v>
      </c>
      <c r="M212">
        <v>1</v>
      </c>
      <c r="N212">
        <v>0</v>
      </c>
      <c r="O212" s="1" t="str" cm="1">
        <f t="array" ref="O21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2">
        <v>3</v>
      </c>
      <c r="Q212" t="str" cm="1">
        <f t="array" ref="Q21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2">
        <v>0</v>
      </c>
      <c r="S212" t="str">
        <f>IF(processed_cleveland_data[[#This Row],[Num]]=0,"Not Present","Present")</f>
        <v>Not Present</v>
      </c>
    </row>
    <row r="213" spans="1:19" x14ac:dyDescent="0.25">
      <c r="A213">
        <v>38</v>
      </c>
      <c r="B213">
        <v>1</v>
      </c>
      <c r="C213" t="str">
        <f>IF(processed_cleveland_data[[#This Row],[Sex]]=1,"Male","Female")</f>
        <v>Male</v>
      </c>
      <c r="D213">
        <v>1</v>
      </c>
      <c r="E213" t="str" cm="1">
        <f t="array" ref="E21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13">
        <v>120</v>
      </c>
      <c r="G213">
        <v>231</v>
      </c>
      <c r="H213">
        <v>0</v>
      </c>
      <c r="I213">
        <v>0</v>
      </c>
      <c r="J213">
        <v>182</v>
      </c>
      <c r="K213">
        <v>1</v>
      </c>
      <c r="L213">
        <v>3.8</v>
      </c>
      <c r="M213">
        <v>2</v>
      </c>
      <c r="N213">
        <v>0</v>
      </c>
      <c r="O213" s="1" t="str" cm="1">
        <f t="array" ref="O21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3">
        <v>7</v>
      </c>
      <c r="Q213" t="str" cm="1">
        <f t="array" ref="Q21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13">
        <v>4</v>
      </c>
      <c r="S213" t="str">
        <f>IF(processed_cleveland_data[[#This Row],[Num]]=0,"Not Present","Present")</f>
        <v>Present</v>
      </c>
    </row>
    <row r="214" spans="1:19" x14ac:dyDescent="0.25">
      <c r="A214">
        <v>41</v>
      </c>
      <c r="B214">
        <v>1</v>
      </c>
      <c r="C214" t="str">
        <f>IF(processed_cleveland_data[[#This Row],[Sex]]=1,"Male","Female")</f>
        <v>Male</v>
      </c>
      <c r="D214">
        <v>3</v>
      </c>
      <c r="E214" t="str" cm="1">
        <f t="array" ref="E21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14">
        <v>130</v>
      </c>
      <c r="G214">
        <v>214</v>
      </c>
      <c r="H214">
        <v>0</v>
      </c>
      <c r="I214">
        <v>2</v>
      </c>
      <c r="J214">
        <v>168</v>
      </c>
      <c r="K214">
        <v>0</v>
      </c>
      <c r="L214">
        <v>2</v>
      </c>
      <c r="M214">
        <v>2</v>
      </c>
      <c r="N214">
        <v>0</v>
      </c>
      <c r="O214" s="1" t="str" cm="1">
        <f t="array" ref="O21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4">
        <v>3</v>
      </c>
      <c r="Q214" t="str" cm="1">
        <f t="array" ref="Q21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4">
        <v>0</v>
      </c>
      <c r="S214" t="str">
        <f>IF(processed_cleveland_data[[#This Row],[Num]]=0,"Not Present","Present")</f>
        <v>Not Present</v>
      </c>
    </row>
    <row r="215" spans="1:19" x14ac:dyDescent="0.25">
      <c r="A215">
        <v>66</v>
      </c>
      <c r="B215">
        <v>0</v>
      </c>
      <c r="C215" t="str">
        <f>IF(processed_cleveland_data[[#This Row],[Sex]]=1,"Male","Female")</f>
        <v>Female</v>
      </c>
      <c r="D215">
        <v>4</v>
      </c>
      <c r="E215" t="str" cm="1">
        <f t="array" ref="E21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15">
        <v>178</v>
      </c>
      <c r="G215">
        <v>228</v>
      </c>
      <c r="H215">
        <v>1</v>
      </c>
      <c r="I215">
        <v>0</v>
      </c>
      <c r="J215">
        <v>165</v>
      </c>
      <c r="K215">
        <v>1</v>
      </c>
      <c r="L215">
        <v>1</v>
      </c>
      <c r="M215">
        <v>2</v>
      </c>
      <c r="N215">
        <v>2</v>
      </c>
      <c r="O215" s="1" t="str" cm="1">
        <f t="array" ref="O21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15">
        <v>7</v>
      </c>
      <c r="Q215" t="str" cm="1">
        <f t="array" ref="Q21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15">
        <v>3</v>
      </c>
      <c r="S215" t="str">
        <f>IF(processed_cleveland_data[[#This Row],[Num]]=0,"Not Present","Present")</f>
        <v>Present</v>
      </c>
    </row>
    <row r="216" spans="1:19" x14ac:dyDescent="0.25">
      <c r="A216">
        <v>52</v>
      </c>
      <c r="B216">
        <v>1</v>
      </c>
      <c r="C216" t="str">
        <f>IF(processed_cleveland_data[[#This Row],[Sex]]=1,"Male","Female")</f>
        <v>Male</v>
      </c>
      <c r="D216">
        <v>4</v>
      </c>
      <c r="E216" t="str" cm="1">
        <f t="array" ref="E21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16">
        <v>112</v>
      </c>
      <c r="G216">
        <v>230</v>
      </c>
      <c r="H216">
        <v>0</v>
      </c>
      <c r="I216">
        <v>0</v>
      </c>
      <c r="J216">
        <v>160</v>
      </c>
      <c r="K216">
        <v>0</v>
      </c>
      <c r="L216">
        <v>0</v>
      </c>
      <c r="M216">
        <v>1</v>
      </c>
      <c r="N216">
        <v>1</v>
      </c>
      <c r="O216" s="1" t="str" cm="1">
        <f t="array" ref="O21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16">
        <v>3</v>
      </c>
      <c r="Q216" t="str" cm="1">
        <f t="array" ref="Q21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6">
        <v>1</v>
      </c>
      <c r="S216" t="str">
        <f>IF(processed_cleveland_data[[#This Row],[Num]]=0,"Not Present","Present")</f>
        <v>Present</v>
      </c>
    </row>
    <row r="217" spans="1:19" x14ac:dyDescent="0.25">
      <c r="A217">
        <v>56</v>
      </c>
      <c r="B217">
        <v>1</v>
      </c>
      <c r="C217" t="str">
        <f>IF(processed_cleveland_data[[#This Row],[Sex]]=1,"Male","Female")</f>
        <v>Male</v>
      </c>
      <c r="D217">
        <v>1</v>
      </c>
      <c r="E217" t="str" cm="1">
        <f t="array" ref="E217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17">
        <v>120</v>
      </c>
      <c r="G217">
        <v>193</v>
      </c>
      <c r="H217">
        <v>0</v>
      </c>
      <c r="I217">
        <v>2</v>
      </c>
      <c r="J217">
        <v>162</v>
      </c>
      <c r="K217">
        <v>0</v>
      </c>
      <c r="L217">
        <v>1.9</v>
      </c>
      <c r="M217">
        <v>2</v>
      </c>
      <c r="N217">
        <v>0</v>
      </c>
      <c r="O217" s="1" t="str" cm="1">
        <f t="array" ref="O21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7">
        <v>7</v>
      </c>
      <c r="Q217" t="str" cm="1">
        <f t="array" ref="Q21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17">
        <v>0</v>
      </c>
      <c r="S217" t="str">
        <f>IF(processed_cleveland_data[[#This Row],[Num]]=0,"Not Present","Present")</f>
        <v>Not Present</v>
      </c>
    </row>
    <row r="218" spans="1:19" x14ac:dyDescent="0.25">
      <c r="A218">
        <v>46</v>
      </c>
      <c r="B218">
        <v>0</v>
      </c>
      <c r="C218" t="str">
        <f>IF(processed_cleveland_data[[#This Row],[Sex]]=1,"Male","Female")</f>
        <v>Female</v>
      </c>
      <c r="D218">
        <v>2</v>
      </c>
      <c r="E218" t="str" cm="1">
        <f t="array" ref="E218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18">
        <v>105</v>
      </c>
      <c r="G218">
        <v>204</v>
      </c>
      <c r="H218">
        <v>0</v>
      </c>
      <c r="I218">
        <v>0</v>
      </c>
      <c r="J218">
        <v>172</v>
      </c>
      <c r="K218">
        <v>0</v>
      </c>
      <c r="L218">
        <v>0</v>
      </c>
      <c r="M218">
        <v>1</v>
      </c>
      <c r="N218">
        <v>0</v>
      </c>
      <c r="O218" s="1" t="str" cm="1">
        <f t="array" ref="O21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8">
        <v>3</v>
      </c>
      <c r="Q218" t="str" cm="1">
        <f t="array" ref="Q21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8">
        <v>0</v>
      </c>
      <c r="S218" t="str">
        <f>IF(processed_cleveland_data[[#This Row],[Num]]=0,"Not Present","Present")</f>
        <v>Not Present</v>
      </c>
    </row>
    <row r="219" spans="1:19" x14ac:dyDescent="0.25">
      <c r="A219">
        <v>46</v>
      </c>
      <c r="B219">
        <v>0</v>
      </c>
      <c r="C219" t="str">
        <f>IF(processed_cleveland_data[[#This Row],[Sex]]=1,"Male","Female")</f>
        <v>Female</v>
      </c>
      <c r="D219">
        <v>4</v>
      </c>
      <c r="E219" t="str" cm="1">
        <f t="array" ref="E21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19">
        <v>138</v>
      </c>
      <c r="G219">
        <v>243</v>
      </c>
      <c r="H219">
        <v>0</v>
      </c>
      <c r="I219">
        <v>2</v>
      </c>
      <c r="J219">
        <v>152</v>
      </c>
      <c r="K219">
        <v>1</v>
      </c>
      <c r="L219">
        <v>0</v>
      </c>
      <c r="M219">
        <v>2</v>
      </c>
      <c r="N219">
        <v>0</v>
      </c>
      <c r="O219" s="1" t="str" cm="1">
        <f t="array" ref="O21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9">
        <v>3</v>
      </c>
      <c r="Q219" t="str" cm="1">
        <f t="array" ref="Q21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9">
        <v>0</v>
      </c>
      <c r="S219" t="str">
        <f>IF(processed_cleveland_data[[#This Row],[Num]]=0,"Not Present","Present")</f>
        <v>Not Present</v>
      </c>
    </row>
    <row r="220" spans="1:19" x14ac:dyDescent="0.25">
      <c r="A220">
        <v>64</v>
      </c>
      <c r="B220">
        <v>0</v>
      </c>
      <c r="C220" t="str">
        <f>IF(processed_cleveland_data[[#This Row],[Sex]]=1,"Male","Female")</f>
        <v>Female</v>
      </c>
      <c r="D220">
        <v>4</v>
      </c>
      <c r="E220" t="str" cm="1">
        <f t="array" ref="E22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0">
        <v>130</v>
      </c>
      <c r="G220">
        <v>303</v>
      </c>
      <c r="H220">
        <v>0</v>
      </c>
      <c r="I220">
        <v>0</v>
      </c>
      <c r="J220">
        <v>122</v>
      </c>
      <c r="K220">
        <v>0</v>
      </c>
      <c r="L220">
        <v>2</v>
      </c>
      <c r="M220">
        <v>2</v>
      </c>
      <c r="N220">
        <v>2</v>
      </c>
      <c r="O220" s="1" t="str" cm="1">
        <f t="array" ref="O220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20">
        <v>3</v>
      </c>
      <c r="Q220" t="str" cm="1">
        <f t="array" ref="Q22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0">
        <v>0</v>
      </c>
      <c r="S220" t="str">
        <f>IF(processed_cleveland_data[[#This Row],[Num]]=0,"Not Present","Present")</f>
        <v>Not Present</v>
      </c>
    </row>
    <row r="221" spans="1:19" x14ac:dyDescent="0.25">
      <c r="A221">
        <v>59</v>
      </c>
      <c r="B221">
        <v>1</v>
      </c>
      <c r="C221" t="str">
        <f>IF(processed_cleveland_data[[#This Row],[Sex]]=1,"Male","Female")</f>
        <v>Male</v>
      </c>
      <c r="D221">
        <v>4</v>
      </c>
      <c r="E221" t="str" cm="1">
        <f t="array" ref="E22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1">
        <v>138</v>
      </c>
      <c r="G221">
        <v>271</v>
      </c>
      <c r="H221">
        <v>0</v>
      </c>
      <c r="I221">
        <v>2</v>
      </c>
      <c r="J221">
        <v>182</v>
      </c>
      <c r="K221">
        <v>0</v>
      </c>
      <c r="L221">
        <v>0</v>
      </c>
      <c r="M221">
        <v>1</v>
      </c>
      <c r="N221">
        <v>0</v>
      </c>
      <c r="O221" s="1" t="str" cm="1">
        <f t="array" ref="O22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1">
        <v>3</v>
      </c>
      <c r="Q221" t="str" cm="1">
        <f t="array" ref="Q22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1">
        <v>0</v>
      </c>
      <c r="S221" t="str">
        <f>IF(processed_cleveland_data[[#This Row],[Num]]=0,"Not Present","Present")</f>
        <v>Not Present</v>
      </c>
    </row>
    <row r="222" spans="1:19" x14ac:dyDescent="0.25">
      <c r="A222">
        <v>41</v>
      </c>
      <c r="B222">
        <v>0</v>
      </c>
      <c r="C222" t="str">
        <f>IF(processed_cleveland_data[[#This Row],[Sex]]=1,"Male","Female")</f>
        <v>Female</v>
      </c>
      <c r="D222">
        <v>3</v>
      </c>
      <c r="E222" t="str" cm="1">
        <f t="array" ref="E22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22">
        <v>112</v>
      </c>
      <c r="G222">
        <v>268</v>
      </c>
      <c r="H222">
        <v>0</v>
      </c>
      <c r="I222">
        <v>2</v>
      </c>
      <c r="J222">
        <v>172</v>
      </c>
      <c r="K222">
        <v>1</v>
      </c>
      <c r="L222">
        <v>0</v>
      </c>
      <c r="M222">
        <v>1</v>
      </c>
      <c r="N222">
        <v>0</v>
      </c>
      <c r="O222" s="1" t="str" cm="1">
        <f t="array" ref="O22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2">
        <v>3</v>
      </c>
      <c r="Q222" t="str" cm="1">
        <f t="array" ref="Q22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2">
        <v>0</v>
      </c>
      <c r="S222" t="str">
        <f>IF(processed_cleveland_data[[#This Row],[Num]]=0,"Not Present","Present")</f>
        <v>Not Present</v>
      </c>
    </row>
    <row r="223" spans="1:19" x14ac:dyDescent="0.25">
      <c r="A223">
        <v>54</v>
      </c>
      <c r="B223">
        <v>0</v>
      </c>
      <c r="C223" t="str">
        <f>IF(processed_cleveland_data[[#This Row],[Sex]]=1,"Male","Female")</f>
        <v>Female</v>
      </c>
      <c r="D223">
        <v>3</v>
      </c>
      <c r="E223" t="str" cm="1">
        <f t="array" ref="E223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23">
        <v>108</v>
      </c>
      <c r="G223">
        <v>267</v>
      </c>
      <c r="H223">
        <v>0</v>
      </c>
      <c r="I223">
        <v>2</v>
      </c>
      <c r="J223">
        <v>167</v>
      </c>
      <c r="K223">
        <v>0</v>
      </c>
      <c r="L223">
        <v>0</v>
      </c>
      <c r="M223">
        <v>1</v>
      </c>
      <c r="N223">
        <v>0</v>
      </c>
      <c r="O223" s="1" t="str" cm="1">
        <f t="array" ref="O22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3">
        <v>3</v>
      </c>
      <c r="Q223" t="str" cm="1">
        <f t="array" ref="Q22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3">
        <v>0</v>
      </c>
      <c r="S223" t="str">
        <f>IF(processed_cleveland_data[[#This Row],[Num]]=0,"Not Present","Present")</f>
        <v>Not Present</v>
      </c>
    </row>
    <row r="224" spans="1:19" x14ac:dyDescent="0.25">
      <c r="A224">
        <v>39</v>
      </c>
      <c r="B224">
        <v>0</v>
      </c>
      <c r="C224" t="str">
        <f>IF(processed_cleveland_data[[#This Row],[Sex]]=1,"Male","Female")</f>
        <v>Female</v>
      </c>
      <c r="D224">
        <v>3</v>
      </c>
      <c r="E224" t="str" cm="1">
        <f t="array" ref="E22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24">
        <v>94</v>
      </c>
      <c r="G224">
        <v>199</v>
      </c>
      <c r="H224">
        <v>0</v>
      </c>
      <c r="I224">
        <v>0</v>
      </c>
      <c r="J224">
        <v>179</v>
      </c>
      <c r="K224">
        <v>0</v>
      </c>
      <c r="L224">
        <v>0</v>
      </c>
      <c r="M224">
        <v>1</v>
      </c>
      <c r="N224">
        <v>0</v>
      </c>
      <c r="O224" s="1" t="str" cm="1">
        <f t="array" ref="O22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4">
        <v>3</v>
      </c>
      <c r="Q224" t="str" cm="1">
        <f t="array" ref="Q22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4">
        <v>0</v>
      </c>
      <c r="S224" t="str">
        <f>IF(processed_cleveland_data[[#This Row],[Num]]=0,"Not Present","Present")</f>
        <v>Not Present</v>
      </c>
    </row>
    <row r="225" spans="1:19" x14ac:dyDescent="0.25">
      <c r="A225">
        <v>53</v>
      </c>
      <c r="B225">
        <v>1</v>
      </c>
      <c r="C225" t="str">
        <f>IF(processed_cleveland_data[[#This Row],[Sex]]=1,"Male","Female")</f>
        <v>Male</v>
      </c>
      <c r="D225">
        <v>4</v>
      </c>
      <c r="E225" t="str" cm="1">
        <f t="array" ref="E22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5">
        <v>123</v>
      </c>
      <c r="G225">
        <v>282</v>
      </c>
      <c r="H225">
        <v>0</v>
      </c>
      <c r="I225">
        <v>0</v>
      </c>
      <c r="J225">
        <v>95</v>
      </c>
      <c r="K225">
        <v>1</v>
      </c>
      <c r="L225">
        <v>2</v>
      </c>
      <c r="M225">
        <v>2</v>
      </c>
      <c r="N225">
        <v>2</v>
      </c>
      <c r="O225" s="1" t="str" cm="1">
        <f t="array" ref="O22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25">
        <v>7</v>
      </c>
      <c r="Q225" t="str" cm="1">
        <f t="array" ref="Q22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25">
        <v>3</v>
      </c>
      <c r="S225" t="str">
        <f>IF(processed_cleveland_data[[#This Row],[Num]]=0,"Not Present","Present")</f>
        <v>Present</v>
      </c>
    </row>
    <row r="226" spans="1:19" x14ac:dyDescent="0.25">
      <c r="A226">
        <v>63</v>
      </c>
      <c r="B226">
        <v>0</v>
      </c>
      <c r="C226" t="str">
        <f>IF(processed_cleveland_data[[#This Row],[Sex]]=1,"Male","Female")</f>
        <v>Female</v>
      </c>
      <c r="D226">
        <v>4</v>
      </c>
      <c r="E226" t="str" cm="1">
        <f t="array" ref="E22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6">
        <v>108</v>
      </c>
      <c r="G226">
        <v>269</v>
      </c>
      <c r="H226">
        <v>0</v>
      </c>
      <c r="I226">
        <v>0</v>
      </c>
      <c r="J226">
        <v>169</v>
      </c>
      <c r="K226">
        <v>1</v>
      </c>
      <c r="L226">
        <v>1.8</v>
      </c>
      <c r="M226">
        <v>2</v>
      </c>
      <c r="N226">
        <v>2</v>
      </c>
      <c r="O226" s="1" t="str" cm="1">
        <f t="array" ref="O22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26">
        <v>3</v>
      </c>
      <c r="Q226" t="str" cm="1">
        <f t="array" ref="Q22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6">
        <v>1</v>
      </c>
      <c r="S226" t="str">
        <f>IF(processed_cleveland_data[[#This Row],[Num]]=0,"Not Present","Present")</f>
        <v>Present</v>
      </c>
    </row>
    <row r="227" spans="1:19" x14ac:dyDescent="0.25">
      <c r="A227">
        <v>34</v>
      </c>
      <c r="B227">
        <v>0</v>
      </c>
      <c r="C227" t="str">
        <f>IF(processed_cleveland_data[[#This Row],[Sex]]=1,"Male","Female")</f>
        <v>Female</v>
      </c>
      <c r="D227">
        <v>2</v>
      </c>
      <c r="E227" t="str" cm="1">
        <f t="array" ref="E22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27">
        <v>118</v>
      </c>
      <c r="G227">
        <v>210</v>
      </c>
      <c r="H227">
        <v>0</v>
      </c>
      <c r="I227">
        <v>0</v>
      </c>
      <c r="J227">
        <v>192</v>
      </c>
      <c r="K227">
        <v>0</v>
      </c>
      <c r="L227">
        <v>0.7</v>
      </c>
      <c r="M227">
        <v>1</v>
      </c>
      <c r="N227">
        <v>0</v>
      </c>
      <c r="O227" s="1" t="str" cm="1">
        <f t="array" ref="O22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7">
        <v>3</v>
      </c>
      <c r="Q227" t="str" cm="1">
        <f t="array" ref="Q22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7">
        <v>0</v>
      </c>
      <c r="S227" t="str">
        <f>IF(processed_cleveland_data[[#This Row],[Num]]=0,"Not Present","Present")</f>
        <v>Not Present</v>
      </c>
    </row>
    <row r="228" spans="1:19" x14ac:dyDescent="0.25">
      <c r="A228">
        <v>47</v>
      </c>
      <c r="B228">
        <v>1</v>
      </c>
      <c r="C228" t="str">
        <f>IF(processed_cleveland_data[[#This Row],[Sex]]=1,"Male","Female")</f>
        <v>Male</v>
      </c>
      <c r="D228">
        <v>4</v>
      </c>
      <c r="E228" t="str" cm="1">
        <f t="array" ref="E22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8">
        <v>112</v>
      </c>
      <c r="G228">
        <v>204</v>
      </c>
      <c r="H228">
        <v>0</v>
      </c>
      <c r="I228">
        <v>0</v>
      </c>
      <c r="J228">
        <v>143</v>
      </c>
      <c r="K228">
        <v>0</v>
      </c>
      <c r="L228">
        <v>0.1</v>
      </c>
      <c r="M228">
        <v>1</v>
      </c>
      <c r="N228">
        <v>0</v>
      </c>
      <c r="O228" s="1" t="str" cm="1">
        <f t="array" ref="O22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8">
        <v>3</v>
      </c>
      <c r="Q228" t="str" cm="1">
        <f t="array" ref="Q22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8">
        <v>0</v>
      </c>
      <c r="S228" t="str">
        <f>IF(processed_cleveland_data[[#This Row],[Num]]=0,"Not Present","Present")</f>
        <v>Not Present</v>
      </c>
    </row>
    <row r="229" spans="1:19" x14ac:dyDescent="0.25">
      <c r="A229">
        <v>67</v>
      </c>
      <c r="B229">
        <v>0</v>
      </c>
      <c r="C229" t="str">
        <f>IF(processed_cleveland_data[[#This Row],[Sex]]=1,"Male","Female")</f>
        <v>Female</v>
      </c>
      <c r="D229">
        <v>3</v>
      </c>
      <c r="E229" t="str" cm="1">
        <f t="array" ref="E22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29">
        <v>152</v>
      </c>
      <c r="G229">
        <v>277</v>
      </c>
      <c r="H229">
        <v>0</v>
      </c>
      <c r="I229">
        <v>0</v>
      </c>
      <c r="J229">
        <v>172</v>
      </c>
      <c r="K229">
        <v>0</v>
      </c>
      <c r="L229">
        <v>0</v>
      </c>
      <c r="M229">
        <v>1</v>
      </c>
      <c r="N229">
        <v>1</v>
      </c>
      <c r="O229" s="1" t="str" cm="1">
        <f t="array" ref="O22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29">
        <v>3</v>
      </c>
      <c r="Q229" t="str" cm="1">
        <f t="array" ref="Q22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9">
        <v>0</v>
      </c>
      <c r="S229" t="str">
        <f>IF(processed_cleveland_data[[#This Row],[Num]]=0,"Not Present","Present")</f>
        <v>Not Present</v>
      </c>
    </row>
    <row r="230" spans="1:19" x14ac:dyDescent="0.25">
      <c r="A230">
        <v>54</v>
      </c>
      <c r="B230">
        <v>1</v>
      </c>
      <c r="C230" t="str">
        <f>IF(processed_cleveland_data[[#This Row],[Sex]]=1,"Male","Female")</f>
        <v>Male</v>
      </c>
      <c r="D230">
        <v>4</v>
      </c>
      <c r="E230" t="str" cm="1">
        <f t="array" ref="E23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0">
        <v>110</v>
      </c>
      <c r="G230">
        <v>206</v>
      </c>
      <c r="H230">
        <v>0</v>
      </c>
      <c r="I230">
        <v>2</v>
      </c>
      <c r="J230">
        <v>108</v>
      </c>
      <c r="K230">
        <v>1</v>
      </c>
      <c r="L230">
        <v>0</v>
      </c>
      <c r="M230">
        <v>2</v>
      </c>
      <c r="N230">
        <v>1</v>
      </c>
      <c r="O230" s="1" t="str" cm="1">
        <f t="array" ref="O23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30">
        <v>3</v>
      </c>
      <c r="Q230" t="str" cm="1">
        <f t="array" ref="Q23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0">
        <v>3</v>
      </c>
      <c r="S230" t="str">
        <f>IF(processed_cleveland_data[[#This Row],[Num]]=0,"Not Present","Present")</f>
        <v>Present</v>
      </c>
    </row>
    <row r="231" spans="1:19" x14ac:dyDescent="0.25">
      <c r="A231">
        <v>66</v>
      </c>
      <c r="B231">
        <v>1</v>
      </c>
      <c r="C231" t="str">
        <f>IF(processed_cleveland_data[[#This Row],[Sex]]=1,"Male","Female")</f>
        <v>Male</v>
      </c>
      <c r="D231">
        <v>4</v>
      </c>
      <c r="E231" t="str" cm="1">
        <f t="array" ref="E23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1">
        <v>112</v>
      </c>
      <c r="G231">
        <v>212</v>
      </c>
      <c r="H231">
        <v>0</v>
      </c>
      <c r="I231">
        <v>2</v>
      </c>
      <c r="J231">
        <v>132</v>
      </c>
      <c r="K231">
        <v>1</v>
      </c>
      <c r="L231">
        <v>0.1</v>
      </c>
      <c r="M231">
        <v>1</v>
      </c>
      <c r="N231">
        <v>1</v>
      </c>
      <c r="O231" s="1" t="str" cm="1">
        <f t="array" ref="O23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31">
        <v>3</v>
      </c>
      <c r="Q231" t="str" cm="1">
        <f t="array" ref="Q23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1">
        <v>2</v>
      </c>
      <c r="S231" t="str">
        <f>IF(processed_cleveland_data[[#This Row],[Num]]=0,"Not Present","Present")</f>
        <v>Present</v>
      </c>
    </row>
    <row r="232" spans="1:19" x14ac:dyDescent="0.25">
      <c r="A232">
        <v>52</v>
      </c>
      <c r="B232">
        <v>0</v>
      </c>
      <c r="C232" t="str">
        <f>IF(processed_cleveland_data[[#This Row],[Sex]]=1,"Male","Female")</f>
        <v>Female</v>
      </c>
      <c r="D232">
        <v>3</v>
      </c>
      <c r="E232" t="str" cm="1">
        <f t="array" ref="E23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32">
        <v>136</v>
      </c>
      <c r="G232">
        <v>196</v>
      </c>
      <c r="H232">
        <v>0</v>
      </c>
      <c r="I232">
        <v>2</v>
      </c>
      <c r="J232">
        <v>169</v>
      </c>
      <c r="K232">
        <v>0</v>
      </c>
      <c r="L232">
        <v>0.1</v>
      </c>
      <c r="M232">
        <v>2</v>
      </c>
      <c r="N232">
        <v>0</v>
      </c>
      <c r="O232" s="1" t="str" cm="1">
        <f t="array" ref="O23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2">
        <v>3</v>
      </c>
      <c r="Q232" t="str" cm="1">
        <f t="array" ref="Q23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2">
        <v>0</v>
      </c>
      <c r="S232" t="str">
        <f>IF(processed_cleveland_data[[#This Row],[Num]]=0,"Not Present","Present")</f>
        <v>Not Present</v>
      </c>
    </row>
    <row r="233" spans="1:19" x14ac:dyDescent="0.25">
      <c r="A233">
        <v>55</v>
      </c>
      <c r="B233">
        <v>0</v>
      </c>
      <c r="C233" t="str">
        <f>IF(processed_cleveland_data[[#This Row],[Sex]]=1,"Male","Female")</f>
        <v>Female</v>
      </c>
      <c r="D233">
        <v>4</v>
      </c>
      <c r="E233" t="str" cm="1">
        <f t="array" ref="E23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3">
        <v>180</v>
      </c>
      <c r="G233">
        <v>327</v>
      </c>
      <c r="H233">
        <v>0</v>
      </c>
      <c r="I233">
        <v>1</v>
      </c>
      <c r="J233">
        <v>117</v>
      </c>
      <c r="K233">
        <v>1</v>
      </c>
      <c r="L233">
        <v>3.4</v>
      </c>
      <c r="M233">
        <v>2</v>
      </c>
      <c r="N233">
        <v>0</v>
      </c>
      <c r="O233" s="1" t="str" cm="1">
        <f t="array" ref="O23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3">
        <v>3</v>
      </c>
      <c r="Q233" t="str" cm="1">
        <f t="array" ref="Q23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3">
        <v>2</v>
      </c>
      <c r="S233" t="str">
        <f>IF(processed_cleveland_data[[#This Row],[Num]]=0,"Not Present","Present")</f>
        <v>Present</v>
      </c>
    </row>
    <row r="234" spans="1:19" x14ac:dyDescent="0.25">
      <c r="A234">
        <v>49</v>
      </c>
      <c r="B234">
        <v>1</v>
      </c>
      <c r="C234" t="str">
        <f>IF(processed_cleveland_data[[#This Row],[Sex]]=1,"Male","Female")</f>
        <v>Male</v>
      </c>
      <c r="D234">
        <v>3</v>
      </c>
      <c r="E234" t="str" cm="1">
        <f t="array" ref="E23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34">
        <v>118</v>
      </c>
      <c r="G234">
        <v>149</v>
      </c>
      <c r="H234">
        <v>0</v>
      </c>
      <c r="I234">
        <v>2</v>
      </c>
      <c r="J234">
        <v>126</v>
      </c>
      <c r="K234">
        <v>0</v>
      </c>
      <c r="L234">
        <v>0.8</v>
      </c>
      <c r="M234">
        <v>1</v>
      </c>
      <c r="N234">
        <v>3</v>
      </c>
      <c r="O234" s="1" t="str" cm="1">
        <f t="array" ref="O23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34">
        <v>3</v>
      </c>
      <c r="Q234" t="str" cm="1">
        <f t="array" ref="Q23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4">
        <v>1</v>
      </c>
      <c r="S234" t="str">
        <f>IF(processed_cleveland_data[[#This Row],[Num]]=0,"Not Present","Present")</f>
        <v>Present</v>
      </c>
    </row>
    <row r="235" spans="1:19" x14ac:dyDescent="0.25">
      <c r="A235">
        <v>74</v>
      </c>
      <c r="B235">
        <v>0</v>
      </c>
      <c r="C235" t="str">
        <f>IF(processed_cleveland_data[[#This Row],[Sex]]=1,"Male","Female")</f>
        <v>Female</v>
      </c>
      <c r="D235">
        <v>2</v>
      </c>
      <c r="E235" t="str" cm="1">
        <f t="array" ref="E235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35">
        <v>120</v>
      </c>
      <c r="G235">
        <v>269</v>
      </c>
      <c r="H235">
        <v>0</v>
      </c>
      <c r="I235">
        <v>2</v>
      </c>
      <c r="J235">
        <v>121</v>
      </c>
      <c r="K235">
        <v>1</v>
      </c>
      <c r="L235">
        <v>0.2</v>
      </c>
      <c r="M235">
        <v>1</v>
      </c>
      <c r="N235">
        <v>1</v>
      </c>
      <c r="O235" s="1" t="str" cm="1">
        <f t="array" ref="O235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35">
        <v>3</v>
      </c>
      <c r="Q235" t="str" cm="1">
        <f t="array" ref="Q23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5">
        <v>0</v>
      </c>
      <c r="S235" t="str">
        <f>IF(processed_cleveland_data[[#This Row],[Num]]=0,"Not Present","Present")</f>
        <v>Not Present</v>
      </c>
    </row>
    <row r="236" spans="1:19" x14ac:dyDescent="0.25">
      <c r="A236">
        <v>54</v>
      </c>
      <c r="B236">
        <v>0</v>
      </c>
      <c r="C236" t="str">
        <f>IF(processed_cleveland_data[[#This Row],[Sex]]=1,"Male","Female")</f>
        <v>Female</v>
      </c>
      <c r="D236">
        <v>3</v>
      </c>
      <c r="E236" t="str" cm="1">
        <f t="array" ref="E23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36">
        <v>160</v>
      </c>
      <c r="G236">
        <v>201</v>
      </c>
      <c r="H236">
        <v>0</v>
      </c>
      <c r="I236">
        <v>0</v>
      </c>
      <c r="J236">
        <v>163</v>
      </c>
      <c r="K236">
        <v>0</v>
      </c>
      <c r="L236">
        <v>0</v>
      </c>
      <c r="M236">
        <v>1</v>
      </c>
      <c r="N236">
        <v>1</v>
      </c>
      <c r="O236" s="1" t="str" cm="1">
        <f t="array" ref="O23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36">
        <v>3</v>
      </c>
      <c r="Q236" t="str" cm="1">
        <f t="array" ref="Q23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6">
        <v>0</v>
      </c>
      <c r="S236" t="str">
        <f>IF(processed_cleveland_data[[#This Row],[Num]]=0,"Not Present","Present")</f>
        <v>Not Present</v>
      </c>
    </row>
    <row r="237" spans="1:19" x14ac:dyDescent="0.25">
      <c r="A237">
        <v>54</v>
      </c>
      <c r="B237">
        <v>1</v>
      </c>
      <c r="C237" t="str">
        <f>IF(processed_cleveland_data[[#This Row],[Sex]]=1,"Male","Female")</f>
        <v>Male</v>
      </c>
      <c r="D237">
        <v>4</v>
      </c>
      <c r="E237" t="str" cm="1">
        <f t="array" ref="E23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7">
        <v>122</v>
      </c>
      <c r="G237">
        <v>286</v>
      </c>
      <c r="H237">
        <v>0</v>
      </c>
      <c r="I237">
        <v>2</v>
      </c>
      <c r="J237">
        <v>116</v>
      </c>
      <c r="K237">
        <v>1</v>
      </c>
      <c r="L237">
        <v>3.2</v>
      </c>
      <c r="M237">
        <v>2</v>
      </c>
      <c r="N237">
        <v>2</v>
      </c>
      <c r="O237" s="1" t="str" cm="1">
        <f t="array" ref="O23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37">
        <v>3</v>
      </c>
      <c r="Q237" t="str" cm="1">
        <f t="array" ref="Q23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7">
        <v>3</v>
      </c>
      <c r="S237" t="str">
        <f>IF(processed_cleveland_data[[#This Row],[Num]]=0,"Not Present","Present")</f>
        <v>Present</v>
      </c>
    </row>
    <row r="238" spans="1:19" x14ac:dyDescent="0.25">
      <c r="A238">
        <v>56</v>
      </c>
      <c r="B238">
        <v>1</v>
      </c>
      <c r="C238" t="str">
        <f>IF(processed_cleveland_data[[#This Row],[Sex]]=1,"Male","Female")</f>
        <v>Male</v>
      </c>
      <c r="D238">
        <v>4</v>
      </c>
      <c r="E238" t="str" cm="1">
        <f t="array" ref="E23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8">
        <v>130</v>
      </c>
      <c r="G238">
        <v>283</v>
      </c>
      <c r="H238">
        <v>1</v>
      </c>
      <c r="I238">
        <v>2</v>
      </c>
      <c r="J238">
        <v>103</v>
      </c>
      <c r="K238">
        <v>1</v>
      </c>
      <c r="L238">
        <v>1.6</v>
      </c>
      <c r="M238">
        <v>3</v>
      </c>
      <c r="N238">
        <v>0</v>
      </c>
      <c r="O238" s="1" t="str" cm="1">
        <f t="array" ref="O23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8">
        <v>7</v>
      </c>
      <c r="Q238" t="str" cm="1">
        <f t="array" ref="Q23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38">
        <v>2</v>
      </c>
      <c r="S238" t="str">
        <f>IF(processed_cleveland_data[[#This Row],[Num]]=0,"Not Present","Present")</f>
        <v>Present</v>
      </c>
    </row>
    <row r="239" spans="1:19" x14ac:dyDescent="0.25">
      <c r="A239">
        <v>46</v>
      </c>
      <c r="B239">
        <v>1</v>
      </c>
      <c r="C239" t="str">
        <f>IF(processed_cleveland_data[[#This Row],[Sex]]=1,"Male","Female")</f>
        <v>Male</v>
      </c>
      <c r="D239">
        <v>4</v>
      </c>
      <c r="E239" t="str" cm="1">
        <f t="array" ref="E23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9">
        <v>120</v>
      </c>
      <c r="G239">
        <v>249</v>
      </c>
      <c r="H239">
        <v>0</v>
      </c>
      <c r="I239">
        <v>2</v>
      </c>
      <c r="J239">
        <v>144</v>
      </c>
      <c r="K239">
        <v>0</v>
      </c>
      <c r="L239">
        <v>0.8</v>
      </c>
      <c r="M239">
        <v>1</v>
      </c>
      <c r="N239">
        <v>0</v>
      </c>
      <c r="O239" s="1" t="str" cm="1">
        <f t="array" ref="O23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9">
        <v>7</v>
      </c>
      <c r="Q239" t="str" cm="1">
        <f t="array" ref="Q23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39">
        <v>1</v>
      </c>
      <c r="S239" t="str">
        <f>IF(processed_cleveland_data[[#This Row],[Num]]=0,"Not Present","Present")</f>
        <v>Present</v>
      </c>
    </row>
    <row r="240" spans="1:19" x14ac:dyDescent="0.25">
      <c r="A240">
        <v>49</v>
      </c>
      <c r="B240">
        <v>0</v>
      </c>
      <c r="C240" t="str">
        <f>IF(processed_cleveland_data[[#This Row],[Sex]]=1,"Male","Female")</f>
        <v>Female</v>
      </c>
      <c r="D240">
        <v>2</v>
      </c>
      <c r="E240" t="str" cm="1">
        <f t="array" ref="E24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0">
        <v>134</v>
      </c>
      <c r="G240">
        <v>271</v>
      </c>
      <c r="H240">
        <v>0</v>
      </c>
      <c r="I240">
        <v>0</v>
      </c>
      <c r="J240">
        <v>162</v>
      </c>
      <c r="K240">
        <v>0</v>
      </c>
      <c r="L240">
        <v>0</v>
      </c>
      <c r="M240">
        <v>2</v>
      </c>
      <c r="N240">
        <v>0</v>
      </c>
      <c r="O240" s="1" t="str" cm="1">
        <f t="array" ref="O24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0">
        <v>3</v>
      </c>
      <c r="Q240" t="str" cm="1">
        <f t="array" ref="Q24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0">
        <v>0</v>
      </c>
      <c r="S240" t="str">
        <f>IF(processed_cleveland_data[[#This Row],[Num]]=0,"Not Present","Present")</f>
        <v>Not Present</v>
      </c>
    </row>
    <row r="241" spans="1:19" x14ac:dyDescent="0.25">
      <c r="A241">
        <v>42</v>
      </c>
      <c r="B241">
        <v>1</v>
      </c>
      <c r="C241" t="str">
        <f>IF(processed_cleveland_data[[#This Row],[Sex]]=1,"Male","Female")</f>
        <v>Male</v>
      </c>
      <c r="D241">
        <v>2</v>
      </c>
      <c r="E241" t="str" cm="1">
        <f t="array" ref="E24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1">
        <v>120</v>
      </c>
      <c r="G241">
        <v>295</v>
      </c>
      <c r="H241">
        <v>0</v>
      </c>
      <c r="I241">
        <v>0</v>
      </c>
      <c r="J241">
        <v>162</v>
      </c>
      <c r="K241">
        <v>0</v>
      </c>
      <c r="L241">
        <v>0</v>
      </c>
      <c r="M241">
        <v>1</v>
      </c>
      <c r="N241">
        <v>0</v>
      </c>
      <c r="O241" s="1" t="str" cm="1">
        <f t="array" ref="O24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1">
        <v>3</v>
      </c>
      <c r="Q241" t="str" cm="1">
        <f t="array" ref="Q24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1">
        <v>0</v>
      </c>
      <c r="S241" t="str">
        <f>IF(processed_cleveland_data[[#This Row],[Num]]=0,"Not Present","Present")</f>
        <v>Not Present</v>
      </c>
    </row>
    <row r="242" spans="1:19" x14ac:dyDescent="0.25">
      <c r="A242">
        <v>41</v>
      </c>
      <c r="B242">
        <v>1</v>
      </c>
      <c r="C242" t="str">
        <f>IF(processed_cleveland_data[[#This Row],[Sex]]=1,"Male","Female")</f>
        <v>Male</v>
      </c>
      <c r="D242">
        <v>2</v>
      </c>
      <c r="E242" t="str" cm="1">
        <f t="array" ref="E242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2">
        <v>110</v>
      </c>
      <c r="G242">
        <v>235</v>
      </c>
      <c r="H242">
        <v>0</v>
      </c>
      <c r="I242">
        <v>0</v>
      </c>
      <c r="J242">
        <v>153</v>
      </c>
      <c r="K242">
        <v>0</v>
      </c>
      <c r="L242">
        <v>0</v>
      </c>
      <c r="M242">
        <v>1</v>
      </c>
      <c r="N242">
        <v>0</v>
      </c>
      <c r="O242" s="1" t="str" cm="1">
        <f t="array" ref="O24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2">
        <v>3</v>
      </c>
      <c r="Q242" t="str" cm="1">
        <f t="array" ref="Q24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2">
        <v>0</v>
      </c>
      <c r="S242" t="str">
        <f>IF(processed_cleveland_data[[#This Row],[Num]]=0,"Not Present","Present")</f>
        <v>Not Present</v>
      </c>
    </row>
    <row r="243" spans="1:19" x14ac:dyDescent="0.25">
      <c r="A243">
        <v>41</v>
      </c>
      <c r="B243">
        <v>0</v>
      </c>
      <c r="C243" t="str">
        <f>IF(processed_cleveland_data[[#This Row],[Sex]]=1,"Male","Female")</f>
        <v>Female</v>
      </c>
      <c r="D243">
        <v>2</v>
      </c>
      <c r="E243" t="str" cm="1">
        <f t="array" ref="E24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3">
        <v>126</v>
      </c>
      <c r="G243">
        <v>306</v>
      </c>
      <c r="H243">
        <v>0</v>
      </c>
      <c r="I243">
        <v>0</v>
      </c>
      <c r="J243">
        <v>163</v>
      </c>
      <c r="K243">
        <v>0</v>
      </c>
      <c r="L243">
        <v>0</v>
      </c>
      <c r="M243">
        <v>1</v>
      </c>
      <c r="N243">
        <v>0</v>
      </c>
      <c r="O243" s="1" t="str" cm="1">
        <f t="array" ref="O24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3">
        <v>3</v>
      </c>
      <c r="Q243" t="str" cm="1">
        <f t="array" ref="Q24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3">
        <v>0</v>
      </c>
      <c r="S243" t="str">
        <f>IF(processed_cleveland_data[[#This Row],[Num]]=0,"Not Present","Present")</f>
        <v>Not Present</v>
      </c>
    </row>
    <row r="244" spans="1:19" x14ac:dyDescent="0.25">
      <c r="A244">
        <v>49</v>
      </c>
      <c r="B244">
        <v>0</v>
      </c>
      <c r="C244" t="str">
        <f>IF(processed_cleveland_data[[#This Row],[Sex]]=1,"Male","Female")</f>
        <v>Female</v>
      </c>
      <c r="D244">
        <v>4</v>
      </c>
      <c r="E244" t="str" cm="1">
        <f t="array" ref="E24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44">
        <v>130</v>
      </c>
      <c r="G244">
        <v>269</v>
      </c>
      <c r="H244">
        <v>0</v>
      </c>
      <c r="I244">
        <v>0</v>
      </c>
      <c r="J244">
        <v>163</v>
      </c>
      <c r="K244">
        <v>0</v>
      </c>
      <c r="L244">
        <v>0</v>
      </c>
      <c r="M244">
        <v>1</v>
      </c>
      <c r="N244">
        <v>0</v>
      </c>
      <c r="O244" s="1" t="str" cm="1">
        <f t="array" ref="O24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4">
        <v>3</v>
      </c>
      <c r="Q244" t="str" cm="1">
        <f t="array" ref="Q24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4">
        <v>0</v>
      </c>
      <c r="S244" t="str">
        <f>IF(processed_cleveland_data[[#This Row],[Num]]=0,"Not Present","Present")</f>
        <v>Not Present</v>
      </c>
    </row>
    <row r="245" spans="1:19" x14ac:dyDescent="0.25">
      <c r="A245">
        <v>61</v>
      </c>
      <c r="B245">
        <v>1</v>
      </c>
      <c r="C245" t="str">
        <f>IF(processed_cleveland_data[[#This Row],[Sex]]=1,"Male","Female")</f>
        <v>Male</v>
      </c>
      <c r="D245">
        <v>1</v>
      </c>
      <c r="E245" t="str" cm="1">
        <f t="array" ref="E245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45">
        <v>134</v>
      </c>
      <c r="G245">
        <v>234</v>
      </c>
      <c r="H245">
        <v>0</v>
      </c>
      <c r="I245">
        <v>0</v>
      </c>
      <c r="J245">
        <v>145</v>
      </c>
      <c r="K245">
        <v>0</v>
      </c>
      <c r="L245">
        <v>2.6</v>
      </c>
      <c r="M245">
        <v>2</v>
      </c>
      <c r="N245">
        <v>2</v>
      </c>
      <c r="O245" s="1" t="str" cm="1">
        <f t="array" ref="O24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45">
        <v>3</v>
      </c>
      <c r="Q245" t="str" cm="1">
        <f t="array" ref="Q24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5">
        <v>2</v>
      </c>
      <c r="S245" t="str">
        <f>IF(processed_cleveland_data[[#This Row],[Num]]=0,"Not Present","Present")</f>
        <v>Present</v>
      </c>
    </row>
    <row r="246" spans="1:19" x14ac:dyDescent="0.25">
      <c r="A246">
        <v>60</v>
      </c>
      <c r="B246">
        <v>0</v>
      </c>
      <c r="C246" t="str">
        <f>IF(processed_cleveland_data[[#This Row],[Sex]]=1,"Male","Female")</f>
        <v>Female</v>
      </c>
      <c r="D246">
        <v>3</v>
      </c>
      <c r="E246" t="str" cm="1">
        <f t="array" ref="E24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46">
        <v>120</v>
      </c>
      <c r="G246">
        <v>178</v>
      </c>
      <c r="H246">
        <v>1</v>
      </c>
      <c r="I246">
        <v>0</v>
      </c>
      <c r="J246">
        <v>96</v>
      </c>
      <c r="K246">
        <v>0</v>
      </c>
      <c r="L246">
        <v>0</v>
      </c>
      <c r="M246">
        <v>1</v>
      </c>
      <c r="N246">
        <v>0</v>
      </c>
      <c r="O246" s="1" t="str" cm="1">
        <f t="array" ref="O24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6">
        <v>3</v>
      </c>
      <c r="Q246" t="str" cm="1">
        <f t="array" ref="Q24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6">
        <v>0</v>
      </c>
      <c r="S246" t="str">
        <f>IF(processed_cleveland_data[[#This Row],[Num]]=0,"Not Present","Present")</f>
        <v>Not Present</v>
      </c>
    </row>
    <row r="247" spans="1:19" x14ac:dyDescent="0.25">
      <c r="A247">
        <v>67</v>
      </c>
      <c r="B247">
        <v>1</v>
      </c>
      <c r="C247" t="str">
        <f>IF(processed_cleveland_data[[#This Row],[Sex]]=1,"Male","Female")</f>
        <v>Male</v>
      </c>
      <c r="D247">
        <v>4</v>
      </c>
      <c r="E247" t="str" cm="1">
        <f t="array" ref="E24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47">
        <v>120</v>
      </c>
      <c r="G247">
        <v>237</v>
      </c>
      <c r="H247">
        <v>0</v>
      </c>
      <c r="I247">
        <v>0</v>
      </c>
      <c r="J247">
        <v>71</v>
      </c>
      <c r="K247">
        <v>0</v>
      </c>
      <c r="L247">
        <v>1</v>
      </c>
      <c r="M247">
        <v>2</v>
      </c>
      <c r="N247">
        <v>0</v>
      </c>
      <c r="O247" s="1" t="str" cm="1">
        <f t="array" ref="O24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7">
        <v>3</v>
      </c>
      <c r="Q247" t="str" cm="1">
        <f t="array" ref="Q24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7">
        <v>2</v>
      </c>
      <c r="S247" t="str">
        <f>IF(processed_cleveland_data[[#This Row],[Num]]=0,"Not Present","Present")</f>
        <v>Present</v>
      </c>
    </row>
    <row r="248" spans="1:19" x14ac:dyDescent="0.25">
      <c r="A248">
        <v>58</v>
      </c>
      <c r="B248">
        <v>1</v>
      </c>
      <c r="C248" t="str">
        <f>IF(processed_cleveland_data[[#This Row],[Sex]]=1,"Male","Female")</f>
        <v>Male</v>
      </c>
      <c r="D248">
        <v>4</v>
      </c>
      <c r="E248" t="str" cm="1">
        <f t="array" ref="E24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48">
        <v>100</v>
      </c>
      <c r="G248">
        <v>234</v>
      </c>
      <c r="H248">
        <v>0</v>
      </c>
      <c r="I248">
        <v>0</v>
      </c>
      <c r="J248">
        <v>156</v>
      </c>
      <c r="K248">
        <v>0</v>
      </c>
      <c r="L248">
        <v>0.1</v>
      </c>
      <c r="M248">
        <v>1</v>
      </c>
      <c r="N248">
        <v>1</v>
      </c>
      <c r="O248" s="1" t="str" cm="1">
        <f t="array" ref="O24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48">
        <v>7</v>
      </c>
      <c r="Q248" t="str" cm="1">
        <f t="array" ref="Q24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48">
        <v>2</v>
      </c>
      <c r="S248" t="str">
        <f>IF(processed_cleveland_data[[#This Row],[Num]]=0,"Not Present","Present")</f>
        <v>Present</v>
      </c>
    </row>
    <row r="249" spans="1:19" x14ac:dyDescent="0.25">
      <c r="A249">
        <v>47</v>
      </c>
      <c r="B249">
        <v>1</v>
      </c>
      <c r="C249" t="str">
        <f>IF(processed_cleveland_data[[#This Row],[Sex]]=1,"Male","Female")</f>
        <v>Male</v>
      </c>
      <c r="D249">
        <v>4</v>
      </c>
      <c r="E249" t="str" cm="1">
        <f t="array" ref="E24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49">
        <v>110</v>
      </c>
      <c r="G249">
        <v>275</v>
      </c>
      <c r="H249">
        <v>0</v>
      </c>
      <c r="I249">
        <v>2</v>
      </c>
      <c r="J249">
        <v>118</v>
      </c>
      <c r="K249">
        <v>1</v>
      </c>
      <c r="L249">
        <v>1</v>
      </c>
      <c r="M249">
        <v>2</v>
      </c>
      <c r="N249">
        <v>1</v>
      </c>
      <c r="O249" s="1" t="str" cm="1">
        <f t="array" ref="O24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49">
        <v>3</v>
      </c>
      <c r="Q249" t="str" cm="1">
        <f t="array" ref="Q24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9">
        <v>1</v>
      </c>
      <c r="S249" t="str">
        <f>IF(processed_cleveland_data[[#This Row],[Num]]=0,"Not Present","Present")</f>
        <v>Present</v>
      </c>
    </row>
    <row r="250" spans="1:19" x14ac:dyDescent="0.25">
      <c r="A250">
        <v>52</v>
      </c>
      <c r="B250">
        <v>1</v>
      </c>
      <c r="C250" t="str">
        <f>IF(processed_cleveland_data[[#This Row],[Sex]]=1,"Male","Female")</f>
        <v>Male</v>
      </c>
      <c r="D250">
        <v>4</v>
      </c>
      <c r="E250" t="str" cm="1">
        <f t="array" ref="E25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0">
        <v>125</v>
      </c>
      <c r="G250">
        <v>212</v>
      </c>
      <c r="H250">
        <v>0</v>
      </c>
      <c r="I250">
        <v>0</v>
      </c>
      <c r="J250">
        <v>168</v>
      </c>
      <c r="K250">
        <v>0</v>
      </c>
      <c r="L250">
        <v>1</v>
      </c>
      <c r="M250">
        <v>1</v>
      </c>
      <c r="N250">
        <v>2</v>
      </c>
      <c r="O250" s="1" t="str" cm="1">
        <f t="array" ref="O250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50">
        <v>7</v>
      </c>
      <c r="Q250" t="str" cm="1">
        <f t="array" ref="Q25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50">
        <v>3</v>
      </c>
      <c r="S250" t="str">
        <f>IF(processed_cleveland_data[[#This Row],[Num]]=0,"Not Present","Present")</f>
        <v>Present</v>
      </c>
    </row>
    <row r="251" spans="1:19" x14ac:dyDescent="0.25">
      <c r="A251">
        <v>62</v>
      </c>
      <c r="B251">
        <v>1</v>
      </c>
      <c r="C251" t="str">
        <f>IF(processed_cleveland_data[[#This Row],[Sex]]=1,"Male","Female")</f>
        <v>Male</v>
      </c>
      <c r="D251">
        <v>2</v>
      </c>
      <c r="E251" t="str" cm="1">
        <f t="array" ref="E25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51">
        <v>128</v>
      </c>
      <c r="G251">
        <v>208</v>
      </c>
      <c r="H251">
        <v>1</v>
      </c>
      <c r="I251">
        <v>2</v>
      </c>
      <c r="J251">
        <v>140</v>
      </c>
      <c r="K251">
        <v>0</v>
      </c>
      <c r="L251">
        <v>0</v>
      </c>
      <c r="M251">
        <v>1</v>
      </c>
      <c r="N251">
        <v>0</v>
      </c>
      <c r="O251" s="1" t="str" cm="1">
        <f t="array" ref="O25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1">
        <v>3</v>
      </c>
      <c r="Q251" t="str" cm="1">
        <f t="array" ref="Q25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1">
        <v>0</v>
      </c>
      <c r="S251" t="str">
        <f>IF(processed_cleveland_data[[#This Row],[Num]]=0,"Not Present","Present")</f>
        <v>Not Present</v>
      </c>
    </row>
    <row r="252" spans="1:19" x14ac:dyDescent="0.25">
      <c r="A252">
        <v>57</v>
      </c>
      <c r="B252">
        <v>1</v>
      </c>
      <c r="C252" t="str">
        <f>IF(processed_cleveland_data[[#This Row],[Sex]]=1,"Male","Female")</f>
        <v>Male</v>
      </c>
      <c r="D252">
        <v>4</v>
      </c>
      <c r="E252" t="str" cm="1">
        <f t="array" ref="E25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2">
        <v>110</v>
      </c>
      <c r="G252">
        <v>201</v>
      </c>
      <c r="H252">
        <v>0</v>
      </c>
      <c r="I252">
        <v>0</v>
      </c>
      <c r="J252">
        <v>126</v>
      </c>
      <c r="K252">
        <v>1</v>
      </c>
      <c r="L252">
        <v>1.5</v>
      </c>
      <c r="M252">
        <v>2</v>
      </c>
      <c r="N252">
        <v>0</v>
      </c>
      <c r="O252" s="1" t="str" cm="1">
        <f t="array" ref="O25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2">
        <v>6</v>
      </c>
      <c r="Q252" t="str" cm="1">
        <f t="array" ref="Q252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52">
        <v>0</v>
      </c>
      <c r="S252" t="str">
        <f>IF(processed_cleveland_data[[#This Row],[Num]]=0,"Not Present","Present")</f>
        <v>Not Present</v>
      </c>
    </row>
    <row r="253" spans="1:19" x14ac:dyDescent="0.25">
      <c r="A253">
        <v>58</v>
      </c>
      <c r="B253">
        <v>1</v>
      </c>
      <c r="C253" t="str">
        <f>IF(processed_cleveland_data[[#This Row],[Sex]]=1,"Male","Female")</f>
        <v>Male</v>
      </c>
      <c r="D253">
        <v>4</v>
      </c>
      <c r="E253" t="str" cm="1">
        <f t="array" ref="E25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3">
        <v>146</v>
      </c>
      <c r="G253">
        <v>218</v>
      </c>
      <c r="H253">
        <v>0</v>
      </c>
      <c r="I253">
        <v>0</v>
      </c>
      <c r="J253">
        <v>105</v>
      </c>
      <c r="K253">
        <v>0</v>
      </c>
      <c r="L253">
        <v>2</v>
      </c>
      <c r="M253">
        <v>2</v>
      </c>
      <c r="N253">
        <v>1</v>
      </c>
      <c r="O253" s="1" t="str" cm="1">
        <f t="array" ref="O253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53">
        <v>7</v>
      </c>
      <c r="Q253" t="str" cm="1">
        <f t="array" ref="Q25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53">
        <v>1</v>
      </c>
      <c r="S253" t="str">
        <f>IF(processed_cleveland_data[[#This Row],[Num]]=0,"Not Present","Present")</f>
        <v>Present</v>
      </c>
    </row>
    <row r="254" spans="1:19" x14ac:dyDescent="0.25">
      <c r="A254">
        <v>64</v>
      </c>
      <c r="B254">
        <v>1</v>
      </c>
      <c r="C254" t="str">
        <f>IF(processed_cleveland_data[[#This Row],[Sex]]=1,"Male","Female")</f>
        <v>Male</v>
      </c>
      <c r="D254">
        <v>4</v>
      </c>
      <c r="E254" t="str" cm="1">
        <f t="array" ref="E25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4">
        <v>128</v>
      </c>
      <c r="G254">
        <v>263</v>
      </c>
      <c r="H254">
        <v>0</v>
      </c>
      <c r="I254">
        <v>0</v>
      </c>
      <c r="J254">
        <v>105</v>
      </c>
      <c r="K254">
        <v>1</v>
      </c>
      <c r="L254">
        <v>0.2</v>
      </c>
      <c r="M254">
        <v>2</v>
      </c>
      <c r="N254">
        <v>1</v>
      </c>
      <c r="O254" s="1" t="str" cm="1">
        <f t="array" ref="O25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54">
        <v>7</v>
      </c>
      <c r="Q254" t="str" cm="1">
        <f t="array" ref="Q25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54">
        <v>0</v>
      </c>
      <c r="S254" t="str">
        <f>IF(processed_cleveland_data[[#This Row],[Num]]=0,"Not Present","Present")</f>
        <v>Not Present</v>
      </c>
    </row>
    <row r="255" spans="1:19" x14ac:dyDescent="0.25">
      <c r="A255">
        <v>51</v>
      </c>
      <c r="B255">
        <v>0</v>
      </c>
      <c r="C255" t="str">
        <f>IF(processed_cleveland_data[[#This Row],[Sex]]=1,"Male","Female")</f>
        <v>Female</v>
      </c>
      <c r="D255">
        <v>3</v>
      </c>
      <c r="E255" t="str" cm="1">
        <f t="array" ref="E25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55">
        <v>120</v>
      </c>
      <c r="G255">
        <v>295</v>
      </c>
      <c r="H255">
        <v>0</v>
      </c>
      <c r="I255">
        <v>2</v>
      </c>
      <c r="J255">
        <v>157</v>
      </c>
      <c r="K255">
        <v>0</v>
      </c>
      <c r="L255">
        <v>0.6</v>
      </c>
      <c r="M255">
        <v>1</v>
      </c>
      <c r="N255">
        <v>0</v>
      </c>
      <c r="O255" s="1" t="str" cm="1">
        <f t="array" ref="O25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5">
        <v>3</v>
      </c>
      <c r="Q255" t="str" cm="1">
        <f t="array" ref="Q25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5">
        <v>0</v>
      </c>
      <c r="S255" t="str">
        <f>IF(processed_cleveland_data[[#This Row],[Num]]=0,"Not Present","Present")</f>
        <v>Not Present</v>
      </c>
    </row>
    <row r="256" spans="1:19" x14ac:dyDescent="0.25">
      <c r="A256">
        <v>43</v>
      </c>
      <c r="B256">
        <v>1</v>
      </c>
      <c r="C256" t="str">
        <f>IF(processed_cleveland_data[[#This Row],[Sex]]=1,"Male","Female")</f>
        <v>Male</v>
      </c>
      <c r="D256">
        <v>4</v>
      </c>
      <c r="E256" t="str" cm="1">
        <f t="array" ref="E25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6">
        <v>115</v>
      </c>
      <c r="G256">
        <v>303</v>
      </c>
      <c r="H256">
        <v>0</v>
      </c>
      <c r="I256">
        <v>0</v>
      </c>
      <c r="J256">
        <v>181</v>
      </c>
      <c r="K256">
        <v>0</v>
      </c>
      <c r="L256">
        <v>1.2</v>
      </c>
      <c r="M256">
        <v>2</v>
      </c>
      <c r="N256">
        <v>0</v>
      </c>
      <c r="O256" s="1" t="str" cm="1">
        <f t="array" ref="O25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6">
        <v>3</v>
      </c>
      <c r="Q256" t="str" cm="1">
        <f t="array" ref="Q25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6">
        <v>0</v>
      </c>
      <c r="S256" t="str">
        <f>IF(processed_cleveland_data[[#This Row],[Num]]=0,"Not Present","Present")</f>
        <v>Not Present</v>
      </c>
    </row>
    <row r="257" spans="1:19" x14ac:dyDescent="0.25">
      <c r="A257">
        <v>42</v>
      </c>
      <c r="B257">
        <v>0</v>
      </c>
      <c r="C257" t="str">
        <f>IF(processed_cleveland_data[[#This Row],[Sex]]=1,"Male","Female")</f>
        <v>Female</v>
      </c>
      <c r="D257">
        <v>3</v>
      </c>
      <c r="E257" t="str" cm="1">
        <f t="array" ref="E25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57">
        <v>120</v>
      </c>
      <c r="G257">
        <v>209</v>
      </c>
      <c r="H257">
        <v>0</v>
      </c>
      <c r="I257">
        <v>0</v>
      </c>
      <c r="J257">
        <v>173</v>
      </c>
      <c r="K257">
        <v>0</v>
      </c>
      <c r="L257">
        <v>0</v>
      </c>
      <c r="M257">
        <v>2</v>
      </c>
      <c r="N257">
        <v>0</v>
      </c>
      <c r="O257" s="1" t="str" cm="1">
        <f t="array" ref="O25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7">
        <v>3</v>
      </c>
      <c r="Q257" t="str" cm="1">
        <f t="array" ref="Q25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7">
        <v>0</v>
      </c>
      <c r="S257" t="str">
        <f>IF(processed_cleveland_data[[#This Row],[Num]]=0,"Not Present","Present")</f>
        <v>Not Present</v>
      </c>
    </row>
    <row r="258" spans="1:19" x14ac:dyDescent="0.25">
      <c r="A258">
        <v>67</v>
      </c>
      <c r="B258">
        <v>0</v>
      </c>
      <c r="C258" t="str">
        <f>IF(processed_cleveland_data[[#This Row],[Sex]]=1,"Male","Female")</f>
        <v>Female</v>
      </c>
      <c r="D258">
        <v>4</v>
      </c>
      <c r="E258" t="str" cm="1">
        <f t="array" ref="E25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8">
        <v>106</v>
      </c>
      <c r="G258">
        <v>223</v>
      </c>
      <c r="H258">
        <v>0</v>
      </c>
      <c r="I258">
        <v>0</v>
      </c>
      <c r="J258">
        <v>142</v>
      </c>
      <c r="K258">
        <v>0</v>
      </c>
      <c r="L258">
        <v>0.3</v>
      </c>
      <c r="M258">
        <v>1</v>
      </c>
      <c r="N258">
        <v>2</v>
      </c>
      <c r="O258" s="1" t="str" cm="1">
        <f t="array" ref="O25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58">
        <v>3</v>
      </c>
      <c r="Q258" t="str" cm="1">
        <f t="array" ref="Q25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8">
        <v>0</v>
      </c>
      <c r="S258" t="str">
        <f>IF(processed_cleveland_data[[#This Row],[Num]]=0,"Not Present","Present")</f>
        <v>Not Present</v>
      </c>
    </row>
    <row r="259" spans="1:19" x14ac:dyDescent="0.25">
      <c r="A259">
        <v>76</v>
      </c>
      <c r="B259">
        <v>0</v>
      </c>
      <c r="C259" t="str">
        <f>IF(processed_cleveland_data[[#This Row],[Sex]]=1,"Male","Female")</f>
        <v>Female</v>
      </c>
      <c r="D259">
        <v>3</v>
      </c>
      <c r="E259" t="str" cm="1">
        <f t="array" ref="E25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59">
        <v>140</v>
      </c>
      <c r="G259">
        <v>197</v>
      </c>
      <c r="H259">
        <v>0</v>
      </c>
      <c r="I259">
        <v>1</v>
      </c>
      <c r="J259">
        <v>116</v>
      </c>
      <c r="K259">
        <v>0</v>
      </c>
      <c r="L259">
        <v>1.1000000000000001</v>
      </c>
      <c r="M259">
        <v>2</v>
      </c>
      <c r="N259">
        <v>0</v>
      </c>
      <c r="O259" s="1" t="str" cm="1">
        <f t="array" ref="O25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9">
        <v>3</v>
      </c>
      <c r="Q259" t="str" cm="1">
        <f t="array" ref="Q25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9">
        <v>0</v>
      </c>
      <c r="S259" t="str">
        <f>IF(processed_cleveland_data[[#This Row],[Num]]=0,"Not Present","Present")</f>
        <v>Not Present</v>
      </c>
    </row>
    <row r="260" spans="1:19" x14ac:dyDescent="0.25">
      <c r="A260">
        <v>70</v>
      </c>
      <c r="B260">
        <v>1</v>
      </c>
      <c r="C260" t="str">
        <f>IF(processed_cleveland_data[[#This Row],[Sex]]=1,"Male","Female")</f>
        <v>Male</v>
      </c>
      <c r="D260">
        <v>2</v>
      </c>
      <c r="E260" t="str" cm="1">
        <f t="array" ref="E26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60">
        <v>156</v>
      </c>
      <c r="G260">
        <v>245</v>
      </c>
      <c r="H260">
        <v>0</v>
      </c>
      <c r="I260">
        <v>2</v>
      </c>
      <c r="J260">
        <v>143</v>
      </c>
      <c r="K260">
        <v>0</v>
      </c>
      <c r="L260">
        <v>0</v>
      </c>
      <c r="M260">
        <v>1</v>
      </c>
      <c r="N260">
        <v>0</v>
      </c>
      <c r="O260" s="1" t="str" cm="1">
        <f t="array" ref="O26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0">
        <v>3</v>
      </c>
      <c r="Q260" t="str" cm="1">
        <f t="array" ref="Q26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0">
        <v>0</v>
      </c>
      <c r="S260" t="str">
        <f>IF(processed_cleveland_data[[#This Row],[Num]]=0,"Not Present","Present")</f>
        <v>Not Present</v>
      </c>
    </row>
    <row r="261" spans="1:19" x14ac:dyDescent="0.25">
      <c r="A261">
        <v>57</v>
      </c>
      <c r="B261">
        <v>1</v>
      </c>
      <c r="C261" t="str">
        <f>IF(processed_cleveland_data[[#This Row],[Sex]]=1,"Male","Female")</f>
        <v>Male</v>
      </c>
      <c r="D261">
        <v>2</v>
      </c>
      <c r="E261" t="str" cm="1">
        <f t="array" ref="E26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61">
        <v>124</v>
      </c>
      <c r="G261">
        <v>261</v>
      </c>
      <c r="H261">
        <v>0</v>
      </c>
      <c r="I261">
        <v>0</v>
      </c>
      <c r="J261">
        <v>141</v>
      </c>
      <c r="K261">
        <v>0</v>
      </c>
      <c r="L261">
        <v>0.3</v>
      </c>
      <c r="M261">
        <v>1</v>
      </c>
      <c r="N261">
        <v>0</v>
      </c>
      <c r="O261" s="1" t="str" cm="1">
        <f t="array" ref="O26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1">
        <v>7</v>
      </c>
      <c r="Q261" t="str" cm="1">
        <f t="array" ref="Q26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61">
        <v>1</v>
      </c>
      <c r="S261" t="str">
        <f>IF(processed_cleveland_data[[#This Row],[Num]]=0,"Not Present","Present")</f>
        <v>Present</v>
      </c>
    </row>
    <row r="262" spans="1:19" x14ac:dyDescent="0.25">
      <c r="A262">
        <v>44</v>
      </c>
      <c r="B262">
        <v>0</v>
      </c>
      <c r="C262" t="str">
        <f>IF(processed_cleveland_data[[#This Row],[Sex]]=1,"Male","Female")</f>
        <v>Female</v>
      </c>
      <c r="D262">
        <v>3</v>
      </c>
      <c r="E262" t="str" cm="1">
        <f t="array" ref="E26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62">
        <v>118</v>
      </c>
      <c r="G262">
        <v>242</v>
      </c>
      <c r="H262">
        <v>0</v>
      </c>
      <c r="I262">
        <v>0</v>
      </c>
      <c r="J262">
        <v>149</v>
      </c>
      <c r="K262">
        <v>0</v>
      </c>
      <c r="L262">
        <v>0.3</v>
      </c>
      <c r="M262">
        <v>2</v>
      </c>
      <c r="N262">
        <v>1</v>
      </c>
      <c r="O262" s="1" t="str" cm="1">
        <f t="array" ref="O26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62">
        <v>3</v>
      </c>
      <c r="Q262" t="str" cm="1">
        <f t="array" ref="Q26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2">
        <v>0</v>
      </c>
      <c r="S262" t="str">
        <f>IF(processed_cleveland_data[[#This Row],[Num]]=0,"Not Present","Present")</f>
        <v>Not Present</v>
      </c>
    </row>
    <row r="263" spans="1:19" x14ac:dyDescent="0.25">
      <c r="A263">
        <v>58</v>
      </c>
      <c r="B263">
        <v>0</v>
      </c>
      <c r="C263" t="str">
        <f>IF(processed_cleveland_data[[#This Row],[Sex]]=1,"Male","Female")</f>
        <v>Female</v>
      </c>
      <c r="D263">
        <v>2</v>
      </c>
      <c r="E263" t="str" cm="1">
        <f t="array" ref="E26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63">
        <v>136</v>
      </c>
      <c r="G263">
        <v>319</v>
      </c>
      <c r="H263">
        <v>1</v>
      </c>
      <c r="I263">
        <v>2</v>
      </c>
      <c r="J263">
        <v>152</v>
      </c>
      <c r="K263">
        <v>0</v>
      </c>
      <c r="L263">
        <v>0</v>
      </c>
      <c r="M263">
        <v>1</v>
      </c>
      <c r="N263">
        <v>2</v>
      </c>
      <c r="O263" s="1" t="str" cm="1">
        <f t="array" ref="O26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63">
        <v>3</v>
      </c>
      <c r="Q263" t="str" cm="1">
        <f t="array" ref="Q26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3">
        <v>3</v>
      </c>
      <c r="S263" t="str">
        <f>IF(processed_cleveland_data[[#This Row],[Num]]=0,"Not Present","Present")</f>
        <v>Present</v>
      </c>
    </row>
    <row r="264" spans="1:19" x14ac:dyDescent="0.25">
      <c r="A264">
        <v>60</v>
      </c>
      <c r="B264">
        <v>0</v>
      </c>
      <c r="C264" t="str">
        <f>IF(processed_cleveland_data[[#This Row],[Sex]]=1,"Male","Female")</f>
        <v>Female</v>
      </c>
      <c r="D264">
        <v>1</v>
      </c>
      <c r="E264" t="str" cm="1">
        <f t="array" ref="E264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64">
        <v>150</v>
      </c>
      <c r="G264">
        <v>240</v>
      </c>
      <c r="H264">
        <v>0</v>
      </c>
      <c r="I264">
        <v>0</v>
      </c>
      <c r="J264">
        <v>171</v>
      </c>
      <c r="K264">
        <v>0</v>
      </c>
      <c r="L264">
        <v>0.9</v>
      </c>
      <c r="M264">
        <v>1</v>
      </c>
      <c r="N264">
        <v>0</v>
      </c>
      <c r="O264" s="1" t="str" cm="1">
        <f t="array" ref="O26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4">
        <v>3</v>
      </c>
      <c r="Q264" t="str" cm="1">
        <f t="array" ref="Q26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4">
        <v>0</v>
      </c>
      <c r="S264" t="str">
        <f>IF(processed_cleveland_data[[#This Row],[Num]]=0,"Not Present","Present")</f>
        <v>Not Present</v>
      </c>
    </row>
    <row r="265" spans="1:19" x14ac:dyDescent="0.25">
      <c r="A265">
        <v>44</v>
      </c>
      <c r="B265">
        <v>1</v>
      </c>
      <c r="C265" t="str">
        <f>IF(processed_cleveland_data[[#This Row],[Sex]]=1,"Male","Female")</f>
        <v>Male</v>
      </c>
      <c r="D265">
        <v>3</v>
      </c>
      <c r="E265" t="str" cm="1">
        <f t="array" ref="E26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65">
        <v>120</v>
      </c>
      <c r="G265">
        <v>226</v>
      </c>
      <c r="H265">
        <v>0</v>
      </c>
      <c r="I265">
        <v>0</v>
      </c>
      <c r="J265">
        <v>169</v>
      </c>
      <c r="K265">
        <v>0</v>
      </c>
      <c r="L265">
        <v>0</v>
      </c>
      <c r="M265">
        <v>1</v>
      </c>
      <c r="N265">
        <v>0</v>
      </c>
      <c r="O265" s="1" t="str" cm="1">
        <f t="array" ref="O26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5">
        <v>3</v>
      </c>
      <c r="Q265" t="str" cm="1">
        <f t="array" ref="Q26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5">
        <v>0</v>
      </c>
      <c r="S265" t="str">
        <f>IF(processed_cleveland_data[[#This Row],[Num]]=0,"Not Present","Present")</f>
        <v>Not Present</v>
      </c>
    </row>
    <row r="266" spans="1:19" x14ac:dyDescent="0.25">
      <c r="A266">
        <v>61</v>
      </c>
      <c r="B266">
        <v>1</v>
      </c>
      <c r="C266" t="str">
        <f>IF(processed_cleveland_data[[#This Row],[Sex]]=1,"Male","Female")</f>
        <v>Male</v>
      </c>
      <c r="D266">
        <v>4</v>
      </c>
      <c r="E266" t="str" cm="1">
        <f t="array" ref="E26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66">
        <v>138</v>
      </c>
      <c r="G266">
        <v>166</v>
      </c>
      <c r="H266">
        <v>0</v>
      </c>
      <c r="I266">
        <v>2</v>
      </c>
      <c r="J266">
        <v>125</v>
      </c>
      <c r="K266">
        <v>1</v>
      </c>
      <c r="L266">
        <v>3.6</v>
      </c>
      <c r="M266">
        <v>2</v>
      </c>
      <c r="N266">
        <v>1</v>
      </c>
      <c r="O266" s="1" t="str" cm="1">
        <f t="array" ref="O26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66">
        <v>3</v>
      </c>
      <c r="Q266" t="str" cm="1">
        <f t="array" ref="Q26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6">
        <v>4</v>
      </c>
      <c r="S266" t="str">
        <f>IF(processed_cleveland_data[[#This Row],[Num]]=0,"Not Present","Present")</f>
        <v>Present</v>
      </c>
    </row>
    <row r="267" spans="1:19" x14ac:dyDescent="0.25">
      <c r="A267">
        <v>42</v>
      </c>
      <c r="B267">
        <v>1</v>
      </c>
      <c r="C267" t="str">
        <f>IF(processed_cleveland_data[[#This Row],[Sex]]=1,"Male","Female")</f>
        <v>Male</v>
      </c>
      <c r="D267">
        <v>4</v>
      </c>
      <c r="E267" t="str" cm="1">
        <f t="array" ref="E26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67">
        <v>136</v>
      </c>
      <c r="G267">
        <v>315</v>
      </c>
      <c r="H267">
        <v>0</v>
      </c>
      <c r="I267">
        <v>0</v>
      </c>
      <c r="J267">
        <v>125</v>
      </c>
      <c r="K267">
        <v>1</v>
      </c>
      <c r="L267">
        <v>1.8</v>
      </c>
      <c r="M267">
        <v>2</v>
      </c>
      <c r="N267">
        <v>0</v>
      </c>
      <c r="O267" s="1" t="str" cm="1">
        <f t="array" ref="O26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7">
        <v>6</v>
      </c>
      <c r="Q267" t="str" cm="1">
        <f t="array" ref="Q267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67">
        <v>2</v>
      </c>
      <c r="S267" t="str">
        <f>IF(processed_cleveland_data[[#This Row],[Num]]=0,"Not Present","Present")</f>
        <v>Present</v>
      </c>
    </row>
    <row r="268" spans="1:19" x14ac:dyDescent="0.25">
      <c r="A268">
        <v>52</v>
      </c>
      <c r="B268">
        <v>1</v>
      </c>
      <c r="C268" t="str">
        <f>IF(processed_cleveland_data[[#This Row],[Sex]]=1,"Male","Female")</f>
        <v>Male</v>
      </c>
      <c r="D268">
        <v>4</v>
      </c>
      <c r="E268" t="str" cm="1">
        <f t="array" ref="E26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68">
        <v>128</v>
      </c>
      <c r="G268">
        <v>204</v>
      </c>
      <c r="H268">
        <v>1</v>
      </c>
      <c r="I268">
        <v>0</v>
      </c>
      <c r="J268">
        <v>156</v>
      </c>
      <c r="K268">
        <v>1</v>
      </c>
      <c r="L268">
        <v>1</v>
      </c>
      <c r="M268">
        <v>2</v>
      </c>
      <c r="N268">
        <v>0</v>
      </c>
      <c r="O268" s="1" t="str" cm="1">
        <f t="array" ref="O26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8">
        <v>0</v>
      </c>
      <c r="Q268" t="str" cm="1">
        <f t="array" ref="Q268">_xlfn.IFS(processed_cleveland_data[[#This Row],[Thal]]=3, "Normal",processed_cleveland_data[[#This Row],[Thal]]=6,"Fixed defect",processed_cleveland_data[[#This Row],[Thal]]=7,"Reversable defect",processed_cleveland_data[[#This Row],[Thal]]=0,"N/A")</f>
        <v>N/A</v>
      </c>
      <c r="R268">
        <v>2</v>
      </c>
      <c r="S268" t="str">
        <f>IF(processed_cleveland_data[[#This Row],[Num]]=0,"Not Present","Present")</f>
        <v>Present</v>
      </c>
    </row>
    <row r="269" spans="1:19" x14ac:dyDescent="0.25">
      <c r="A269">
        <v>59</v>
      </c>
      <c r="B269">
        <v>1</v>
      </c>
      <c r="C269" t="str">
        <f>IF(processed_cleveland_data[[#This Row],[Sex]]=1,"Male","Female")</f>
        <v>Male</v>
      </c>
      <c r="D269">
        <v>3</v>
      </c>
      <c r="E269" t="str" cm="1">
        <f t="array" ref="E26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69">
        <v>126</v>
      </c>
      <c r="G269">
        <v>218</v>
      </c>
      <c r="H269">
        <v>1</v>
      </c>
      <c r="I269">
        <v>0</v>
      </c>
      <c r="J269">
        <v>134</v>
      </c>
      <c r="K269">
        <v>0</v>
      </c>
      <c r="L269">
        <v>2.2000000000000002</v>
      </c>
      <c r="M269">
        <v>2</v>
      </c>
      <c r="N269">
        <v>1</v>
      </c>
      <c r="O269" s="1" t="str" cm="1">
        <f t="array" ref="O26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69">
        <v>6</v>
      </c>
      <c r="Q269" t="str" cm="1">
        <f t="array" ref="Q269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69">
        <v>2</v>
      </c>
      <c r="S269" t="str">
        <f>IF(processed_cleveland_data[[#This Row],[Num]]=0,"Not Present","Present")</f>
        <v>Present</v>
      </c>
    </row>
    <row r="270" spans="1:19" x14ac:dyDescent="0.25">
      <c r="A270">
        <v>40</v>
      </c>
      <c r="B270">
        <v>1</v>
      </c>
      <c r="C270" t="str">
        <f>IF(processed_cleveland_data[[#This Row],[Sex]]=1,"Male","Female")</f>
        <v>Male</v>
      </c>
      <c r="D270">
        <v>4</v>
      </c>
      <c r="E270" t="str" cm="1">
        <f t="array" ref="E27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0">
        <v>152</v>
      </c>
      <c r="G270">
        <v>223</v>
      </c>
      <c r="H270">
        <v>0</v>
      </c>
      <c r="I270">
        <v>0</v>
      </c>
      <c r="J270">
        <v>181</v>
      </c>
      <c r="K270">
        <v>0</v>
      </c>
      <c r="L270">
        <v>0</v>
      </c>
      <c r="M270">
        <v>1</v>
      </c>
      <c r="N270">
        <v>0</v>
      </c>
      <c r="O270" s="1" t="str" cm="1">
        <f t="array" ref="O27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0">
        <v>7</v>
      </c>
      <c r="Q270" t="str" cm="1">
        <f t="array" ref="Q27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70">
        <v>1</v>
      </c>
      <c r="S270" t="str">
        <f>IF(processed_cleveland_data[[#This Row],[Num]]=0,"Not Present","Present")</f>
        <v>Present</v>
      </c>
    </row>
    <row r="271" spans="1:19" x14ac:dyDescent="0.25">
      <c r="A271">
        <v>42</v>
      </c>
      <c r="B271">
        <v>1</v>
      </c>
      <c r="C271" t="str">
        <f>IF(processed_cleveland_data[[#This Row],[Sex]]=1,"Male","Female")</f>
        <v>Male</v>
      </c>
      <c r="D271">
        <v>3</v>
      </c>
      <c r="E271" t="str" cm="1">
        <f t="array" ref="E27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71">
        <v>130</v>
      </c>
      <c r="G271">
        <v>180</v>
      </c>
      <c r="H271">
        <v>0</v>
      </c>
      <c r="I271">
        <v>0</v>
      </c>
      <c r="J271">
        <v>150</v>
      </c>
      <c r="K271">
        <v>0</v>
      </c>
      <c r="L271">
        <v>0</v>
      </c>
      <c r="M271">
        <v>1</v>
      </c>
      <c r="N271">
        <v>0</v>
      </c>
      <c r="O271" s="1" t="str" cm="1">
        <f t="array" ref="O27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1">
        <v>3</v>
      </c>
      <c r="Q271" t="str" cm="1">
        <f t="array" ref="Q27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1">
        <v>0</v>
      </c>
      <c r="S271" t="str">
        <f>IF(processed_cleveland_data[[#This Row],[Num]]=0,"Not Present","Present")</f>
        <v>Not Present</v>
      </c>
    </row>
    <row r="272" spans="1:19" x14ac:dyDescent="0.25">
      <c r="A272">
        <v>61</v>
      </c>
      <c r="B272">
        <v>1</v>
      </c>
      <c r="C272" t="str">
        <f>IF(processed_cleveland_data[[#This Row],[Sex]]=1,"Male","Female")</f>
        <v>Male</v>
      </c>
      <c r="D272">
        <v>4</v>
      </c>
      <c r="E272" t="str" cm="1">
        <f t="array" ref="E27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2">
        <v>140</v>
      </c>
      <c r="G272">
        <v>207</v>
      </c>
      <c r="H272">
        <v>0</v>
      </c>
      <c r="I272">
        <v>2</v>
      </c>
      <c r="J272">
        <v>138</v>
      </c>
      <c r="K272">
        <v>1</v>
      </c>
      <c r="L272">
        <v>1.9</v>
      </c>
      <c r="M272">
        <v>1</v>
      </c>
      <c r="N272">
        <v>1</v>
      </c>
      <c r="O272" s="1" t="str" cm="1">
        <f t="array" ref="O27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72">
        <v>7</v>
      </c>
      <c r="Q272" t="str" cm="1">
        <f t="array" ref="Q27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72">
        <v>1</v>
      </c>
      <c r="S272" t="str">
        <f>IF(processed_cleveland_data[[#This Row],[Num]]=0,"Not Present","Present")</f>
        <v>Present</v>
      </c>
    </row>
    <row r="273" spans="1:19" x14ac:dyDescent="0.25">
      <c r="A273">
        <v>66</v>
      </c>
      <c r="B273">
        <v>1</v>
      </c>
      <c r="C273" t="str">
        <f>IF(processed_cleveland_data[[#This Row],[Sex]]=1,"Male","Female")</f>
        <v>Male</v>
      </c>
      <c r="D273">
        <v>4</v>
      </c>
      <c r="E273" t="str" cm="1">
        <f t="array" ref="E27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3">
        <v>160</v>
      </c>
      <c r="G273">
        <v>228</v>
      </c>
      <c r="H273">
        <v>0</v>
      </c>
      <c r="I273">
        <v>2</v>
      </c>
      <c r="J273">
        <v>138</v>
      </c>
      <c r="K273">
        <v>0</v>
      </c>
      <c r="L273">
        <v>2.2999999999999998</v>
      </c>
      <c r="M273">
        <v>1</v>
      </c>
      <c r="N273">
        <v>0</v>
      </c>
      <c r="O273" s="1" t="str" cm="1">
        <f t="array" ref="O27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3">
        <v>6</v>
      </c>
      <c r="Q273" t="str" cm="1">
        <f t="array" ref="Q273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73">
        <v>0</v>
      </c>
      <c r="S273" t="str">
        <f>IF(processed_cleveland_data[[#This Row],[Num]]=0,"Not Present","Present")</f>
        <v>Not Present</v>
      </c>
    </row>
    <row r="274" spans="1:19" x14ac:dyDescent="0.25">
      <c r="A274">
        <v>46</v>
      </c>
      <c r="B274">
        <v>1</v>
      </c>
      <c r="C274" t="str">
        <f>IF(processed_cleveland_data[[#This Row],[Sex]]=1,"Male","Female")</f>
        <v>Male</v>
      </c>
      <c r="D274">
        <v>4</v>
      </c>
      <c r="E274" t="str" cm="1">
        <f t="array" ref="E27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4">
        <v>140</v>
      </c>
      <c r="G274">
        <v>311</v>
      </c>
      <c r="H274">
        <v>0</v>
      </c>
      <c r="I274">
        <v>0</v>
      </c>
      <c r="J274">
        <v>120</v>
      </c>
      <c r="K274">
        <v>1</v>
      </c>
      <c r="L274">
        <v>1.8</v>
      </c>
      <c r="M274">
        <v>2</v>
      </c>
      <c r="N274">
        <v>2</v>
      </c>
      <c r="O274" s="1" t="str" cm="1">
        <f t="array" ref="O27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74">
        <v>7</v>
      </c>
      <c r="Q274" t="str" cm="1">
        <f t="array" ref="Q27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74">
        <v>2</v>
      </c>
      <c r="S274" t="str">
        <f>IF(processed_cleveland_data[[#This Row],[Num]]=0,"Not Present","Present")</f>
        <v>Present</v>
      </c>
    </row>
    <row r="275" spans="1:19" x14ac:dyDescent="0.25">
      <c r="A275">
        <v>71</v>
      </c>
      <c r="B275">
        <v>0</v>
      </c>
      <c r="C275" t="str">
        <f>IF(processed_cleveland_data[[#This Row],[Sex]]=1,"Male","Female")</f>
        <v>Female</v>
      </c>
      <c r="D275">
        <v>4</v>
      </c>
      <c r="E275" t="str" cm="1">
        <f t="array" ref="E27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5">
        <v>112</v>
      </c>
      <c r="G275">
        <v>149</v>
      </c>
      <c r="H275">
        <v>0</v>
      </c>
      <c r="I275">
        <v>0</v>
      </c>
      <c r="J275">
        <v>125</v>
      </c>
      <c r="K275">
        <v>0</v>
      </c>
      <c r="L275">
        <v>1.6</v>
      </c>
      <c r="M275">
        <v>2</v>
      </c>
      <c r="N275">
        <v>0</v>
      </c>
      <c r="O275" s="1" t="str" cm="1">
        <f t="array" ref="O27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5">
        <v>3</v>
      </c>
      <c r="Q275" t="str" cm="1">
        <f t="array" ref="Q27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5">
        <v>0</v>
      </c>
      <c r="S275" t="str">
        <f>IF(processed_cleveland_data[[#This Row],[Num]]=0,"Not Present","Present")</f>
        <v>Not Present</v>
      </c>
    </row>
    <row r="276" spans="1:19" x14ac:dyDescent="0.25">
      <c r="A276">
        <v>59</v>
      </c>
      <c r="B276">
        <v>1</v>
      </c>
      <c r="C276" t="str">
        <f>IF(processed_cleveland_data[[#This Row],[Sex]]=1,"Male","Female")</f>
        <v>Male</v>
      </c>
      <c r="D276">
        <v>1</v>
      </c>
      <c r="E276" t="str" cm="1">
        <f t="array" ref="E276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76">
        <v>134</v>
      </c>
      <c r="G276">
        <v>204</v>
      </c>
      <c r="H276">
        <v>0</v>
      </c>
      <c r="I276">
        <v>0</v>
      </c>
      <c r="J276">
        <v>162</v>
      </c>
      <c r="K276">
        <v>0</v>
      </c>
      <c r="L276">
        <v>0.8</v>
      </c>
      <c r="M276">
        <v>1</v>
      </c>
      <c r="N276">
        <v>2</v>
      </c>
      <c r="O276" s="1" t="str" cm="1">
        <f t="array" ref="O27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76">
        <v>3</v>
      </c>
      <c r="Q276" t="str" cm="1">
        <f t="array" ref="Q27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6">
        <v>1</v>
      </c>
      <c r="S276" t="str">
        <f>IF(processed_cleveland_data[[#This Row],[Num]]=0,"Not Present","Present")</f>
        <v>Present</v>
      </c>
    </row>
    <row r="277" spans="1:19" x14ac:dyDescent="0.25">
      <c r="A277">
        <v>64</v>
      </c>
      <c r="B277">
        <v>1</v>
      </c>
      <c r="C277" t="str">
        <f>IF(processed_cleveland_data[[#This Row],[Sex]]=1,"Male","Female")</f>
        <v>Male</v>
      </c>
      <c r="D277">
        <v>1</v>
      </c>
      <c r="E277" t="str" cm="1">
        <f t="array" ref="E277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77">
        <v>170</v>
      </c>
      <c r="G277">
        <v>227</v>
      </c>
      <c r="H277">
        <v>0</v>
      </c>
      <c r="I277">
        <v>2</v>
      </c>
      <c r="J277">
        <v>155</v>
      </c>
      <c r="K277">
        <v>0</v>
      </c>
      <c r="L277">
        <v>0.6</v>
      </c>
      <c r="M277">
        <v>2</v>
      </c>
      <c r="N277">
        <v>0</v>
      </c>
      <c r="O277" s="1" t="str" cm="1">
        <f t="array" ref="O27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7">
        <v>7</v>
      </c>
      <c r="Q277" t="str" cm="1">
        <f t="array" ref="Q27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77">
        <v>0</v>
      </c>
      <c r="S277" t="str">
        <f>IF(processed_cleveland_data[[#This Row],[Num]]=0,"Not Present","Present")</f>
        <v>Not Present</v>
      </c>
    </row>
    <row r="278" spans="1:19" x14ac:dyDescent="0.25">
      <c r="A278">
        <v>66</v>
      </c>
      <c r="B278">
        <v>0</v>
      </c>
      <c r="C278" t="str">
        <f>IF(processed_cleveland_data[[#This Row],[Sex]]=1,"Male","Female")</f>
        <v>Female</v>
      </c>
      <c r="D278">
        <v>3</v>
      </c>
      <c r="E278" t="str" cm="1">
        <f t="array" ref="E27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78">
        <v>146</v>
      </c>
      <c r="G278">
        <v>278</v>
      </c>
      <c r="H278">
        <v>0</v>
      </c>
      <c r="I278">
        <v>2</v>
      </c>
      <c r="J278">
        <v>152</v>
      </c>
      <c r="K278">
        <v>0</v>
      </c>
      <c r="L278">
        <v>0</v>
      </c>
      <c r="M278">
        <v>2</v>
      </c>
      <c r="N278">
        <v>1</v>
      </c>
      <c r="O278" s="1" t="str" cm="1">
        <f t="array" ref="O27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78">
        <v>3</v>
      </c>
      <c r="Q278" t="str" cm="1">
        <f t="array" ref="Q27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8">
        <v>0</v>
      </c>
      <c r="S278" t="str">
        <f>IF(processed_cleveland_data[[#This Row],[Num]]=0,"Not Present","Present")</f>
        <v>Not Present</v>
      </c>
    </row>
    <row r="279" spans="1:19" x14ac:dyDescent="0.25">
      <c r="A279">
        <v>39</v>
      </c>
      <c r="B279">
        <v>0</v>
      </c>
      <c r="C279" t="str">
        <f>IF(processed_cleveland_data[[#This Row],[Sex]]=1,"Male","Female")</f>
        <v>Female</v>
      </c>
      <c r="D279">
        <v>3</v>
      </c>
      <c r="E279" t="str" cm="1">
        <f t="array" ref="E27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79">
        <v>138</v>
      </c>
      <c r="G279">
        <v>220</v>
      </c>
      <c r="H279">
        <v>0</v>
      </c>
      <c r="I279">
        <v>0</v>
      </c>
      <c r="J279">
        <v>152</v>
      </c>
      <c r="K279">
        <v>0</v>
      </c>
      <c r="L279">
        <v>0</v>
      </c>
      <c r="M279">
        <v>2</v>
      </c>
      <c r="N279">
        <v>0</v>
      </c>
      <c r="O279" s="1" t="str" cm="1">
        <f t="array" ref="O27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9">
        <v>3</v>
      </c>
      <c r="Q279" t="str" cm="1">
        <f t="array" ref="Q27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9">
        <v>0</v>
      </c>
      <c r="S279" t="str">
        <f>IF(processed_cleveland_data[[#This Row],[Num]]=0,"Not Present","Present")</f>
        <v>Not Present</v>
      </c>
    </row>
    <row r="280" spans="1:19" x14ac:dyDescent="0.25">
      <c r="A280">
        <v>57</v>
      </c>
      <c r="B280">
        <v>1</v>
      </c>
      <c r="C280" t="str">
        <f>IF(processed_cleveland_data[[#This Row],[Sex]]=1,"Male","Female")</f>
        <v>Male</v>
      </c>
      <c r="D280">
        <v>2</v>
      </c>
      <c r="E280" t="str" cm="1">
        <f t="array" ref="E28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80">
        <v>154</v>
      </c>
      <c r="G280">
        <v>232</v>
      </c>
      <c r="H280">
        <v>0</v>
      </c>
      <c r="I280">
        <v>2</v>
      </c>
      <c r="J280">
        <v>164</v>
      </c>
      <c r="K280">
        <v>0</v>
      </c>
      <c r="L280">
        <v>0</v>
      </c>
      <c r="M280">
        <v>1</v>
      </c>
      <c r="N280">
        <v>1</v>
      </c>
      <c r="O280" s="1" t="str" cm="1">
        <f t="array" ref="O28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80">
        <v>3</v>
      </c>
      <c r="Q280" t="str" cm="1">
        <f t="array" ref="Q28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0">
        <v>1</v>
      </c>
      <c r="S280" t="str">
        <f>IF(processed_cleveland_data[[#This Row],[Num]]=0,"Not Present","Present")</f>
        <v>Present</v>
      </c>
    </row>
    <row r="281" spans="1:19" x14ac:dyDescent="0.25">
      <c r="A281">
        <v>58</v>
      </c>
      <c r="B281">
        <v>0</v>
      </c>
      <c r="C281" t="str">
        <f>IF(processed_cleveland_data[[#This Row],[Sex]]=1,"Male","Female")</f>
        <v>Female</v>
      </c>
      <c r="D281">
        <v>4</v>
      </c>
      <c r="E281" t="str" cm="1">
        <f t="array" ref="E28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1">
        <v>130</v>
      </c>
      <c r="G281">
        <v>197</v>
      </c>
      <c r="H281">
        <v>0</v>
      </c>
      <c r="I281">
        <v>0</v>
      </c>
      <c r="J281">
        <v>131</v>
      </c>
      <c r="K281">
        <v>0</v>
      </c>
      <c r="L281">
        <v>0.6</v>
      </c>
      <c r="M281">
        <v>2</v>
      </c>
      <c r="N281">
        <v>0</v>
      </c>
      <c r="O281" s="1" t="str" cm="1">
        <f t="array" ref="O28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1">
        <v>3</v>
      </c>
      <c r="Q281" t="str" cm="1">
        <f t="array" ref="Q28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1">
        <v>0</v>
      </c>
      <c r="S281" t="str">
        <f>IF(processed_cleveland_data[[#This Row],[Num]]=0,"Not Present","Present")</f>
        <v>Not Present</v>
      </c>
    </row>
    <row r="282" spans="1:19" x14ac:dyDescent="0.25">
      <c r="A282">
        <v>57</v>
      </c>
      <c r="B282">
        <v>1</v>
      </c>
      <c r="C282" t="str">
        <f>IF(processed_cleveland_data[[#This Row],[Sex]]=1,"Male","Female")</f>
        <v>Male</v>
      </c>
      <c r="D282">
        <v>4</v>
      </c>
      <c r="E282" t="str" cm="1">
        <f t="array" ref="E28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2">
        <v>110</v>
      </c>
      <c r="G282">
        <v>335</v>
      </c>
      <c r="H282">
        <v>0</v>
      </c>
      <c r="I282">
        <v>0</v>
      </c>
      <c r="J282">
        <v>143</v>
      </c>
      <c r="K282">
        <v>1</v>
      </c>
      <c r="L282">
        <v>3</v>
      </c>
      <c r="M282">
        <v>2</v>
      </c>
      <c r="N282">
        <v>1</v>
      </c>
      <c r="O282" s="1" t="str" cm="1">
        <f t="array" ref="O28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82">
        <v>7</v>
      </c>
      <c r="Q282" t="str" cm="1">
        <f t="array" ref="Q28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82">
        <v>2</v>
      </c>
      <c r="S282" t="str">
        <f>IF(processed_cleveland_data[[#This Row],[Num]]=0,"Not Present","Present")</f>
        <v>Present</v>
      </c>
    </row>
    <row r="283" spans="1:19" x14ac:dyDescent="0.25">
      <c r="A283">
        <v>47</v>
      </c>
      <c r="B283">
        <v>1</v>
      </c>
      <c r="C283" t="str">
        <f>IF(processed_cleveland_data[[#This Row],[Sex]]=1,"Male","Female")</f>
        <v>Male</v>
      </c>
      <c r="D283">
        <v>3</v>
      </c>
      <c r="E283" t="str" cm="1">
        <f t="array" ref="E283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83">
        <v>130</v>
      </c>
      <c r="G283">
        <v>253</v>
      </c>
      <c r="H283">
        <v>0</v>
      </c>
      <c r="I283">
        <v>0</v>
      </c>
      <c r="J283">
        <v>179</v>
      </c>
      <c r="K283">
        <v>0</v>
      </c>
      <c r="L283">
        <v>0</v>
      </c>
      <c r="M283">
        <v>1</v>
      </c>
      <c r="N283">
        <v>0</v>
      </c>
      <c r="O283" s="1" t="str" cm="1">
        <f t="array" ref="O28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3">
        <v>3</v>
      </c>
      <c r="Q283" t="str" cm="1">
        <f t="array" ref="Q28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3">
        <v>0</v>
      </c>
      <c r="S283" t="str">
        <f>IF(processed_cleveland_data[[#This Row],[Num]]=0,"Not Present","Present")</f>
        <v>Not Present</v>
      </c>
    </row>
    <row r="284" spans="1:19" x14ac:dyDescent="0.25">
      <c r="A284">
        <v>55</v>
      </c>
      <c r="B284">
        <v>0</v>
      </c>
      <c r="C284" t="str">
        <f>IF(processed_cleveland_data[[#This Row],[Sex]]=1,"Male","Female")</f>
        <v>Female</v>
      </c>
      <c r="D284">
        <v>4</v>
      </c>
      <c r="E284" t="str" cm="1">
        <f t="array" ref="E28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4">
        <v>128</v>
      </c>
      <c r="G284">
        <v>205</v>
      </c>
      <c r="H284">
        <v>0</v>
      </c>
      <c r="I284">
        <v>1</v>
      </c>
      <c r="J284">
        <v>130</v>
      </c>
      <c r="K284">
        <v>1</v>
      </c>
      <c r="L284">
        <v>2</v>
      </c>
      <c r="M284">
        <v>2</v>
      </c>
      <c r="N284">
        <v>1</v>
      </c>
      <c r="O284" s="1" t="str" cm="1">
        <f t="array" ref="O28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84">
        <v>7</v>
      </c>
      <c r="Q284" t="str" cm="1">
        <f t="array" ref="Q28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84">
        <v>3</v>
      </c>
      <c r="S284" t="str">
        <f>IF(processed_cleveland_data[[#This Row],[Num]]=0,"Not Present","Present")</f>
        <v>Present</v>
      </c>
    </row>
    <row r="285" spans="1:19" x14ac:dyDescent="0.25">
      <c r="A285">
        <v>35</v>
      </c>
      <c r="B285">
        <v>1</v>
      </c>
      <c r="C285" t="str">
        <f>IF(processed_cleveland_data[[#This Row],[Sex]]=1,"Male","Female")</f>
        <v>Male</v>
      </c>
      <c r="D285">
        <v>2</v>
      </c>
      <c r="E285" t="str" cm="1">
        <f t="array" ref="E285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85">
        <v>122</v>
      </c>
      <c r="G285">
        <v>192</v>
      </c>
      <c r="H285">
        <v>0</v>
      </c>
      <c r="I285">
        <v>0</v>
      </c>
      <c r="J285">
        <v>174</v>
      </c>
      <c r="K285">
        <v>0</v>
      </c>
      <c r="L285">
        <v>0</v>
      </c>
      <c r="M285">
        <v>1</v>
      </c>
      <c r="N285">
        <v>0</v>
      </c>
      <c r="O285" s="1" t="str" cm="1">
        <f t="array" ref="O28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5">
        <v>3</v>
      </c>
      <c r="Q285" t="str" cm="1">
        <f t="array" ref="Q28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5">
        <v>0</v>
      </c>
      <c r="S285" t="str">
        <f>IF(processed_cleveland_data[[#This Row],[Num]]=0,"Not Present","Present")</f>
        <v>Not Present</v>
      </c>
    </row>
    <row r="286" spans="1:19" x14ac:dyDescent="0.25">
      <c r="A286">
        <v>61</v>
      </c>
      <c r="B286">
        <v>1</v>
      </c>
      <c r="C286" t="str">
        <f>IF(processed_cleveland_data[[#This Row],[Sex]]=1,"Male","Female")</f>
        <v>Male</v>
      </c>
      <c r="D286">
        <v>4</v>
      </c>
      <c r="E286" t="str" cm="1">
        <f t="array" ref="E28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6">
        <v>148</v>
      </c>
      <c r="G286">
        <v>203</v>
      </c>
      <c r="H286">
        <v>0</v>
      </c>
      <c r="I286">
        <v>0</v>
      </c>
      <c r="J286">
        <v>161</v>
      </c>
      <c r="K286">
        <v>0</v>
      </c>
      <c r="L286">
        <v>0</v>
      </c>
      <c r="M286">
        <v>1</v>
      </c>
      <c r="N286">
        <v>1</v>
      </c>
      <c r="O286" s="1" t="str" cm="1">
        <f t="array" ref="O28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86">
        <v>7</v>
      </c>
      <c r="Q286" t="str" cm="1">
        <f t="array" ref="Q28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86">
        <v>2</v>
      </c>
      <c r="S286" t="str">
        <f>IF(processed_cleveland_data[[#This Row],[Num]]=0,"Not Present","Present")</f>
        <v>Present</v>
      </c>
    </row>
    <row r="287" spans="1:19" x14ac:dyDescent="0.25">
      <c r="A287">
        <v>58</v>
      </c>
      <c r="B287">
        <v>1</v>
      </c>
      <c r="C287" t="str">
        <f>IF(processed_cleveland_data[[#This Row],[Sex]]=1,"Male","Female")</f>
        <v>Male</v>
      </c>
      <c r="D287">
        <v>4</v>
      </c>
      <c r="E287" t="str" cm="1">
        <f t="array" ref="E28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7">
        <v>114</v>
      </c>
      <c r="G287">
        <v>318</v>
      </c>
      <c r="H287">
        <v>0</v>
      </c>
      <c r="I287">
        <v>1</v>
      </c>
      <c r="J287">
        <v>140</v>
      </c>
      <c r="K287">
        <v>0</v>
      </c>
      <c r="L287">
        <v>4.4000000000000004</v>
      </c>
      <c r="M287">
        <v>3</v>
      </c>
      <c r="N287">
        <v>3</v>
      </c>
      <c r="O287" s="1" t="str" cm="1">
        <f t="array" ref="O28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87">
        <v>6</v>
      </c>
      <c r="Q287" t="str" cm="1">
        <f t="array" ref="Q287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87">
        <v>4</v>
      </c>
      <c r="S287" t="str">
        <f>IF(processed_cleveland_data[[#This Row],[Num]]=0,"Not Present","Present")</f>
        <v>Present</v>
      </c>
    </row>
    <row r="288" spans="1:19" x14ac:dyDescent="0.25">
      <c r="A288">
        <v>58</v>
      </c>
      <c r="B288">
        <v>0</v>
      </c>
      <c r="C288" t="str">
        <f>IF(processed_cleveland_data[[#This Row],[Sex]]=1,"Male","Female")</f>
        <v>Female</v>
      </c>
      <c r="D288">
        <v>4</v>
      </c>
      <c r="E288" t="str" cm="1">
        <f t="array" ref="E28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8">
        <v>170</v>
      </c>
      <c r="G288">
        <v>225</v>
      </c>
      <c r="H288">
        <v>1</v>
      </c>
      <c r="I288">
        <v>2</v>
      </c>
      <c r="J288">
        <v>146</v>
      </c>
      <c r="K288">
        <v>1</v>
      </c>
      <c r="L288">
        <v>2.8</v>
      </c>
      <c r="M288">
        <v>2</v>
      </c>
      <c r="N288">
        <v>2</v>
      </c>
      <c r="O288" s="1" t="str" cm="1">
        <f t="array" ref="O28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88">
        <v>6</v>
      </c>
      <c r="Q288" t="str" cm="1">
        <f t="array" ref="Q288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88">
        <v>2</v>
      </c>
      <c r="S288" t="str">
        <f>IF(processed_cleveland_data[[#This Row],[Num]]=0,"Not Present","Present")</f>
        <v>Present</v>
      </c>
    </row>
    <row r="289" spans="1:19" x14ac:dyDescent="0.25">
      <c r="A289">
        <v>58</v>
      </c>
      <c r="B289">
        <v>1</v>
      </c>
      <c r="C289" t="str">
        <f>IF(processed_cleveland_data[[#This Row],[Sex]]=1,"Male","Female")</f>
        <v>Male</v>
      </c>
      <c r="D289">
        <v>2</v>
      </c>
      <c r="E289" t="str" cm="1">
        <f t="array" ref="E289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89">
        <v>125</v>
      </c>
      <c r="G289">
        <v>220</v>
      </c>
      <c r="H289">
        <v>0</v>
      </c>
      <c r="I289">
        <v>0</v>
      </c>
      <c r="J289">
        <v>144</v>
      </c>
      <c r="K289">
        <v>0</v>
      </c>
      <c r="L289">
        <v>0.4</v>
      </c>
      <c r="M289">
        <v>2</v>
      </c>
      <c r="N289">
        <v>0</v>
      </c>
      <c r="O289" s="1" t="str" cm="1">
        <f t="array" ref="O28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9">
        <v>7</v>
      </c>
      <c r="Q289" t="str" cm="1">
        <f t="array" ref="Q28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89">
        <v>0</v>
      </c>
      <c r="S289" t="str">
        <f>IF(processed_cleveland_data[[#This Row],[Num]]=0,"Not Present","Present")</f>
        <v>Not Present</v>
      </c>
    </row>
    <row r="290" spans="1:19" x14ac:dyDescent="0.25">
      <c r="A290">
        <v>56</v>
      </c>
      <c r="B290">
        <v>1</v>
      </c>
      <c r="C290" t="str">
        <f>IF(processed_cleveland_data[[#This Row],[Sex]]=1,"Male","Female")</f>
        <v>Male</v>
      </c>
      <c r="D290">
        <v>2</v>
      </c>
      <c r="E290" t="str" cm="1">
        <f t="array" ref="E29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90">
        <v>130</v>
      </c>
      <c r="G290">
        <v>221</v>
      </c>
      <c r="H290">
        <v>0</v>
      </c>
      <c r="I290">
        <v>2</v>
      </c>
      <c r="J290">
        <v>163</v>
      </c>
      <c r="K290">
        <v>0</v>
      </c>
      <c r="L290">
        <v>0</v>
      </c>
      <c r="M290">
        <v>1</v>
      </c>
      <c r="N290">
        <v>0</v>
      </c>
      <c r="O290" s="1" t="str" cm="1">
        <f t="array" ref="O29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0">
        <v>7</v>
      </c>
      <c r="Q290" t="str" cm="1">
        <f t="array" ref="Q29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90">
        <v>0</v>
      </c>
      <c r="S290" t="str">
        <f>IF(processed_cleveland_data[[#This Row],[Num]]=0,"Not Present","Present")</f>
        <v>Not Present</v>
      </c>
    </row>
    <row r="291" spans="1:19" x14ac:dyDescent="0.25">
      <c r="A291">
        <v>56</v>
      </c>
      <c r="B291">
        <v>1</v>
      </c>
      <c r="C291" t="str">
        <f>IF(processed_cleveland_data[[#This Row],[Sex]]=1,"Male","Female")</f>
        <v>Male</v>
      </c>
      <c r="D291">
        <v>2</v>
      </c>
      <c r="E291" t="str" cm="1">
        <f t="array" ref="E29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91">
        <v>120</v>
      </c>
      <c r="G291">
        <v>240</v>
      </c>
      <c r="H291">
        <v>0</v>
      </c>
      <c r="I291">
        <v>0</v>
      </c>
      <c r="J291">
        <v>169</v>
      </c>
      <c r="K291">
        <v>0</v>
      </c>
      <c r="L291">
        <v>0</v>
      </c>
      <c r="M291">
        <v>3</v>
      </c>
      <c r="N291">
        <v>0</v>
      </c>
      <c r="O291" s="1" t="str" cm="1">
        <f t="array" ref="O29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1">
        <v>3</v>
      </c>
      <c r="Q291" t="str" cm="1">
        <f t="array" ref="Q29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1">
        <v>0</v>
      </c>
      <c r="S291" t="str">
        <f>IF(processed_cleveland_data[[#This Row],[Num]]=0,"Not Present","Present")</f>
        <v>Not Present</v>
      </c>
    </row>
    <row r="292" spans="1:19" x14ac:dyDescent="0.25">
      <c r="A292">
        <v>67</v>
      </c>
      <c r="B292">
        <v>1</v>
      </c>
      <c r="C292" t="str">
        <f>IF(processed_cleveland_data[[#This Row],[Sex]]=1,"Male","Female")</f>
        <v>Male</v>
      </c>
      <c r="D292">
        <v>3</v>
      </c>
      <c r="E292" t="str" cm="1">
        <f t="array" ref="E29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92">
        <v>152</v>
      </c>
      <c r="G292">
        <v>212</v>
      </c>
      <c r="H292">
        <v>0</v>
      </c>
      <c r="I292">
        <v>2</v>
      </c>
      <c r="J292">
        <v>150</v>
      </c>
      <c r="K292">
        <v>0</v>
      </c>
      <c r="L292">
        <v>0.8</v>
      </c>
      <c r="M292">
        <v>2</v>
      </c>
      <c r="N292">
        <v>0</v>
      </c>
      <c r="O292" s="1" t="str" cm="1">
        <f t="array" ref="O29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2">
        <v>7</v>
      </c>
      <c r="Q292" t="str" cm="1">
        <f t="array" ref="Q29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92">
        <v>1</v>
      </c>
      <c r="S292" t="str">
        <f>IF(processed_cleveland_data[[#This Row],[Num]]=0,"Not Present","Present")</f>
        <v>Present</v>
      </c>
    </row>
    <row r="293" spans="1:19" x14ac:dyDescent="0.25">
      <c r="A293">
        <v>55</v>
      </c>
      <c r="B293">
        <v>0</v>
      </c>
      <c r="C293" t="str">
        <f>IF(processed_cleveland_data[[#This Row],[Sex]]=1,"Male","Female")</f>
        <v>Female</v>
      </c>
      <c r="D293">
        <v>2</v>
      </c>
      <c r="E293" t="str" cm="1">
        <f t="array" ref="E29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93">
        <v>132</v>
      </c>
      <c r="G293">
        <v>342</v>
      </c>
      <c r="H293">
        <v>0</v>
      </c>
      <c r="I293">
        <v>0</v>
      </c>
      <c r="J293">
        <v>166</v>
      </c>
      <c r="K293">
        <v>0</v>
      </c>
      <c r="L293">
        <v>1.2</v>
      </c>
      <c r="M293">
        <v>1</v>
      </c>
      <c r="N293">
        <v>0</v>
      </c>
      <c r="O293" s="1" t="str" cm="1">
        <f t="array" ref="O29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3">
        <v>3</v>
      </c>
      <c r="Q293" t="str" cm="1">
        <f t="array" ref="Q29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3">
        <v>0</v>
      </c>
      <c r="S293" t="str">
        <f>IF(processed_cleveland_data[[#This Row],[Num]]=0,"Not Present","Present")</f>
        <v>Not Present</v>
      </c>
    </row>
    <row r="294" spans="1:19" x14ac:dyDescent="0.25">
      <c r="A294">
        <v>44</v>
      </c>
      <c r="B294">
        <v>1</v>
      </c>
      <c r="C294" t="str">
        <f>IF(processed_cleveland_data[[#This Row],[Sex]]=1,"Male","Female")</f>
        <v>Male</v>
      </c>
      <c r="D294">
        <v>4</v>
      </c>
      <c r="E294" t="str" cm="1">
        <f t="array" ref="E29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4">
        <v>120</v>
      </c>
      <c r="G294">
        <v>169</v>
      </c>
      <c r="H294">
        <v>0</v>
      </c>
      <c r="I294">
        <v>0</v>
      </c>
      <c r="J294">
        <v>144</v>
      </c>
      <c r="K294">
        <v>1</v>
      </c>
      <c r="L294">
        <v>2.8</v>
      </c>
      <c r="M294">
        <v>3</v>
      </c>
      <c r="N294">
        <v>0</v>
      </c>
      <c r="O294" s="1" t="str" cm="1">
        <f t="array" ref="O29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4">
        <v>6</v>
      </c>
      <c r="Q294" t="str" cm="1">
        <f t="array" ref="Q294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94">
        <v>2</v>
      </c>
      <c r="S294" t="str">
        <f>IF(processed_cleveland_data[[#This Row],[Num]]=0,"Not Present","Present")</f>
        <v>Present</v>
      </c>
    </row>
    <row r="295" spans="1:19" x14ac:dyDescent="0.25">
      <c r="A295">
        <v>63</v>
      </c>
      <c r="B295">
        <v>1</v>
      </c>
      <c r="C295" t="str">
        <f>IF(processed_cleveland_data[[#This Row],[Sex]]=1,"Male","Female")</f>
        <v>Male</v>
      </c>
      <c r="D295">
        <v>4</v>
      </c>
      <c r="E295" t="str" cm="1">
        <f t="array" ref="E29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5">
        <v>140</v>
      </c>
      <c r="G295">
        <v>187</v>
      </c>
      <c r="H295">
        <v>0</v>
      </c>
      <c r="I295">
        <v>2</v>
      </c>
      <c r="J295">
        <v>144</v>
      </c>
      <c r="K295">
        <v>1</v>
      </c>
      <c r="L295">
        <v>4</v>
      </c>
      <c r="M295">
        <v>1</v>
      </c>
      <c r="N295">
        <v>2</v>
      </c>
      <c r="O295" s="1" t="str" cm="1">
        <f t="array" ref="O29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95">
        <v>7</v>
      </c>
      <c r="Q295" t="str" cm="1">
        <f t="array" ref="Q29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95">
        <v>2</v>
      </c>
      <c r="S295" t="str">
        <f>IF(processed_cleveland_data[[#This Row],[Num]]=0,"Not Present","Present")</f>
        <v>Present</v>
      </c>
    </row>
    <row r="296" spans="1:19" x14ac:dyDescent="0.25">
      <c r="A296">
        <v>63</v>
      </c>
      <c r="B296">
        <v>0</v>
      </c>
      <c r="C296" t="str">
        <f>IF(processed_cleveland_data[[#This Row],[Sex]]=1,"Male","Female")</f>
        <v>Female</v>
      </c>
      <c r="D296">
        <v>4</v>
      </c>
      <c r="E296" t="str" cm="1">
        <f t="array" ref="E29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6">
        <v>124</v>
      </c>
      <c r="G296">
        <v>197</v>
      </c>
      <c r="H296">
        <v>0</v>
      </c>
      <c r="I296">
        <v>0</v>
      </c>
      <c r="J296">
        <v>136</v>
      </c>
      <c r="K296">
        <v>1</v>
      </c>
      <c r="L296">
        <v>0</v>
      </c>
      <c r="M296">
        <v>2</v>
      </c>
      <c r="N296">
        <v>0</v>
      </c>
      <c r="O296" s="1" t="str" cm="1">
        <f t="array" ref="O29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6">
        <v>3</v>
      </c>
      <c r="Q296" t="str" cm="1">
        <f t="array" ref="Q29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6">
        <v>1</v>
      </c>
      <c r="S296" t="str">
        <f>IF(processed_cleveland_data[[#This Row],[Num]]=0,"Not Present","Present")</f>
        <v>Present</v>
      </c>
    </row>
    <row r="297" spans="1:19" x14ac:dyDescent="0.25">
      <c r="A297">
        <v>41</v>
      </c>
      <c r="B297">
        <v>1</v>
      </c>
      <c r="C297" t="str">
        <f>IF(processed_cleveland_data[[#This Row],[Sex]]=1,"Male","Female")</f>
        <v>Male</v>
      </c>
      <c r="D297">
        <v>2</v>
      </c>
      <c r="E297" t="str" cm="1">
        <f t="array" ref="E29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97">
        <v>120</v>
      </c>
      <c r="G297">
        <v>157</v>
      </c>
      <c r="H297">
        <v>0</v>
      </c>
      <c r="I297">
        <v>0</v>
      </c>
      <c r="J297">
        <v>182</v>
      </c>
      <c r="K297">
        <v>0</v>
      </c>
      <c r="L297">
        <v>0</v>
      </c>
      <c r="M297">
        <v>1</v>
      </c>
      <c r="N297">
        <v>0</v>
      </c>
      <c r="O297" s="1" t="str" cm="1">
        <f t="array" ref="O29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7">
        <v>3</v>
      </c>
      <c r="Q297" t="str" cm="1">
        <f t="array" ref="Q29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7">
        <v>0</v>
      </c>
      <c r="S297" t="str">
        <f>IF(processed_cleveland_data[[#This Row],[Num]]=0,"Not Present","Present")</f>
        <v>Not Present</v>
      </c>
    </row>
    <row r="298" spans="1:19" x14ac:dyDescent="0.25">
      <c r="A298">
        <v>59</v>
      </c>
      <c r="B298">
        <v>1</v>
      </c>
      <c r="C298" t="str">
        <f>IF(processed_cleveland_data[[#This Row],[Sex]]=1,"Male","Female")</f>
        <v>Male</v>
      </c>
      <c r="D298">
        <v>4</v>
      </c>
      <c r="E298" t="str" cm="1">
        <f t="array" ref="E29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8">
        <v>164</v>
      </c>
      <c r="G298">
        <v>176</v>
      </c>
      <c r="H298">
        <v>1</v>
      </c>
      <c r="I298">
        <v>2</v>
      </c>
      <c r="J298">
        <v>90</v>
      </c>
      <c r="K298">
        <v>0</v>
      </c>
      <c r="L298">
        <v>1</v>
      </c>
      <c r="M298">
        <v>2</v>
      </c>
      <c r="N298">
        <v>2</v>
      </c>
      <c r="O298" s="1" t="str" cm="1">
        <f t="array" ref="O29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98">
        <v>6</v>
      </c>
      <c r="Q298" t="str" cm="1">
        <f t="array" ref="Q298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98">
        <v>3</v>
      </c>
      <c r="S298" t="str">
        <f>IF(processed_cleveland_data[[#This Row],[Num]]=0,"Not Present","Present")</f>
        <v>Present</v>
      </c>
    </row>
    <row r="299" spans="1:19" x14ac:dyDescent="0.25">
      <c r="A299">
        <v>57</v>
      </c>
      <c r="B299">
        <v>0</v>
      </c>
      <c r="C299" t="str">
        <f>IF(processed_cleveland_data[[#This Row],[Sex]]=1,"Male","Female")</f>
        <v>Female</v>
      </c>
      <c r="D299">
        <v>4</v>
      </c>
      <c r="E299" t="str" cm="1">
        <f t="array" ref="E29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9">
        <v>140</v>
      </c>
      <c r="G299">
        <v>241</v>
      </c>
      <c r="H299">
        <v>0</v>
      </c>
      <c r="I299">
        <v>0</v>
      </c>
      <c r="J299">
        <v>123</v>
      </c>
      <c r="K299">
        <v>1</v>
      </c>
      <c r="L299">
        <v>0.2</v>
      </c>
      <c r="M299">
        <v>2</v>
      </c>
      <c r="N299">
        <v>0</v>
      </c>
      <c r="O299" s="1" t="str" cm="1">
        <f t="array" ref="O29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9">
        <v>7</v>
      </c>
      <c r="Q299" t="str" cm="1">
        <f t="array" ref="Q29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99">
        <v>1</v>
      </c>
      <c r="S299" t="str">
        <f>IF(processed_cleveland_data[[#This Row],[Num]]=0,"Not Present","Present")</f>
        <v>Present</v>
      </c>
    </row>
    <row r="300" spans="1:19" x14ac:dyDescent="0.25">
      <c r="A300">
        <v>45</v>
      </c>
      <c r="B300">
        <v>1</v>
      </c>
      <c r="C300" t="str">
        <f>IF(processed_cleveland_data[[#This Row],[Sex]]=1,"Male","Female")</f>
        <v>Male</v>
      </c>
      <c r="D300">
        <v>1</v>
      </c>
      <c r="E300" t="str" cm="1">
        <f t="array" ref="E300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300">
        <v>110</v>
      </c>
      <c r="G300">
        <v>264</v>
      </c>
      <c r="H300">
        <v>0</v>
      </c>
      <c r="I300">
        <v>0</v>
      </c>
      <c r="J300">
        <v>132</v>
      </c>
      <c r="K300">
        <v>0</v>
      </c>
      <c r="L300">
        <v>1.2</v>
      </c>
      <c r="M300">
        <v>2</v>
      </c>
      <c r="N300">
        <v>0</v>
      </c>
      <c r="O300" s="1" t="str" cm="1">
        <f t="array" ref="O30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00">
        <v>7</v>
      </c>
      <c r="Q300" t="str" cm="1">
        <f t="array" ref="Q30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00">
        <v>1</v>
      </c>
      <c r="S300" t="str">
        <f>IF(processed_cleveland_data[[#This Row],[Num]]=0,"Not Present","Present")</f>
        <v>Present</v>
      </c>
    </row>
    <row r="301" spans="1:19" x14ac:dyDescent="0.25">
      <c r="A301">
        <v>68</v>
      </c>
      <c r="B301">
        <v>1</v>
      </c>
      <c r="C301" t="str">
        <f>IF(processed_cleveland_data[[#This Row],[Sex]]=1,"Male","Female")</f>
        <v>Male</v>
      </c>
      <c r="D301">
        <v>4</v>
      </c>
      <c r="E301" t="str" cm="1">
        <f t="array" ref="E30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01">
        <v>144</v>
      </c>
      <c r="G301">
        <v>193</v>
      </c>
      <c r="H301">
        <v>1</v>
      </c>
      <c r="I301">
        <v>0</v>
      </c>
      <c r="J301">
        <v>141</v>
      </c>
      <c r="K301">
        <v>0</v>
      </c>
      <c r="L301">
        <v>3.4</v>
      </c>
      <c r="M301">
        <v>2</v>
      </c>
      <c r="N301">
        <v>2</v>
      </c>
      <c r="O301" s="1" t="str" cm="1">
        <f t="array" ref="O301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301">
        <v>7</v>
      </c>
      <c r="Q301" t="str" cm="1">
        <f t="array" ref="Q30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01">
        <v>2</v>
      </c>
      <c r="S301" t="str">
        <f>IF(processed_cleveland_data[[#This Row],[Num]]=0,"Not Present","Present")</f>
        <v>Present</v>
      </c>
    </row>
    <row r="302" spans="1:19" x14ac:dyDescent="0.25">
      <c r="A302">
        <v>57</v>
      </c>
      <c r="B302">
        <v>1</v>
      </c>
      <c r="C302" t="str">
        <f>IF(processed_cleveland_data[[#This Row],[Sex]]=1,"Male","Female")</f>
        <v>Male</v>
      </c>
      <c r="D302">
        <v>4</v>
      </c>
      <c r="E302" t="str" cm="1">
        <f t="array" ref="E30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02">
        <v>130</v>
      </c>
      <c r="G302">
        <v>131</v>
      </c>
      <c r="H302">
        <v>0</v>
      </c>
      <c r="I302">
        <v>0</v>
      </c>
      <c r="J302">
        <v>115</v>
      </c>
      <c r="K302">
        <v>1</v>
      </c>
      <c r="L302">
        <v>1.2</v>
      </c>
      <c r="M302">
        <v>2</v>
      </c>
      <c r="N302">
        <v>1</v>
      </c>
      <c r="O302" s="1" t="str" cm="1">
        <f t="array" ref="O30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302">
        <v>7</v>
      </c>
      <c r="Q302" t="str" cm="1">
        <f t="array" ref="Q30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02">
        <v>3</v>
      </c>
      <c r="S302" t="str">
        <f>IF(processed_cleveland_data[[#This Row],[Num]]=0,"Not Present","Present")</f>
        <v>Present</v>
      </c>
    </row>
    <row r="303" spans="1:19" x14ac:dyDescent="0.25">
      <c r="A303">
        <v>57</v>
      </c>
      <c r="B303">
        <v>0</v>
      </c>
      <c r="C303" t="str">
        <f>IF(processed_cleveland_data[[#This Row],[Sex]]=1,"Male","Female")</f>
        <v>Female</v>
      </c>
      <c r="D303">
        <v>2</v>
      </c>
      <c r="E303" t="str" cm="1">
        <f t="array" ref="E30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303">
        <v>130</v>
      </c>
      <c r="G303">
        <v>236</v>
      </c>
      <c r="H303">
        <v>0</v>
      </c>
      <c r="I303">
        <v>2</v>
      </c>
      <c r="J303">
        <v>174</v>
      </c>
      <c r="K303">
        <v>0</v>
      </c>
      <c r="L303">
        <v>0</v>
      </c>
      <c r="M303">
        <v>2</v>
      </c>
      <c r="N303">
        <v>1</v>
      </c>
      <c r="O303" s="1" t="str" cm="1">
        <f t="array" ref="O303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303">
        <v>3</v>
      </c>
      <c r="Q303" t="str" cm="1">
        <f t="array" ref="Q30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03">
        <v>1</v>
      </c>
      <c r="S303" t="str">
        <f>IF(processed_cleveland_data[[#This Row],[Num]]=0,"Not Present","Present")</f>
        <v>Present</v>
      </c>
    </row>
    <row r="304" spans="1:19" x14ac:dyDescent="0.25">
      <c r="A304">
        <v>38</v>
      </c>
      <c r="B304">
        <v>1</v>
      </c>
      <c r="C304" t="str">
        <f>IF(processed_cleveland_data[[#This Row],[Sex]]=1,"Male","Female")</f>
        <v>Male</v>
      </c>
      <c r="D304">
        <v>3</v>
      </c>
      <c r="E304" t="str" cm="1">
        <f t="array" ref="E30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304">
        <v>138</v>
      </c>
      <c r="G304">
        <v>175</v>
      </c>
      <c r="H304">
        <v>0</v>
      </c>
      <c r="I304">
        <v>0</v>
      </c>
      <c r="J304">
        <v>173</v>
      </c>
      <c r="K304">
        <v>0</v>
      </c>
      <c r="L304">
        <v>0</v>
      </c>
      <c r="M304">
        <v>1</v>
      </c>
      <c r="N304">
        <v>0</v>
      </c>
      <c r="O304" s="1" t="str" cm="1">
        <f t="array" ref="O30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04">
        <v>3</v>
      </c>
      <c r="Q304" t="str" cm="1">
        <f t="array" ref="Q30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04">
        <v>0</v>
      </c>
      <c r="S304" t="str">
        <f>IF(processed_cleveland_data[[#This Row],[Num]]=0,"Not Present","Present")</f>
        <v>Not Present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B90A-1D25-4763-9AF0-84A8EAE60840}">
  <dimension ref="A1:L38"/>
  <sheetViews>
    <sheetView workbookViewId="0">
      <selection activeCell="I9" sqref="I9:L9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1" bestFit="1" customWidth="1"/>
    <col min="4" max="4" width="14.5703125" bestFit="1" customWidth="1"/>
    <col min="5" max="5" width="12.7109375" bestFit="1" customWidth="1"/>
    <col min="6" max="6" width="15.140625" bestFit="1" customWidth="1"/>
    <col min="7" max="7" width="15.85546875" bestFit="1" customWidth="1"/>
    <col min="8" max="9" width="11.5703125" bestFit="1" customWidth="1"/>
    <col min="10" max="10" width="10.140625" bestFit="1" customWidth="1"/>
    <col min="11" max="11" width="14.85546875" customWidth="1"/>
    <col min="12" max="12" width="14.7109375" bestFit="1" customWidth="1"/>
  </cols>
  <sheetData>
    <row r="1" spans="1:12" x14ac:dyDescent="0.25">
      <c r="A1" s="18" t="s">
        <v>27</v>
      </c>
      <c r="B1" s="18"/>
      <c r="C1" s="18"/>
      <c r="D1" s="18"/>
      <c r="E1" s="18"/>
    </row>
    <row r="3" spans="1:12" ht="15" customHeight="1" x14ac:dyDescent="0.25">
      <c r="A3" s="2" t="s">
        <v>17</v>
      </c>
      <c r="B3" t="s">
        <v>23</v>
      </c>
      <c r="C3" t="s">
        <v>24</v>
      </c>
      <c r="D3" t="s">
        <v>25</v>
      </c>
      <c r="E3" t="s">
        <v>26</v>
      </c>
      <c r="F3" t="s">
        <v>30</v>
      </c>
      <c r="G3" t="s">
        <v>36</v>
      </c>
    </row>
    <row r="4" spans="1:12" x14ac:dyDescent="0.25">
      <c r="A4" s="3" t="s">
        <v>18</v>
      </c>
      <c r="B4" s="1">
        <v>29</v>
      </c>
      <c r="C4" s="1">
        <v>76</v>
      </c>
      <c r="D4" s="5">
        <v>52.585365853658537</v>
      </c>
      <c r="E4" s="1">
        <v>164</v>
      </c>
      <c r="F4" s="5">
        <v>242.64024390243901</v>
      </c>
      <c r="G4" s="1">
        <v>164</v>
      </c>
      <c r="I4" s="28" t="s">
        <v>18</v>
      </c>
      <c r="J4" s="29"/>
      <c r="K4" s="29"/>
      <c r="L4" s="30"/>
    </row>
    <row r="5" spans="1:12" x14ac:dyDescent="0.25">
      <c r="A5" s="4" t="s">
        <v>21</v>
      </c>
      <c r="B5" s="1">
        <v>34</v>
      </c>
      <c r="C5" s="1">
        <v>76</v>
      </c>
      <c r="D5" s="5">
        <v>54.555555555555557</v>
      </c>
      <c r="E5" s="1">
        <v>72</v>
      </c>
      <c r="F5" s="5">
        <v>256.75</v>
      </c>
      <c r="G5" s="1">
        <v>72</v>
      </c>
      <c r="I5" s="6"/>
      <c r="J5" s="6" t="s">
        <v>32</v>
      </c>
      <c r="K5" s="6" t="s">
        <v>34</v>
      </c>
      <c r="L5" s="6" t="s">
        <v>35</v>
      </c>
    </row>
    <row r="6" spans="1:12" x14ac:dyDescent="0.25">
      <c r="A6" s="8" t="s">
        <v>32</v>
      </c>
      <c r="B6" s="1">
        <v>34</v>
      </c>
      <c r="C6" s="1">
        <v>76</v>
      </c>
      <c r="D6" s="5">
        <v>52.545454545454547</v>
      </c>
      <c r="E6" s="1">
        <v>55</v>
      </c>
      <c r="F6" s="5">
        <v>252</v>
      </c>
      <c r="G6" s="1">
        <v>55</v>
      </c>
      <c r="I6" s="6" t="s">
        <v>21</v>
      </c>
      <c r="J6" s="7">
        <f>GETPIVOTDATA("Count of M/F",$A$3,"M/F","Female","CA Type","Normal","Status","Not Present")/GETPIVOTDATA("Count of M/F",$A$3,"M/F","Female","Status","Not Present")</f>
        <v>0.76388888888888884</v>
      </c>
      <c r="K6" s="7">
        <f>GETPIVOTDATA("Count of M/F",$A$3,"M/F","Female","CA Type","ST-T Wave","Status","Not Present")/GETPIVOTDATA("Count of M/F",$A$3,"M/F","Female","Status","Not Present")</f>
        <v>0.16666666666666666</v>
      </c>
      <c r="L6" s="7">
        <f>GETPIVOTDATA("Count of M/F",$A$3,"M/F","Female","CA Type","Probable Hyper","Status","Not Present")/GETPIVOTDATA("Count of M/F",$A$3,"M/F","Female","Status","Not Present")</f>
        <v>6.9444444444444448E-2</v>
      </c>
    </row>
    <row r="7" spans="1:12" x14ac:dyDescent="0.25">
      <c r="A7" s="8" t="s">
        <v>33</v>
      </c>
      <c r="B7" s="1">
        <v>63</v>
      </c>
      <c r="C7" s="1">
        <v>71</v>
      </c>
      <c r="D7" s="5">
        <v>66.8</v>
      </c>
      <c r="E7" s="1">
        <v>5</v>
      </c>
      <c r="F7" s="5">
        <v>252.4</v>
      </c>
      <c r="G7" s="1">
        <v>5</v>
      </c>
      <c r="I7" s="6" t="s">
        <v>22</v>
      </c>
      <c r="J7" s="7">
        <f>GETPIVOTDATA("Count of M/F",$A$3,"M/F","Male","CA Type","Normal","Status","Not Present")/GETPIVOTDATA("Count of M/F",$A$3,"M/F","Male","Status","Not Present")</f>
        <v>0.84782608695652173</v>
      </c>
      <c r="K7" s="7">
        <f>GETPIVOTDATA("Count of M/F",$A$3,"M/F","Male","CA Type","ST-T Wave","Status","Not Present")/GETPIVOTDATA("Count of M/F",$A$3,"M/F","Male","Status","Not Present")</f>
        <v>9.7826086956521743E-2</v>
      </c>
      <c r="L7" s="7">
        <f>GETPIVOTDATA("Count of M/F",$A$3,"M/F","Male","CA Type","Probable Hyper","Status","Not Present")/GETPIVOTDATA("Count of M/F",$A$3,"M/F","Male","Status","Not Present")</f>
        <v>5.434782608695652E-2</v>
      </c>
    </row>
    <row r="8" spans="1:12" x14ac:dyDescent="0.25">
      <c r="A8" s="8" t="s">
        <v>34</v>
      </c>
      <c r="B8" s="1">
        <v>41</v>
      </c>
      <c r="C8" s="1">
        <v>74</v>
      </c>
      <c r="D8" s="5">
        <v>58.666666666666664</v>
      </c>
      <c r="E8" s="1">
        <v>12</v>
      </c>
      <c r="F8" s="5">
        <v>280.33333333333331</v>
      </c>
      <c r="G8" s="1">
        <v>12</v>
      </c>
    </row>
    <row r="9" spans="1:12" x14ac:dyDescent="0.25">
      <c r="A9" s="4" t="s">
        <v>22</v>
      </c>
      <c r="B9" s="1">
        <v>29</v>
      </c>
      <c r="C9" s="1">
        <v>70</v>
      </c>
      <c r="D9" s="5">
        <v>51.043478260869563</v>
      </c>
      <c r="E9" s="1">
        <v>92</v>
      </c>
      <c r="F9" s="5">
        <v>231.59782608695653</v>
      </c>
      <c r="G9" s="1">
        <v>92</v>
      </c>
      <c r="I9" s="28" t="s">
        <v>19</v>
      </c>
      <c r="J9" s="29"/>
      <c r="K9" s="29"/>
      <c r="L9" s="30"/>
    </row>
    <row r="10" spans="1:12" x14ac:dyDescent="0.25">
      <c r="A10" s="8" t="s">
        <v>32</v>
      </c>
      <c r="B10" s="1">
        <v>29</v>
      </c>
      <c r="C10" s="1">
        <v>70</v>
      </c>
      <c r="D10" s="5">
        <v>50.384615384615387</v>
      </c>
      <c r="E10" s="1">
        <v>78</v>
      </c>
      <c r="F10" s="5">
        <v>230.37179487179486</v>
      </c>
      <c r="G10" s="1">
        <v>78</v>
      </c>
      <c r="I10" s="6"/>
      <c r="J10" s="6" t="s">
        <v>32</v>
      </c>
      <c r="K10" s="6" t="s">
        <v>34</v>
      </c>
      <c r="L10" s="6" t="s">
        <v>35</v>
      </c>
    </row>
    <row r="11" spans="1:12" x14ac:dyDescent="0.25">
      <c r="A11" s="8" t="s">
        <v>33</v>
      </c>
      <c r="B11" s="1">
        <v>42</v>
      </c>
      <c r="C11" s="1">
        <v>62</v>
      </c>
      <c r="D11" s="5">
        <v>51.4</v>
      </c>
      <c r="E11" s="1">
        <v>5</v>
      </c>
      <c r="F11" s="5">
        <v>241.8</v>
      </c>
      <c r="G11" s="1">
        <v>5</v>
      </c>
      <c r="I11" s="6" t="s">
        <v>21</v>
      </c>
      <c r="J11" s="7">
        <f>GETPIVOTDATA("Count of M/F",$A$3,"M/F","Female","CA Type","Normal","Status","Present")/GETPIVOTDATA("Count of M/F",$A$3,"M/F","Female","Status","Present")</f>
        <v>0.4</v>
      </c>
      <c r="K11" s="7">
        <f>GETPIVOTDATA("Count of M/F",$A$3,"M/F","Female","CA Type","ST-T Wave","Status","Present")/GETPIVOTDATA("Count of M/F",$A$3,"M/F","Female","Status","Present")</f>
        <v>0.12</v>
      </c>
      <c r="L11" s="7">
        <f>GETPIVOTDATA("Count of M/F",$A$3,"M/F","Female","CA Type","Probable Hyper","Status","Present")/GETPIVOTDATA("Count of M/F",$A$3,"M/F","Female","Status","Present")</f>
        <v>0.48</v>
      </c>
    </row>
    <row r="12" spans="1:12" x14ac:dyDescent="0.25">
      <c r="A12" s="8" t="s">
        <v>34</v>
      </c>
      <c r="B12" s="1">
        <v>43</v>
      </c>
      <c r="C12" s="1">
        <v>69</v>
      </c>
      <c r="D12" s="5">
        <v>56.555555555555557</v>
      </c>
      <c r="E12" s="1">
        <v>9</v>
      </c>
      <c r="F12" s="5">
        <v>236.55555555555554</v>
      </c>
      <c r="G12" s="1">
        <v>9</v>
      </c>
      <c r="I12" s="6" t="s">
        <v>22</v>
      </c>
      <c r="J12" s="7">
        <f>GETPIVOTDATA("Count of M/F",$A$3,"M/F","Male","CA Type","Normal","Status","Present")/GETPIVOTDATA("Count of M/F",$A$3,"M/F","Male","Status","Present")</f>
        <v>0.32456140350877194</v>
      </c>
      <c r="K12" s="7">
        <f>GETPIVOTDATA("Count of M/F",$A$3,"M/F","Male","CA Type","ST-T Wave","Status","Present")/GETPIVOTDATA("Count of M/F",$A$3,"M/F","Male","Status","Present")</f>
        <v>0.35964912280701755</v>
      </c>
      <c r="L12" s="7">
        <f>GETPIVOTDATA("Count of M/F",$A$3,"M/F","Male","CA Type","Probable Hyper","Status","Present")/GETPIVOTDATA("Count of M/F",$A$3,"M/F","Male","Status","Present")</f>
        <v>0.31578947368421051</v>
      </c>
    </row>
    <row r="13" spans="1:12" x14ac:dyDescent="0.25">
      <c r="A13" s="3" t="s">
        <v>19</v>
      </c>
      <c r="B13" s="1">
        <v>35</v>
      </c>
      <c r="C13" s="1">
        <v>77</v>
      </c>
      <c r="D13" s="5">
        <v>56.625899280575538</v>
      </c>
      <c r="E13" s="1">
        <v>139</v>
      </c>
      <c r="F13" s="5">
        <v>251.4748201438849</v>
      </c>
      <c r="G13" s="1">
        <v>139</v>
      </c>
    </row>
    <row r="14" spans="1:12" x14ac:dyDescent="0.25">
      <c r="A14" s="4" t="s">
        <v>21</v>
      </c>
      <c r="B14" s="1">
        <v>43</v>
      </c>
      <c r="C14" s="1">
        <v>66</v>
      </c>
      <c r="D14" s="5">
        <v>59.08</v>
      </c>
      <c r="E14" s="1">
        <v>25</v>
      </c>
      <c r="F14" s="5">
        <v>276.16000000000003</v>
      </c>
      <c r="G14" s="1">
        <v>25</v>
      </c>
      <c r="I14" s="26" t="s">
        <v>29</v>
      </c>
      <c r="J14" s="26"/>
    </row>
    <row r="15" spans="1:12" x14ac:dyDescent="0.25">
      <c r="A15" s="8" t="s">
        <v>32</v>
      </c>
      <c r="B15" s="1">
        <v>43</v>
      </c>
      <c r="C15" s="1">
        <v>63</v>
      </c>
      <c r="D15" s="5">
        <v>57.2</v>
      </c>
      <c r="E15" s="1">
        <v>10</v>
      </c>
      <c r="F15" s="5">
        <v>284.60000000000002</v>
      </c>
      <c r="G15" s="1">
        <v>10</v>
      </c>
      <c r="I15" s="26"/>
      <c r="J15" s="26"/>
    </row>
    <row r="16" spans="1:12" x14ac:dyDescent="0.25">
      <c r="A16" s="8" t="s">
        <v>33</v>
      </c>
      <c r="B16" s="1">
        <v>56</v>
      </c>
      <c r="C16" s="1">
        <v>66</v>
      </c>
      <c r="D16" s="5">
        <v>60.916666666666664</v>
      </c>
      <c r="E16" s="1">
        <v>12</v>
      </c>
      <c r="F16" s="5">
        <v>279.5</v>
      </c>
      <c r="G16" s="1">
        <v>12</v>
      </c>
      <c r="I16" s="26"/>
      <c r="J16" s="26"/>
    </row>
    <row r="17" spans="1:10" x14ac:dyDescent="0.25">
      <c r="A17" s="8" t="s">
        <v>34</v>
      </c>
      <c r="B17" s="1">
        <v>55</v>
      </c>
      <c r="C17" s="1">
        <v>62</v>
      </c>
      <c r="D17" s="5">
        <v>58</v>
      </c>
      <c r="E17" s="1">
        <v>3</v>
      </c>
      <c r="F17" s="5">
        <v>234.66666666666666</v>
      </c>
      <c r="G17" s="1">
        <v>3</v>
      </c>
      <c r="I17" s="6" t="s">
        <v>28</v>
      </c>
      <c r="J17" s="7">
        <f>GETPIVOTDATA("Count of M/F",$A$3,"M/F","Male","Status","Present")/(GETPIVOTDATA("Count of M/F",$A$3,"M/F","Male","Status","Not Present")+GETPIVOTDATA("Count of M/F",$A$3,"M/F","Male","Status","Present"))</f>
        <v>0.55339805825242716</v>
      </c>
    </row>
    <row r="18" spans="1:10" x14ac:dyDescent="0.25">
      <c r="A18" s="4" t="s">
        <v>22</v>
      </c>
      <c r="B18" s="1">
        <v>35</v>
      </c>
      <c r="C18" s="1">
        <v>77</v>
      </c>
      <c r="D18" s="5">
        <v>56.087719298245617</v>
      </c>
      <c r="E18" s="1">
        <v>114</v>
      </c>
      <c r="F18" s="5">
        <v>246.06140350877192</v>
      </c>
      <c r="G18" s="1">
        <v>114</v>
      </c>
      <c r="I18" s="6" t="s">
        <v>21</v>
      </c>
      <c r="J18" s="7">
        <f>GETPIVOTDATA("Count of M/F",$A$3,"M/F","Female","Status","Present")/(GETPIVOTDATA("Count of M/F",$A$3,"M/F","Female","Status","Not Present")+GETPIVOTDATA("Count of M/F",$A$3,"M/F","Female","Status","Present"))</f>
        <v>0.25773195876288657</v>
      </c>
    </row>
    <row r="19" spans="1:10" x14ac:dyDescent="0.25">
      <c r="A19" s="8" t="s">
        <v>32</v>
      </c>
      <c r="B19" s="1">
        <v>35</v>
      </c>
      <c r="C19" s="1">
        <v>70</v>
      </c>
      <c r="D19" s="5">
        <v>51.270270270270274</v>
      </c>
      <c r="E19" s="1">
        <v>37</v>
      </c>
      <c r="F19" s="5">
        <v>242.35135135135135</v>
      </c>
      <c r="G19" s="1">
        <v>37</v>
      </c>
    </row>
    <row r="20" spans="1:10" x14ac:dyDescent="0.25">
      <c r="A20" s="8" t="s">
        <v>33</v>
      </c>
      <c r="B20" s="1">
        <v>45</v>
      </c>
      <c r="C20" s="1">
        <v>77</v>
      </c>
      <c r="D20" s="5">
        <v>59.666666666666664</v>
      </c>
      <c r="E20" s="1">
        <v>36</v>
      </c>
      <c r="F20" s="5">
        <v>254.25</v>
      </c>
      <c r="G20" s="1">
        <v>36</v>
      </c>
    </row>
    <row r="21" spans="1:10" x14ac:dyDescent="0.25">
      <c r="A21" s="8" t="s">
        <v>34</v>
      </c>
      <c r="B21" s="1">
        <v>44</v>
      </c>
      <c r="C21" s="1">
        <v>70</v>
      </c>
      <c r="D21" s="5">
        <v>57.292682926829265</v>
      </c>
      <c r="E21" s="1">
        <v>41</v>
      </c>
      <c r="F21" s="5">
        <v>242.21951219512195</v>
      </c>
      <c r="G21" s="1">
        <v>41</v>
      </c>
    </row>
    <row r="22" spans="1:10" x14ac:dyDescent="0.25">
      <c r="A22" s="3" t="s">
        <v>20</v>
      </c>
      <c r="B22" s="1">
        <v>29</v>
      </c>
      <c r="C22" s="1">
        <v>77</v>
      </c>
      <c r="D22" s="5">
        <v>54.438943894389439</v>
      </c>
      <c r="E22" s="1">
        <v>303</v>
      </c>
      <c r="F22" s="5">
        <v>246.69306930693068</v>
      </c>
      <c r="G22" s="1">
        <v>303</v>
      </c>
    </row>
    <row r="24" spans="1:10" ht="50.25" customHeight="1" x14ac:dyDescent="0.25">
      <c r="A24" s="24" t="s">
        <v>45</v>
      </c>
      <c r="B24" s="24"/>
      <c r="C24" s="24"/>
      <c r="D24" s="24"/>
      <c r="E24" s="24"/>
    </row>
    <row r="25" spans="1:10" ht="39" customHeight="1" x14ac:dyDescent="0.25">
      <c r="A25" s="25" t="s">
        <v>44</v>
      </c>
      <c r="B25" s="25"/>
      <c r="C25" s="25"/>
      <c r="D25" s="25"/>
      <c r="E25" s="25"/>
    </row>
    <row r="26" spans="1:10" ht="72" customHeight="1" x14ac:dyDescent="0.25">
      <c r="A26" s="24" t="s">
        <v>43</v>
      </c>
      <c r="B26" s="24"/>
      <c r="C26" s="24"/>
      <c r="D26" s="24"/>
      <c r="E26" s="24"/>
    </row>
    <row r="27" spans="1:10" ht="18" customHeight="1" x14ac:dyDescent="0.25"/>
    <row r="28" spans="1:10" ht="15.75" customHeight="1" x14ac:dyDescent="0.25"/>
    <row r="37" spans="2:5" x14ac:dyDescent="0.25">
      <c r="B37" s="23"/>
      <c r="C37" s="23"/>
      <c r="D37" s="23"/>
      <c r="E37" s="23"/>
    </row>
    <row r="38" spans="2:5" ht="15" customHeight="1" x14ac:dyDescent="0.25">
      <c r="B38" s="22"/>
      <c r="C38" s="22"/>
      <c r="D38" s="22"/>
      <c r="E38" s="22"/>
    </row>
  </sheetData>
  <mergeCells count="7">
    <mergeCell ref="A24:E24"/>
    <mergeCell ref="A25:E25"/>
    <mergeCell ref="A26:E26"/>
    <mergeCell ref="I9:L9"/>
    <mergeCell ref="I4:L4"/>
    <mergeCell ref="A1:E1"/>
    <mergeCell ref="I14:J1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444-6996-4AD9-A9E5-019BF3293593}">
  <dimension ref="A2:H23"/>
  <sheetViews>
    <sheetView workbookViewId="0">
      <selection activeCell="I5" sqref="I5"/>
    </sheetView>
  </sheetViews>
  <sheetFormatPr defaultRowHeight="15" x14ac:dyDescent="0.25"/>
  <cols>
    <col min="1" max="1" width="22.85546875" bestFit="1" customWidth="1"/>
    <col min="2" max="2" width="15" bestFit="1" customWidth="1"/>
    <col min="6" max="6" width="10.42578125" bestFit="1" customWidth="1"/>
    <col min="7" max="7" width="16.140625" bestFit="1" customWidth="1"/>
    <col min="8" max="8" width="10.7109375" bestFit="1" customWidth="1"/>
  </cols>
  <sheetData>
    <row r="2" spans="1:8" ht="15.75" thickBot="1" x14ac:dyDescent="0.3"/>
    <row r="3" spans="1:8" ht="21" x14ac:dyDescent="0.35">
      <c r="A3" s="2" t="s">
        <v>17</v>
      </c>
      <c r="B3" t="s">
        <v>38</v>
      </c>
      <c r="F3" s="19" t="s">
        <v>42</v>
      </c>
      <c r="G3" s="20"/>
      <c r="H3" s="21"/>
    </row>
    <row r="4" spans="1:8" ht="21" x14ac:dyDescent="0.35">
      <c r="A4" s="3" t="s">
        <v>21</v>
      </c>
      <c r="B4" s="1">
        <v>97</v>
      </c>
      <c r="F4" s="11"/>
      <c r="G4" s="9" t="s">
        <v>18</v>
      </c>
      <c r="H4" s="12" t="s">
        <v>19</v>
      </c>
    </row>
    <row r="5" spans="1:8" ht="21" x14ac:dyDescent="0.35">
      <c r="A5" s="4" t="s">
        <v>18</v>
      </c>
      <c r="B5" s="1">
        <v>72</v>
      </c>
      <c r="F5" s="13" t="s">
        <v>22</v>
      </c>
      <c r="G5" s="10">
        <f>(GETPIVOTDATA("Defect",$A$3,"M/F","Male","Defect","Fixed defect","Status","Not Present")+GETPIVOTDATA("Defect",$A$3,"M/F","Male","Defect","Reversable defect","Status","Not Present"))/GETPIVOTDATA("Defect",$A$3,"M/F","Male","Status","Not Present")</f>
        <v>0.34782608695652173</v>
      </c>
      <c r="H5" s="14">
        <f>(GETPIVOTDATA("Defect",$A$3,"M/F","Male","Defect","Fixed defect","Status","Present")+GETPIVOTDATA("Defect",$A$3,"M/F","Male","Defect","Reversable defect","Status","Present"))/(GETPIVOTDATA("Defect",$A$3,"M/F","Male","Status","Present")-GETPIVOTDATA("Defect",$A$3,"M/F","Male","Defect","N/A","Status","Present"))</f>
        <v>0.76991150442477874</v>
      </c>
    </row>
    <row r="6" spans="1:8" ht="21.75" thickBot="1" x14ac:dyDescent="0.4">
      <c r="A6" s="8" t="s">
        <v>32</v>
      </c>
      <c r="B6" s="1">
        <v>69</v>
      </c>
      <c r="F6" s="15" t="s">
        <v>21</v>
      </c>
      <c r="G6" s="16">
        <f>GETPIVOTDATA("Defect",$A$3,"M/F","Female","Defect","Reversable defect","Status","Not Present")/(GETPIVOTDATA("Defect",$A$3,"M/F","Female","Status","Not Present")-GETPIVOTDATA("Defect",$A$3,"M/F","Female","Defect","N/A","Status","Not Present"))</f>
        <v>2.8169014084507043E-2</v>
      </c>
      <c r="H6" s="17">
        <f>(GETPIVOTDATA("Defect",$A$3,"M/F","Female","Defect","Fixed defect","Status","Present")+GETPIVOTDATA("Defect",$A$3,"M/F","Female","Defect","Reversable defect","Status","Present"))/GETPIVOTDATA("Defect",$A$3,"M/F","Female","Status","Present")</f>
        <v>0.56000000000000005</v>
      </c>
    </row>
    <row r="7" spans="1:8" x14ac:dyDescent="0.25">
      <c r="A7" s="8" t="s">
        <v>39</v>
      </c>
      <c r="B7" s="1">
        <v>2</v>
      </c>
    </row>
    <row r="8" spans="1:8" x14ac:dyDescent="0.25">
      <c r="A8" s="8" t="s">
        <v>41</v>
      </c>
      <c r="B8" s="1">
        <v>1</v>
      </c>
    </row>
    <row r="9" spans="1:8" x14ac:dyDescent="0.25">
      <c r="A9" s="4" t="s">
        <v>19</v>
      </c>
      <c r="B9" s="1">
        <v>25</v>
      </c>
      <c r="F9" s="31" t="s">
        <v>46</v>
      </c>
    </row>
    <row r="10" spans="1:8" x14ac:dyDescent="0.25">
      <c r="A10" s="8" t="s">
        <v>40</v>
      </c>
      <c r="B10" s="1">
        <v>1</v>
      </c>
    </row>
    <row r="11" spans="1:8" x14ac:dyDescent="0.25">
      <c r="A11" s="8" t="s">
        <v>32</v>
      </c>
      <c r="B11" s="1">
        <v>11</v>
      </c>
    </row>
    <row r="12" spans="1:8" x14ac:dyDescent="0.25">
      <c r="A12" s="8" t="s">
        <v>39</v>
      </c>
      <c r="B12" s="1">
        <v>13</v>
      </c>
    </row>
    <row r="13" spans="1:8" x14ac:dyDescent="0.25">
      <c r="A13" s="3" t="s">
        <v>22</v>
      </c>
      <c r="B13" s="1">
        <v>206</v>
      </c>
    </row>
    <row r="14" spans="1:8" x14ac:dyDescent="0.25">
      <c r="A14" s="4" t="s">
        <v>18</v>
      </c>
      <c r="B14" s="1">
        <v>92</v>
      </c>
    </row>
    <row r="15" spans="1:8" x14ac:dyDescent="0.25">
      <c r="A15" s="8" t="s">
        <v>40</v>
      </c>
      <c r="B15" s="1">
        <v>6</v>
      </c>
    </row>
    <row r="16" spans="1:8" x14ac:dyDescent="0.25">
      <c r="A16" s="8" t="s">
        <v>32</v>
      </c>
      <c r="B16" s="1">
        <v>60</v>
      </c>
    </row>
    <row r="17" spans="1:2" x14ac:dyDescent="0.25">
      <c r="A17" s="8" t="s">
        <v>39</v>
      </c>
      <c r="B17" s="1">
        <v>26</v>
      </c>
    </row>
    <row r="18" spans="1:2" x14ac:dyDescent="0.25">
      <c r="A18" s="4" t="s">
        <v>19</v>
      </c>
      <c r="B18" s="1">
        <v>114</v>
      </c>
    </row>
    <row r="19" spans="1:2" x14ac:dyDescent="0.25">
      <c r="A19" s="8" t="s">
        <v>40</v>
      </c>
      <c r="B19" s="1">
        <v>11</v>
      </c>
    </row>
    <row r="20" spans="1:2" x14ac:dyDescent="0.25">
      <c r="A20" s="8" t="s">
        <v>32</v>
      </c>
      <c r="B20" s="1">
        <v>26</v>
      </c>
    </row>
    <row r="21" spans="1:2" x14ac:dyDescent="0.25">
      <c r="A21" s="8" t="s">
        <v>39</v>
      </c>
      <c r="B21" s="1">
        <v>76</v>
      </c>
    </row>
    <row r="22" spans="1:2" x14ac:dyDescent="0.25">
      <c r="A22" s="8" t="s">
        <v>41</v>
      </c>
      <c r="B22" s="1">
        <v>1</v>
      </c>
    </row>
    <row r="23" spans="1:2" x14ac:dyDescent="0.25">
      <c r="A23" s="3" t="s">
        <v>20</v>
      </c>
      <c r="B23" s="1">
        <v>303</v>
      </c>
    </row>
  </sheetData>
  <mergeCells count="1">
    <mergeCell ref="F3:H3"/>
  </mergeCells>
  <pageMargins left="0.7" right="0.7" top="0.75" bottom="0.75" header="0.3" footer="0.3"/>
  <pageSetup paperSize="9" orientation="portrait" horizontalDpi="300" verticalDpi="3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3BE26D-E98F-4DCF-950C-C7BC832D7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Chest Pain</vt:lpstr>
      <vt:lpstr>Cleveland</vt:lpstr>
      <vt:lpstr>Gender &amp; ECG Results</vt:lpstr>
      <vt:lpstr>Thalach -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Konstantinou</dc:creator>
  <cp:lastModifiedBy>John Konstantinou</cp:lastModifiedBy>
  <dcterms:created xsi:type="dcterms:W3CDTF">2020-03-05T03:14:40Z</dcterms:created>
  <dcterms:modified xsi:type="dcterms:W3CDTF">2020-03-06T04:10:47Z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7d56f4eb-f371-4abf-93e5-e743ff81be02</vt:lpwstr>
  </property>
</Properties>
</file>