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Sito Domenowe" sheetId="1" r:id="rId1"/>
    <sheet name="Sito Funkcyjne" sheetId="2" r:id="rId2"/>
    <sheet name="Dzielenie" sheetId="3" r:id="rId3"/>
  </sheets>
  <calcPr calcId="125725"/>
</workbook>
</file>

<file path=xl/calcChain.xml><?xml version="1.0" encoding="utf-8"?>
<calcChain xmlns="http://schemas.openxmlformats.org/spreadsheetml/2006/main">
  <c r="D33" i="3"/>
  <c r="E33"/>
  <c r="F33"/>
  <c r="C33"/>
  <c r="F34"/>
  <c r="E34"/>
  <c r="D34"/>
  <c r="C34"/>
  <c r="C32"/>
  <c r="D32"/>
  <c r="E32"/>
  <c r="F32"/>
  <c r="B32"/>
  <c r="F31"/>
  <c r="E31"/>
  <c r="D31"/>
  <c r="C31"/>
  <c r="D30"/>
  <c r="E30"/>
  <c r="F30"/>
  <c r="C30"/>
  <c r="D21"/>
  <c r="E21"/>
  <c r="F21"/>
  <c r="C21"/>
  <c r="F22"/>
  <c r="E22"/>
  <c r="D22"/>
  <c r="C22"/>
  <c r="C20"/>
  <c r="D20"/>
  <c r="E20"/>
  <c r="F20"/>
  <c r="B20"/>
  <c r="F19"/>
  <c r="E19"/>
  <c r="D19"/>
  <c r="C19"/>
  <c r="D18"/>
  <c r="E18"/>
  <c r="F18"/>
  <c r="C18"/>
  <c r="D9"/>
  <c r="E9"/>
  <c r="F9"/>
  <c r="C9"/>
  <c r="F10"/>
  <c r="E10"/>
  <c r="D10"/>
  <c r="C10"/>
  <c r="C8"/>
  <c r="D8"/>
  <c r="E8"/>
  <c r="F8"/>
  <c r="B8"/>
  <c r="F7"/>
  <c r="E7"/>
  <c r="D7"/>
  <c r="C7"/>
  <c r="D6"/>
  <c r="E6"/>
  <c r="F6"/>
  <c r="C6"/>
  <c r="D141" i="2"/>
  <c r="E141"/>
  <c r="F141"/>
  <c r="G141"/>
  <c r="H141"/>
  <c r="I141"/>
  <c r="J141"/>
  <c r="K141"/>
  <c r="L141"/>
  <c r="M141"/>
  <c r="C141"/>
  <c r="D142"/>
  <c r="E142"/>
  <c r="F142"/>
  <c r="G142"/>
  <c r="H142"/>
  <c r="I142"/>
  <c r="J142"/>
  <c r="K142"/>
  <c r="L142"/>
  <c r="M142"/>
  <c r="C142"/>
  <c r="D139"/>
  <c r="E139"/>
  <c r="F139"/>
  <c r="G139"/>
  <c r="H139"/>
  <c r="I139"/>
  <c r="J139"/>
  <c r="K139"/>
  <c r="L139"/>
  <c r="M139"/>
  <c r="C139"/>
  <c r="D138"/>
  <c r="E138"/>
  <c r="F138"/>
  <c r="G138"/>
  <c r="H138"/>
  <c r="I138"/>
  <c r="J138"/>
  <c r="K138"/>
  <c r="L138"/>
  <c r="M138"/>
  <c r="C138"/>
  <c r="C140"/>
  <c r="D140"/>
  <c r="E140"/>
  <c r="F140"/>
  <c r="G140"/>
  <c r="H140"/>
  <c r="I140"/>
  <c r="J140"/>
  <c r="K140"/>
  <c r="L140"/>
  <c r="M140"/>
  <c r="B140"/>
  <c r="D129"/>
  <c r="E129"/>
  <c r="F129"/>
  <c r="G129"/>
  <c r="H129"/>
  <c r="I129"/>
  <c r="J129"/>
  <c r="K129"/>
  <c r="L129"/>
  <c r="M129"/>
  <c r="C129"/>
  <c r="D130"/>
  <c r="E130"/>
  <c r="F130"/>
  <c r="G130"/>
  <c r="H130"/>
  <c r="I130"/>
  <c r="J130"/>
  <c r="K130"/>
  <c r="L130"/>
  <c r="M130"/>
  <c r="C130"/>
  <c r="D127"/>
  <c r="E127"/>
  <c r="F127"/>
  <c r="G127"/>
  <c r="H127"/>
  <c r="I127"/>
  <c r="J127"/>
  <c r="K127"/>
  <c r="L127"/>
  <c r="M127"/>
  <c r="C127"/>
  <c r="D126"/>
  <c r="E126"/>
  <c r="F126"/>
  <c r="G126"/>
  <c r="H126"/>
  <c r="I126"/>
  <c r="J126"/>
  <c r="K126"/>
  <c r="L126"/>
  <c r="M126"/>
  <c r="C126"/>
  <c r="C128"/>
  <c r="D128"/>
  <c r="E128"/>
  <c r="F128"/>
  <c r="G128"/>
  <c r="H128"/>
  <c r="I128"/>
  <c r="J128"/>
  <c r="K128"/>
  <c r="L128"/>
  <c r="M128"/>
  <c r="B128"/>
  <c r="D117"/>
  <c r="E117"/>
  <c r="F117"/>
  <c r="G117"/>
  <c r="H117"/>
  <c r="I117"/>
  <c r="J117"/>
  <c r="K117"/>
  <c r="L117"/>
  <c r="M117"/>
  <c r="C117"/>
  <c r="D118"/>
  <c r="E118"/>
  <c r="F118"/>
  <c r="G118"/>
  <c r="H118"/>
  <c r="I118"/>
  <c r="J118"/>
  <c r="K118"/>
  <c r="L118"/>
  <c r="M118"/>
  <c r="C118"/>
  <c r="D115"/>
  <c r="E115"/>
  <c r="F115"/>
  <c r="G115"/>
  <c r="H115"/>
  <c r="I115"/>
  <c r="J115"/>
  <c r="K115"/>
  <c r="L115"/>
  <c r="M115"/>
  <c r="C115"/>
  <c r="D114"/>
  <c r="E114"/>
  <c r="F114"/>
  <c r="G114"/>
  <c r="H114"/>
  <c r="I114"/>
  <c r="J114"/>
  <c r="K114"/>
  <c r="L114"/>
  <c r="M114"/>
  <c r="C114"/>
  <c r="C116"/>
  <c r="D116"/>
  <c r="E116"/>
  <c r="F116"/>
  <c r="G116"/>
  <c r="H116"/>
  <c r="I116"/>
  <c r="J116"/>
  <c r="K116"/>
  <c r="L116"/>
  <c r="M116"/>
  <c r="B116"/>
  <c r="D105"/>
  <c r="E105"/>
  <c r="F105"/>
  <c r="G105"/>
  <c r="H105"/>
  <c r="I105"/>
  <c r="J105"/>
  <c r="K105"/>
  <c r="L105"/>
  <c r="M105"/>
  <c r="C105"/>
  <c r="D106"/>
  <c r="E106"/>
  <c r="F106"/>
  <c r="G106"/>
  <c r="H106"/>
  <c r="I106"/>
  <c r="J106"/>
  <c r="K106"/>
  <c r="L106"/>
  <c r="M106"/>
  <c r="C106"/>
  <c r="D103"/>
  <c r="E103"/>
  <c r="F103"/>
  <c r="G103"/>
  <c r="H103"/>
  <c r="I103"/>
  <c r="J103"/>
  <c r="K103"/>
  <c r="L103"/>
  <c r="M103"/>
  <c r="C103"/>
  <c r="D102"/>
  <c r="E102"/>
  <c r="F102"/>
  <c r="G102"/>
  <c r="H102"/>
  <c r="I102"/>
  <c r="J102"/>
  <c r="K102"/>
  <c r="L102"/>
  <c r="M102"/>
  <c r="C102"/>
  <c r="C104"/>
  <c r="D104"/>
  <c r="E104"/>
  <c r="F104"/>
  <c r="G104"/>
  <c r="H104"/>
  <c r="I104"/>
  <c r="J104"/>
  <c r="K104"/>
  <c r="L104"/>
  <c r="M104"/>
  <c r="B104"/>
  <c r="D93"/>
  <c r="E93"/>
  <c r="F93"/>
  <c r="G93"/>
  <c r="H93"/>
  <c r="I93"/>
  <c r="J93"/>
  <c r="K93"/>
  <c r="L93"/>
  <c r="M93"/>
  <c r="C93"/>
  <c r="D94"/>
  <c r="E94"/>
  <c r="F94"/>
  <c r="G94"/>
  <c r="H94"/>
  <c r="I94"/>
  <c r="J94"/>
  <c r="K94"/>
  <c r="L94"/>
  <c r="M94"/>
  <c r="C94"/>
  <c r="D91"/>
  <c r="E91"/>
  <c r="F91"/>
  <c r="G91"/>
  <c r="H91"/>
  <c r="I91"/>
  <c r="J91"/>
  <c r="K91"/>
  <c r="L91"/>
  <c r="M91"/>
  <c r="C91"/>
  <c r="D90"/>
  <c r="E90"/>
  <c r="F90"/>
  <c r="G90"/>
  <c r="H90"/>
  <c r="I90"/>
  <c r="J90"/>
  <c r="K90"/>
  <c r="L90"/>
  <c r="M90"/>
  <c r="C90"/>
  <c r="C92"/>
  <c r="D92"/>
  <c r="E92"/>
  <c r="F92"/>
  <c r="G92"/>
  <c r="H92"/>
  <c r="I92"/>
  <c r="J92"/>
  <c r="K92"/>
  <c r="L92"/>
  <c r="M92"/>
  <c r="B92"/>
  <c r="D81"/>
  <c r="E81"/>
  <c r="F81"/>
  <c r="G81"/>
  <c r="H81"/>
  <c r="I81"/>
  <c r="J81"/>
  <c r="K81"/>
  <c r="L81"/>
  <c r="M81"/>
  <c r="C81"/>
  <c r="D82"/>
  <c r="E82"/>
  <c r="F82"/>
  <c r="G82"/>
  <c r="H82"/>
  <c r="I82"/>
  <c r="J82"/>
  <c r="K82"/>
  <c r="L82"/>
  <c r="M82"/>
  <c r="C82"/>
  <c r="D79"/>
  <c r="E79"/>
  <c r="F79"/>
  <c r="G79"/>
  <c r="H79"/>
  <c r="I79"/>
  <c r="J79"/>
  <c r="K79"/>
  <c r="L79"/>
  <c r="M79"/>
  <c r="C79"/>
  <c r="D78"/>
  <c r="E78"/>
  <c r="F78"/>
  <c r="G78"/>
  <c r="H78"/>
  <c r="I78"/>
  <c r="J78"/>
  <c r="K78"/>
  <c r="L78"/>
  <c r="M78"/>
  <c r="C78"/>
  <c r="C80"/>
  <c r="D80"/>
  <c r="E80"/>
  <c r="F80"/>
  <c r="G80"/>
  <c r="H80"/>
  <c r="I80"/>
  <c r="J80"/>
  <c r="K80"/>
  <c r="L80"/>
  <c r="M80"/>
  <c r="B80"/>
  <c r="D69"/>
  <c r="E69"/>
  <c r="F69"/>
  <c r="G69"/>
  <c r="H69"/>
  <c r="I69"/>
  <c r="J69"/>
  <c r="K69"/>
  <c r="L69"/>
  <c r="M69"/>
  <c r="C69"/>
  <c r="D70"/>
  <c r="E70"/>
  <c r="F70"/>
  <c r="G70"/>
  <c r="H70"/>
  <c r="I70"/>
  <c r="J70"/>
  <c r="K70"/>
  <c r="L70"/>
  <c r="M70"/>
  <c r="C70"/>
  <c r="D67"/>
  <c r="E67"/>
  <c r="F67"/>
  <c r="G67"/>
  <c r="H67"/>
  <c r="I67"/>
  <c r="J67"/>
  <c r="K67"/>
  <c r="L67"/>
  <c r="M67"/>
  <c r="C67"/>
  <c r="D66"/>
  <c r="E66"/>
  <c r="F66"/>
  <c r="G66"/>
  <c r="H66"/>
  <c r="I66"/>
  <c r="J66"/>
  <c r="K66"/>
  <c r="L66"/>
  <c r="M66"/>
  <c r="C66"/>
  <c r="C68"/>
  <c r="D68"/>
  <c r="E68"/>
  <c r="F68"/>
  <c r="G68"/>
  <c r="H68"/>
  <c r="I68"/>
  <c r="J68"/>
  <c r="K68"/>
  <c r="L68"/>
  <c r="M68"/>
  <c r="B68"/>
  <c r="D57"/>
  <c r="E57"/>
  <c r="F57"/>
  <c r="G57"/>
  <c r="H57"/>
  <c r="I57"/>
  <c r="J57"/>
  <c r="K57"/>
  <c r="L57"/>
  <c r="M57"/>
  <c r="C57"/>
  <c r="D58"/>
  <c r="E58"/>
  <c r="F58"/>
  <c r="G58"/>
  <c r="H58"/>
  <c r="I58"/>
  <c r="J58"/>
  <c r="K58"/>
  <c r="L58"/>
  <c r="M58"/>
  <c r="C58"/>
  <c r="D55"/>
  <c r="E55"/>
  <c r="F55"/>
  <c r="G55"/>
  <c r="H55"/>
  <c r="I55"/>
  <c r="J55"/>
  <c r="K55"/>
  <c r="L55"/>
  <c r="M55"/>
  <c r="C55"/>
  <c r="D54"/>
  <c r="E54"/>
  <c r="F54"/>
  <c r="G54"/>
  <c r="H54"/>
  <c r="I54"/>
  <c r="J54"/>
  <c r="K54"/>
  <c r="L54"/>
  <c r="M54"/>
  <c r="C54"/>
  <c r="C56"/>
  <c r="D56"/>
  <c r="E56"/>
  <c r="F56"/>
  <c r="G56"/>
  <c r="H56"/>
  <c r="I56"/>
  <c r="J56"/>
  <c r="K56"/>
  <c r="L56"/>
  <c r="M56"/>
  <c r="B56"/>
  <c r="D45"/>
  <c r="E45"/>
  <c r="F45"/>
  <c r="G45"/>
  <c r="H45"/>
  <c r="I45"/>
  <c r="J45"/>
  <c r="K45"/>
  <c r="L45"/>
  <c r="M45"/>
  <c r="C45"/>
  <c r="D46"/>
  <c r="E46"/>
  <c r="F46"/>
  <c r="G46"/>
  <c r="H46"/>
  <c r="I46"/>
  <c r="J46"/>
  <c r="K46"/>
  <c r="L46"/>
  <c r="M46"/>
  <c r="C46"/>
  <c r="D43"/>
  <c r="E43"/>
  <c r="F43"/>
  <c r="G43"/>
  <c r="H43"/>
  <c r="I43"/>
  <c r="J43"/>
  <c r="K43"/>
  <c r="L43"/>
  <c r="M43"/>
  <c r="C43"/>
  <c r="D42"/>
  <c r="E42"/>
  <c r="F42"/>
  <c r="G42"/>
  <c r="H42"/>
  <c r="I42"/>
  <c r="J42"/>
  <c r="K42"/>
  <c r="L42"/>
  <c r="M42"/>
  <c r="C42"/>
  <c r="C44"/>
  <c r="D44"/>
  <c r="E44"/>
  <c r="F44"/>
  <c r="G44"/>
  <c r="H44"/>
  <c r="I44"/>
  <c r="J44"/>
  <c r="K44"/>
  <c r="L44"/>
  <c r="M44"/>
  <c r="B44"/>
  <c r="D33"/>
  <c r="E33"/>
  <c r="F33"/>
  <c r="G33"/>
  <c r="H33"/>
  <c r="I33"/>
  <c r="J33"/>
  <c r="K33"/>
  <c r="L33"/>
  <c r="M33"/>
  <c r="C33"/>
  <c r="D34"/>
  <c r="E34"/>
  <c r="F34"/>
  <c r="G34"/>
  <c r="H34"/>
  <c r="I34"/>
  <c r="J34"/>
  <c r="K34"/>
  <c r="L34"/>
  <c r="M34"/>
  <c r="C34"/>
  <c r="D31"/>
  <c r="E31"/>
  <c r="F31"/>
  <c r="G31"/>
  <c r="H31"/>
  <c r="I31"/>
  <c r="J31"/>
  <c r="K31"/>
  <c r="L31"/>
  <c r="M31"/>
  <c r="C31"/>
  <c r="D30"/>
  <c r="E30"/>
  <c r="F30"/>
  <c r="G30"/>
  <c r="H30"/>
  <c r="I30"/>
  <c r="J30"/>
  <c r="K30"/>
  <c r="L30"/>
  <c r="M30"/>
  <c r="C30"/>
  <c r="C32"/>
  <c r="D32"/>
  <c r="E32"/>
  <c r="F32"/>
  <c r="G32"/>
  <c r="H32"/>
  <c r="I32"/>
  <c r="J32"/>
  <c r="K32"/>
  <c r="L32"/>
  <c r="M32"/>
  <c r="B32"/>
  <c r="D21"/>
  <c r="E21"/>
  <c r="F21"/>
  <c r="G21"/>
  <c r="H21"/>
  <c r="I21"/>
  <c r="J21"/>
  <c r="K21"/>
  <c r="L21"/>
  <c r="M21"/>
  <c r="C21"/>
  <c r="D22"/>
  <c r="E22"/>
  <c r="F22"/>
  <c r="G22"/>
  <c r="H22"/>
  <c r="I22"/>
  <c r="J22"/>
  <c r="K22"/>
  <c r="L22"/>
  <c r="M22"/>
  <c r="C22"/>
  <c r="D19"/>
  <c r="E19"/>
  <c r="F19"/>
  <c r="G19"/>
  <c r="H19"/>
  <c r="I19"/>
  <c r="J19"/>
  <c r="K19"/>
  <c r="L19"/>
  <c r="M19"/>
  <c r="C19"/>
  <c r="D18"/>
  <c r="E18"/>
  <c r="F18"/>
  <c r="G18"/>
  <c r="H18"/>
  <c r="I18"/>
  <c r="J18"/>
  <c r="K18"/>
  <c r="L18"/>
  <c r="M18"/>
  <c r="C18"/>
  <c r="C20"/>
  <c r="D20"/>
  <c r="E20"/>
  <c r="F20"/>
  <c r="G20"/>
  <c r="H20"/>
  <c r="I20"/>
  <c r="J20"/>
  <c r="K20"/>
  <c r="L20"/>
  <c r="M20"/>
  <c r="B20"/>
  <c r="D9"/>
  <c r="E9"/>
  <c r="F9"/>
  <c r="G9"/>
  <c r="H9"/>
  <c r="I9"/>
  <c r="J9"/>
  <c r="K9"/>
  <c r="L9"/>
  <c r="M9"/>
  <c r="C9"/>
  <c r="D10"/>
  <c r="E10"/>
  <c r="F10"/>
  <c r="G10"/>
  <c r="H10"/>
  <c r="I10"/>
  <c r="J10"/>
  <c r="K10"/>
  <c r="L10"/>
  <c r="M10"/>
  <c r="C10"/>
  <c r="D7"/>
  <c r="E7"/>
  <c r="F7"/>
  <c r="G7"/>
  <c r="H7"/>
  <c r="I7"/>
  <c r="J7"/>
  <c r="K7"/>
  <c r="L7"/>
  <c r="M7"/>
  <c r="C7"/>
  <c r="D6"/>
  <c r="E6"/>
  <c r="F6"/>
  <c r="G6"/>
  <c r="H6"/>
  <c r="I6"/>
  <c r="J6"/>
  <c r="K6"/>
  <c r="L6"/>
  <c r="M6"/>
  <c r="C6"/>
  <c r="C8"/>
  <c r="D8"/>
  <c r="E8"/>
  <c r="F8"/>
  <c r="G8"/>
  <c r="H8"/>
  <c r="I8"/>
  <c r="J8"/>
  <c r="K8"/>
  <c r="L8"/>
  <c r="M8"/>
  <c r="B8"/>
  <c r="D141" i="1"/>
  <c r="E141"/>
  <c r="F141"/>
  <c r="G141"/>
  <c r="H141"/>
  <c r="I141"/>
  <c r="J141"/>
  <c r="K141"/>
  <c r="L141"/>
  <c r="M141"/>
  <c r="C141"/>
  <c r="D142"/>
  <c r="E142"/>
  <c r="F142"/>
  <c r="G142"/>
  <c r="H142"/>
  <c r="I142"/>
  <c r="J142"/>
  <c r="K142"/>
  <c r="L142"/>
  <c r="M142"/>
  <c r="C142"/>
  <c r="D139"/>
  <c r="E139"/>
  <c r="F139"/>
  <c r="G139"/>
  <c r="H139"/>
  <c r="I139"/>
  <c r="J139"/>
  <c r="K139"/>
  <c r="L139"/>
  <c r="M139"/>
  <c r="C139"/>
  <c r="D138"/>
  <c r="E138"/>
  <c r="F138"/>
  <c r="G138"/>
  <c r="H138"/>
  <c r="I138"/>
  <c r="J138"/>
  <c r="K138"/>
  <c r="L138"/>
  <c r="M138"/>
  <c r="C138"/>
  <c r="C140"/>
  <c r="D140"/>
  <c r="E140"/>
  <c r="F140"/>
  <c r="G140"/>
  <c r="H140"/>
  <c r="I140"/>
  <c r="J140"/>
  <c r="K140"/>
  <c r="L140"/>
  <c r="M140"/>
  <c r="B140"/>
  <c r="D129"/>
  <c r="E129"/>
  <c r="F129"/>
  <c r="G129"/>
  <c r="H129"/>
  <c r="I129"/>
  <c r="J129"/>
  <c r="K129"/>
  <c r="L129"/>
  <c r="M129"/>
  <c r="C129"/>
  <c r="D130"/>
  <c r="E130"/>
  <c r="F130"/>
  <c r="G130"/>
  <c r="H130"/>
  <c r="I130"/>
  <c r="J130"/>
  <c r="K130"/>
  <c r="L130"/>
  <c r="M130"/>
  <c r="C130"/>
  <c r="D127"/>
  <c r="E127"/>
  <c r="F127"/>
  <c r="G127"/>
  <c r="H127"/>
  <c r="I127"/>
  <c r="J127"/>
  <c r="K127"/>
  <c r="L127"/>
  <c r="M127"/>
  <c r="C127"/>
  <c r="D126"/>
  <c r="E126"/>
  <c r="F126"/>
  <c r="G126"/>
  <c r="H126"/>
  <c r="I126"/>
  <c r="J126"/>
  <c r="K126"/>
  <c r="L126"/>
  <c r="M126"/>
  <c r="C126"/>
  <c r="C128"/>
  <c r="D128"/>
  <c r="E128"/>
  <c r="F128"/>
  <c r="G128"/>
  <c r="H128"/>
  <c r="I128"/>
  <c r="J128"/>
  <c r="K128"/>
  <c r="L128"/>
  <c r="M128"/>
  <c r="B128"/>
  <c r="D117"/>
  <c r="E117"/>
  <c r="F117"/>
  <c r="G117"/>
  <c r="H117"/>
  <c r="I117"/>
  <c r="J117"/>
  <c r="K117"/>
  <c r="L117"/>
  <c r="M117"/>
  <c r="C117"/>
  <c r="D118"/>
  <c r="E118"/>
  <c r="F118"/>
  <c r="G118"/>
  <c r="H118"/>
  <c r="I118"/>
  <c r="J118"/>
  <c r="K118"/>
  <c r="L118"/>
  <c r="M118"/>
  <c r="C118"/>
  <c r="D115"/>
  <c r="E115"/>
  <c r="F115"/>
  <c r="G115"/>
  <c r="H115"/>
  <c r="I115"/>
  <c r="J115"/>
  <c r="K115"/>
  <c r="L115"/>
  <c r="M115"/>
  <c r="C115"/>
  <c r="D114"/>
  <c r="E114"/>
  <c r="F114"/>
  <c r="G114"/>
  <c r="H114"/>
  <c r="I114"/>
  <c r="J114"/>
  <c r="K114"/>
  <c r="L114"/>
  <c r="M114"/>
  <c r="C114"/>
  <c r="C116"/>
  <c r="D116"/>
  <c r="E116"/>
  <c r="F116"/>
  <c r="G116"/>
  <c r="H116"/>
  <c r="I116"/>
  <c r="J116"/>
  <c r="K116"/>
  <c r="L116"/>
  <c r="M116"/>
  <c r="B116"/>
  <c r="D105"/>
  <c r="E105"/>
  <c r="F105"/>
  <c r="G105"/>
  <c r="H105"/>
  <c r="I105"/>
  <c r="J105"/>
  <c r="K105"/>
  <c r="L105"/>
  <c r="M105"/>
  <c r="C105"/>
  <c r="D106"/>
  <c r="E106"/>
  <c r="F106"/>
  <c r="G106"/>
  <c r="H106"/>
  <c r="I106"/>
  <c r="J106"/>
  <c r="K106"/>
  <c r="L106"/>
  <c r="M106"/>
  <c r="C106"/>
  <c r="D103"/>
  <c r="E103"/>
  <c r="F103"/>
  <c r="G103"/>
  <c r="H103"/>
  <c r="I103"/>
  <c r="J103"/>
  <c r="K103"/>
  <c r="L103"/>
  <c r="M103"/>
  <c r="C103"/>
  <c r="D102"/>
  <c r="E102"/>
  <c r="F102"/>
  <c r="G102"/>
  <c r="H102"/>
  <c r="I102"/>
  <c r="J102"/>
  <c r="K102"/>
  <c r="L102"/>
  <c r="M102"/>
  <c r="C102"/>
  <c r="C104"/>
  <c r="D104"/>
  <c r="E104"/>
  <c r="F104"/>
  <c r="G104"/>
  <c r="H104"/>
  <c r="I104"/>
  <c r="J104"/>
  <c r="K104"/>
  <c r="L104"/>
  <c r="M104"/>
  <c r="B104"/>
  <c r="D93"/>
  <c r="E93"/>
  <c r="F93"/>
  <c r="G93"/>
  <c r="H93"/>
  <c r="I93"/>
  <c r="J93"/>
  <c r="K93"/>
  <c r="L93"/>
  <c r="M93"/>
  <c r="C93"/>
  <c r="D94"/>
  <c r="E94"/>
  <c r="F94"/>
  <c r="G94"/>
  <c r="H94"/>
  <c r="I94"/>
  <c r="J94"/>
  <c r="K94"/>
  <c r="L94"/>
  <c r="M94"/>
  <c r="C94"/>
  <c r="D91"/>
  <c r="E91"/>
  <c r="F91"/>
  <c r="G91"/>
  <c r="H91"/>
  <c r="I91"/>
  <c r="J91"/>
  <c r="K91"/>
  <c r="L91"/>
  <c r="M91"/>
  <c r="C91"/>
  <c r="D90"/>
  <c r="E90"/>
  <c r="F90"/>
  <c r="G90"/>
  <c r="H90"/>
  <c r="I90"/>
  <c r="J90"/>
  <c r="K90"/>
  <c r="L90"/>
  <c r="M90"/>
  <c r="C90"/>
  <c r="C92"/>
  <c r="D92"/>
  <c r="E92"/>
  <c r="F92"/>
  <c r="G92"/>
  <c r="H92"/>
  <c r="I92"/>
  <c r="J92"/>
  <c r="K92"/>
  <c r="L92"/>
  <c r="M92"/>
  <c r="B92"/>
  <c r="D81"/>
  <c r="E81"/>
  <c r="F81"/>
  <c r="G81"/>
  <c r="H81"/>
  <c r="I81"/>
  <c r="J81"/>
  <c r="K81"/>
  <c r="L81"/>
  <c r="M81"/>
  <c r="C81"/>
  <c r="D82"/>
  <c r="E82"/>
  <c r="F82"/>
  <c r="G82"/>
  <c r="H82"/>
  <c r="I82"/>
  <c r="J82"/>
  <c r="K82"/>
  <c r="L82"/>
  <c r="M82"/>
  <c r="C82"/>
  <c r="D79"/>
  <c r="E79"/>
  <c r="F79"/>
  <c r="G79"/>
  <c r="H79"/>
  <c r="I79"/>
  <c r="J79"/>
  <c r="K79"/>
  <c r="L79"/>
  <c r="M79"/>
  <c r="C79"/>
  <c r="D78"/>
  <c r="E78"/>
  <c r="F78"/>
  <c r="G78"/>
  <c r="H78"/>
  <c r="I78"/>
  <c r="J78"/>
  <c r="K78"/>
  <c r="L78"/>
  <c r="M78"/>
  <c r="C78"/>
  <c r="C80"/>
  <c r="D80"/>
  <c r="E80"/>
  <c r="F80"/>
  <c r="G80"/>
  <c r="H80"/>
  <c r="I80"/>
  <c r="J80"/>
  <c r="K80"/>
  <c r="L80"/>
  <c r="M80"/>
  <c r="B80"/>
  <c r="D69"/>
  <c r="E69"/>
  <c r="F69"/>
  <c r="G69"/>
  <c r="H69"/>
  <c r="I69"/>
  <c r="J69"/>
  <c r="K69"/>
  <c r="L69"/>
  <c r="M69"/>
  <c r="C69"/>
  <c r="D70"/>
  <c r="E70"/>
  <c r="F70"/>
  <c r="G70"/>
  <c r="H70"/>
  <c r="I70"/>
  <c r="J70"/>
  <c r="K70"/>
  <c r="L70"/>
  <c r="M70"/>
  <c r="C70"/>
  <c r="D67"/>
  <c r="E67"/>
  <c r="F67"/>
  <c r="G67"/>
  <c r="H67"/>
  <c r="I67"/>
  <c r="J67"/>
  <c r="K67"/>
  <c r="L67"/>
  <c r="M67"/>
  <c r="C67"/>
  <c r="D66"/>
  <c r="E66"/>
  <c r="F66"/>
  <c r="G66"/>
  <c r="H66"/>
  <c r="I66"/>
  <c r="J66"/>
  <c r="K66"/>
  <c r="L66"/>
  <c r="M66"/>
  <c r="C66"/>
  <c r="C68"/>
  <c r="D68"/>
  <c r="E68"/>
  <c r="F68"/>
  <c r="G68"/>
  <c r="H68"/>
  <c r="I68"/>
  <c r="J68"/>
  <c r="K68"/>
  <c r="L68"/>
  <c r="M68"/>
  <c r="B68"/>
  <c r="D57"/>
  <c r="E57"/>
  <c r="F57"/>
  <c r="G57"/>
  <c r="H57"/>
  <c r="I57"/>
  <c r="J57"/>
  <c r="K57"/>
  <c r="L57"/>
  <c r="M57"/>
  <c r="C57"/>
  <c r="D58"/>
  <c r="E58"/>
  <c r="F58"/>
  <c r="G58"/>
  <c r="H58"/>
  <c r="I58"/>
  <c r="J58"/>
  <c r="K58"/>
  <c r="L58"/>
  <c r="M58"/>
  <c r="C58"/>
  <c r="D55"/>
  <c r="E55"/>
  <c r="F55"/>
  <c r="G55"/>
  <c r="H55"/>
  <c r="I55"/>
  <c r="J55"/>
  <c r="K55"/>
  <c r="L55"/>
  <c r="M55"/>
  <c r="C55"/>
  <c r="D54"/>
  <c r="E54"/>
  <c r="F54"/>
  <c r="G54"/>
  <c r="H54"/>
  <c r="I54"/>
  <c r="J54"/>
  <c r="K54"/>
  <c r="L54"/>
  <c r="M54"/>
  <c r="C54"/>
  <c r="C56"/>
  <c r="D56"/>
  <c r="E56"/>
  <c r="F56"/>
  <c r="G56"/>
  <c r="H56"/>
  <c r="I56"/>
  <c r="J56"/>
  <c r="K56"/>
  <c r="L56"/>
  <c r="M56"/>
  <c r="B56"/>
  <c r="D45"/>
  <c r="E45"/>
  <c r="F45"/>
  <c r="G45"/>
  <c r="H45"/>
  <c r="I45"/>
  <c r="J45"/>
  <c r="K45"/>
  <c r="L45"/>
  <c r="M45"/>
  <c r="C45"/>
  <c r="D46"/>
  <c r="E46"/>
  <c r="F46"/>
  <c r="G46"/>
  <c r="H46"/>
  <c r="I46"/>
  <c r="J46"/>
  <c r="K46"/>
  <c r="L46"/>
  <c r="M46"/>
  <c r="C46"/>
  <c r="C44"/>
  <c r="D44"/>
  <c r="E44"/>
  <c r="F44"/>
  <c r="G44"/>
  <c r="H44"/>
  <c r="I44"/>
  <c r="J44"/>
  <c r="K44"/>
  <c r="L44"/>
  <c r="M44"/>
  <c r="B44"/>
  <c r="D43"/>
  <c r="E43"/>
  <c r="F43"/>
  <c r="G43"/>
  <c r="H43"/>
  <c r="I43"/>
  <c r="J43"/>
  <c r="K43"/>
  <c r="L43"/>
  <c r="M43"/>
  <c r="B8"/>
  <c r="C43"/>
  <c r="D42"/>
  <c r="E42"/>
  <c r="F42"/>
  <c r="G42"/>
  <c r="H42"/>
  <c r="I42"/>
  <c r="J42"/>
  <c r="K42"/>
  <c r="L42"/>
  <c r="M42"/>
  <c r="C42"/>
  <c r="D33"/>
  <c r="E33"/>
  <c r="F33"/>
  <c r="G33"/>
  <c r="H33"/>
  <c r="I33"/>
  <c r="J33"/>
  <c r="K33"/>
  <c r="L33"/>
  <c r="M33"/>
  <c r="C33"/>
  <c r="D34"/>
  <c r="E34"/>
  <c r="F34"/>
  <c r="G34"/>
  <c r="H34"/>
  <c r="I34"/>
  <c r="J34"/>
  <c r="K34"/>
  <c r="L34"/>
  <c r="M34"/>
  <c r="C34"/>
  <c r="D31"/>
  <c r="E31"/>
  <c r="F31"/>
  <c r="G31"/>
  <c r="H31"/>
  <c r="I31"/>
  <c r="J31"/>
  <c r="K31"/>
  <c r="L31"/>
  <c r="M31"/>
  <c r="C31"/>
  <c r="D30"/>
  <c r="E30"/>
  <c r="F30"/>
  <c r="G30"/>
  <c r="H30"/>
  <c r="I30"/>
  <c r="J30"/>
  <c r="K30"/>
  <c r="L30"/>
  <c r="M30"/>
  <c r="C30"/>
  <c r="C32"/>
  <c r="D32"/>
  <c r="E32"/>
  <c r="F32"/>
  <c r="G32"/>
  <c r="H32"/>
  <c r="I32"/>
  <c r="J32"/>
  <c r="K32"/>
  <c r="L32"/>
  <c r="M32"/>
  <c r="B32"/>
  <c r="D21"/>
  <c r="E21"/>
  <c r="F21"/>
  <c r="G21"/>
  <c r="H21"/>
  <c r="I21"/>
  <c r="J21"/>
  <c r="K21"/>
  <c r="L21"/>
  <c r="M21"/>
  <c r="C21"/>
  <c r="D22"/>
  <c r="E22"/>
  <c r="F22"/>
  <c r="G22"/>
  <c r="H22"/>
  <c r="I22"/>
  <c r="J22"/>
  <c r="K22"/>
  <c r="L22"/>
  <c r="M22"/>
  <c r="C22"/>
  <c r="C20"/>
  <c r="D20"/>
  <c r="E20"/>
  <c r="F20"/>
  <c r="G20"/>
  <c r="H20"/>
  <c r="I20"/>
  <c r="J20"/>
  <c r="K20"/>
  <c r="L20"/>
  <c r="M20"/>
  <c r="B20"/>
  <c r="D19"/>
  <c r="E19"/>
  <c r="F19"/>
  <c r="G19"/>
  <c r="H19"/>
  <c r="I19"/>
  <c r="J19"/>
  <c r="K19"/>
  <c r="L19"/>
  <c r="M19"/>
  <c r="C19"/>
  <c r="D18"/>
  <c r="E18"/>
  <c r="F18"/>
  <c r="G18"/>
  <c r="H18"/>
  <c r="I18"/>
  <c r="J18"/>
  <c r="K18"/>
  <c r="L18"/>
  <c r="M18"/>
  <c r="C18"/>
  <c r="D9"/>
  <c r="E9"/>
  <c r="F9"/>
  <c r="G9"/>
  <c r="H9"/>
  <c r="I9"/>
  <c r="J9"/>
  <c r="K9"/>
  <c r="L9"/>
  <c r="M9"/>
  <c r="C9"/>
  <c r="D7"/>
  <c r="E7"/>
  <c r="F7"/>
  <c r="G7"/>
  <c r="H7"/>
  <c r="I7"/>
  <c r="J7"/>
  <c r="K7"/>
  <c r="L7"/>
  <c r="M7"/>
  <c r="C7"/>
  <c r="D6"/>
  <c r="E6"/>
  <c r="F6"/>
  <c r="G6"/>
  <c r="H6"/>
  <c r="I6"/>
  <c r="J6"/>
  <c r="K6"/>
  <c r="L6"/>
  <c r="M6"/>
  <c r="C6"/>
  <c r="D10"/>
  <c r="E10"/>
  <c r="F10"/>
  <c r="G10"/>
  <c r="H10"/>
  <c r="I10"/>
  <c r="J10"/>
  <c r="K10"/>
  <c r="L10"/>
  <c r="M10"/>
  <c r="C10"/>
  <c r="C8"/>
  <c r="D8"/>
  <c r="E8"/>
  <c r="F8"/>
  <c r="G8"/>
  <c r="H8"/>
  <c r="I8"/>
  <c r="J8"/>
  <c r="K8"/>
  <c r="L8"/>
  <c r="M8"/>
</calcChain>
</file>

<file path=xl/sharedStrings.xml><?xml version="1.0" encoding="utf-8"?>
<sst xmlns="http://schemas.openxmlformats.org/spreadsheetml/2006/main" count="627" uniqueCount="62">
  <si>
    <t>Czas pracy procesorów</t>
  </si>
  <si>
    <t>Upływ czasu rzeczywistego</t>
  </si>
  <si>
    <t>Sito Domenowe Static 2 procesory, &lt;2, 1000000000&gt;</t>
  </si>
  <si>
    <t>Sekwencyjny</t>
  </si>
  <si>
    <t>Static Blokowy</t>
  </si>
  <si>
    <t>Cykliczny 2</t>
  </si>
  <si>
    <t>Cykliczny 4</t>
  </si>
  <si>
    <t>Cykliczny 8</t>
  </si>
  <si>
    <t>Cykliczny 16</t>
  </si>
  <si>
    <t>Cykliczny 32</t>
  </si>
  <si>
    <t>Cykliczny 64</t>
  </si>
  <si>
    <t>Cykliczny 128</t>
  </si>
  <si>
    <t>Cykliczny 256</t>
  </si>
  <si>
    <t>Cykliczny 512</t>
  </si>
  <si>
    <t>Cykliczny 1024</t>
  </si>
  <si>
    <t>Przyspieszenie przetwarzania równoległego</t>
  </si>
  <si>
    <t>Efektywność przetwarzania równoległego</t>
  </si>
  <si>
    <t>Prędkość przetwarzania</t>
  </si>
  <si>
    <t>Koszt zrównoleglenia</t>
  </si>
  <si>
    <t>Sito Domenowe Static 2 procesory, &lt;2, 500000000&gt;</t>
  </si>
  <si>
    <t>Sito Domenowe Static 2 procesory, &lt;500000000, 1000000000&gt;</t>
  </si>
  <si>
    <t>Sito Domenowe Static 4 procesory, &lt;2, 1000000000&gt;</t>
  </si>
  <si>
    <t>Sito Domenowe Static 4 procesory, &lt;2, 500000000&gt;</t>
  </si>
  <si>
    <t>Sito Domenowe Static 4 procesory, &lt;500000000, 1000000000&gt;</t>
  </si>
  <si>
    <t>Sito Domenowe Dynamic 2 procesory, &lt;2, 1000000000&gt;</t>
  </si>
  <si>
    <t>Dynamic 1</t>
  </si>
  <si>
    <t>Dynamic 2</t>
  </si>
  <si>
    <t>Dynamic 4</t>
  </si>
  <si>
    <t>Dynamic 8</t>
  </si>
  <si>
    <t>Dynamic 16</t>
  </si>
  <si>
    <t>Dynamic 32</t>
  </si>
  <si>
    <t>Dynamic 64</t>
  </si>
  <si>
    <t>Dynamic 128</t>
  </si>
  <si>
    <t>Dynamic 256</t>
  </si>
  <si>
    <t>Dynamic 512</t>
  </si>
  <si>
    <t>Dynamic 1024</t>
  </si>
  <si>
    <t>Sito Domenowe Dynamic 2 procesory, &lt;2, 500000000&gt;</t>
  </si>
  <si>
    <t>Sito Domenowe Dynamic 2 procesory, &lt;500000000, 1000000000&gt;</t>
  </si>
  <si>
    <t>Sito Domenowe Dynamic 4 procesory, &lt;2, 1000000000&gt;</t>
  </si>
  <si>
    <t>Sito Domenowe Dynamic 4 procesory, &lt;2, 500000000&gt;</t>
  </si>
  <si>
    <t>Sito Domenowe Dynamic 4 procesory, &lt;500000000, 1000000000&gt;</t>
  </si>
  <si>
    <t>Sito Funkcyjne Static 2 procesory &lt;2, 1000000000&gt;</t>
  </si>
  <si>
    <t>Sito Funkcyjne Static 2 procesory &lt;2, 500000000&gt;</t>
  </si>
  <si>
    <t>Sito Funkcyjne Static 2 procesory &lt;500000000, 1000000000&gt;</t>
  </si>
  <si>
    <t>Sito Funkcyjne Static 4 procesory &lt;2, 1000000000&gt;</t>
  </si>
  <si>
    <t>Sito Funkcyjne Static 4 procesory &lt;2, 500000000&gt;</t>
  </si>
  <si>
    <t>Sito Funkcyjne Static 4 procesory &lt;500000000, 1000000000&gt;</t>
  </si>
  <si>
    <t>Sito Funkcyjne Dynamic 2 procesory &lt;2, 1000000000&gt;</t>
  </si>
  <si>
    <t>Sito Funkcyjne Dynamic 2 procesory &lt;2, 500000000&gt;</t>
  </si>
  <si>
    <t>Sito Funkcyjne Dynamic 2 procesory &lt;500000000, 1000000000&gt;</t>
  </si>
  <si>
    <t>Sito Funkcyjne Dynamic 4 procesory &lt;2, 1000000000&gt;</t>
  </si>
  <si>
    <t>Sito Funkcyjne Dynamic 4 procesory &lt;2, 500000000&gt;</t>
  </si>
  <si>
    <t>Sito Funkcyjne Dynamic 4 procesory &lt;500000000, 1000000000&gt;</t>
  </si>
  <si>
    <t>BRAK</t>
  </si>
  <si>
    <t>Względny procentowy koszt zrównoleglenia</t>
  </si>
  <si>
    <t>Dzielenie &lt;2, 60000000&gt;</t>
  </si>
  <si>
    <t>Static 2P</t>
  </si>
  <si>
    <t>Dynamic 2P</t>
  </si>
  <si>
    <t>Static 4P</t>
  </si>
  <si>
    <t>Dynamic 4P</t>
  </si>
  <si>
    <t>Dzielenie &lt;2, 30000000&gt;</t>
  </si>
  <si>
    <t>Dzielenie &lt;30000000, 60000000&gt;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</si>
</sst>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2"/>
  <sheetViews>
    <sheetView workbookViewId="0">
      <selection activeCell="C32" sqref="C32"/>
    </sheetView>
  </sheetViews>
  <sheetFormatPr defaultRowHeight="15"/>
  <sheetData>
    <row r="1" spans="1:13">
      <c r="A1" t="s">
        <v>2</v>
      </c>
    </row>
    <row r="3" spans="1:1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>
      <c r="A4" t="s">
        <v>0</v>
      </c>
      <c r="B4">
        <v>14.733772</v>
      </c>
      <c r="C4">
        <v>5.144037</v>
      </c>
      <c r="D4">
        <v>5.5438270000000003</v>
      </c>
      <c r="E4">
        <v>5.3166570000000002</v>
      </c>
      <c r="F4">
        <v>5.302651</v>
      </c>
      <c r="G4">
        <v>5.2392409999999998</v>
      </c>
      <c r="H4">
        <v>5.4362620000000001</v>
      </c>
      <c r="I4">
        <v>5.453398</v>
      </c>
      <c r="J4">
        <v>5.4174629999999997</v>
      </c>
      <c r="K4">
        <v>5.3908849999999999</v>
      </c>
      <c r="L4">
        <v>5.3047399999999998</v>
      </c>
      <c r="M4">
        <v>5.3838489999999997</v>
      </c>
    </row>
    <row r="5" spans="1:13">
      <c r="A5" t="s">
        <v>1</v>
      </c>
      <c r="B5">
        <v>14.734521000000001</v>
      </c>
      <c r="C5">
        <v>2.587081</v>
      </c>
      <c r="D5">
        <v>2.8288829999999998</v>
      </c>
      <c r="E5">
        <v>2.6812109999999998</v>
      </c>
      <c r="F5">
        <v>2.6652740000000001</v>
      </c>
      <c r="G5">
        <v>2.6248999999999998</v>
      </c>
      <c r="H5">
        <v>2.7351830000000001</v>
      </c>
      <c r="I5">
        <v>2.7493560000000001</v>
      </c>
      <c r="J5">
        <v>2.7390979999999998</v>
      </c>
      <c r="K5">
        <v>2.716548</v>
      </c>
      <c r="L5">
        <v>2.6761509999999999</v>
      </c>
      <c r="M5">
        <v>2.7712889999999999</v>
      </c>
    </row>
    <row r="6" spans="1:13">
      <c r="A6" t="s">
        <v>15</v>
      </c>
      <c r="B6" t="s">
        <v>53</v>
      </c>
      <c r="C6">
        <f>$B5/C5</f>
        <v>5.6954231429166695</v>
      </c>
      <c r="D6">
        <f t="shared" ref="D6:M6" si="0">$B5/D5</f>
        <v>5.2086003556880938</v>
      </c>
      <c r="E6">
        <f t="shared" si="0"/>
        <v>5.4954723816961817</v>
      </c>
      <c r="F6">
        <f t="shared" si="0"/>
        <v>5.5283325466725</v>
      </c>
      <c r="G6">
        <f t="shared" si="0"/>
        <v>5.6133646996076045</v>
      </c>
      <c r="H6">
        <f t="shared" si="0"/>
        <v>5.3870329700060289</v>
      </c>
      <c r="I6">
        <f t="shared" si="0"/>
        <v>5.3592626782417412</v>
      </c>
      <c r="J6">
        <f t="shared" si="0"/>
        <v>5.3793332695653833</v>
      </c>
      <c r="K6">
        <f t="shared" si="0"/>
        <v>5.4239869864254198</v>
      </c>
      <c r="L6">
        <f t="shared" si="0"/>
        <v>5.5058630847063563</v>
      </c>
      <c r="M6">
        <f t="shared" si="0"/>
        <v>5.3168475030933262</v>
      </c>
    </row>
    <row r="7" spans="1:13">
      <c r="A7" t="s">
        <v>16</v>
      </c>
      <c r="B7" t="s">
        <v>53</v>
      </c>
      <c r="C7">
        <f>C6/2</f>
        <v>2.8477115714583348</v>
      </c>
      <c r="D7">
        <f t="shared" ref="D7:M7" si="1">D6/2</f>
        <v>2.6043001778440469</v>
      </c>
      <c r="E7">
        <f t="shared" si="1"/>
        <v>2.7477361908480908</v>
      </c>
      <c r="F7">
        <f t="shared" si="1"/>
        <v>2.76416627333625</v>
      </c>
      <c r="G7">
        <f t="shared" si="1"/>
        <v>2.8066823498038023</v>
      </c>
      <c r="H7">
        <f t="shared" si="1"/>
        <v>2.6935164850030144</v>
      </c>
      <c r="I7">
        <f t="shared" si="1"/>
        <v>2.6796313391208706</v>
      </c>
      <c r="J7">
        <f t="shared" si="1"/>
        <v>2.6896666347826916</v>
      </c>
      <c r="K7">
        <f t="shared" si="1"/>
        <v>2.7119934932127099</v>
      </c>
      <c r="L7">
        <f t="shared" si="1"/>
        <v>2.7529315423531782</v>
      </c>
      <c r="M7">
        <f t="shared" si="1"/>
        <v>2.6584237515466631</v>
      </c>
    </row>
    <row r="8" spans="1:13">
      <c r="A8" t="s">
        <v>17</v>
      </c>
      <c r="B8">
        <f>999999999/B5</f>
        <v>67867832.215244725</v>
      </c>
      <c r="C8">
        <f t="shared" ref="C8:M8" si="2">999999999/C5</f>
        <v>386536022.25829035</v>
      </c>
      <c r="D8">
        <f t="shared" si="2"/>
        <v>353496415.01610357</v>
      </c>
      <c r="E8">
        <f t="shared" si="2"/>
        <v>372965797.54446781</v>
      </c>
      <c r="F8">
        <f t="shared" si="2"/>
        <v>375195945.70764577</v>
      </c>
      <c r="G8">
        <f t="shared" si="2"/>
        <v>380966893.59594655</v>
      </c>
      <c r="H8">
        <f t="shared" si="2"/>
        <v>365606249.74636066</v>
      </c>
      <c r="I8">
        <f t="shared" si="2"/>
        <v>363721540.24433357</v>
      </c>
      <c r="J8">
        <f t="shared" si="2"/>
        <v>365083687.76874727</v>
      </c>
      <c r="K8">
        <f t="shared" si="2"/>
        <v>368114238.73239124</v>
      </c>
      <c r="L8">
        <f t="shared" si="2"/>
        <v>373670992.03296077</v>
      </c>
      <c r="M8">
        <f t="shared" si="2"/>
        <v>360842914.25398076</v>
      </c>
    </row>
    <row r="9" spans="1:13">
      <c r="A9" t="s">
        <v>54</v>
      </c>
      <c r="B9" t="s">
        <v>53</v>
      </c>
      <c r="C9">
        <f>(C10/C5)*100</f>
        <v>1.1644397682175378</v>
      </c>
      <c r="D9">
        <f t="shared" ref="D9:M9" si="3">(D10/D5)*100</f>
        <v>4.0277028070796614</v>
      </c>
      <c r="E9">
        <f t="shared" si="3"/>
        <v>1.706877974169112</v>
      </c>
      <c r="F9">
        <f t="shared" si="3"/>
        <v>1.0466841307873143</v>
      </c>
      <c r="G9">
        <f t="shared" si="3"/>
        <v>0.40226294335021384</v>
      </c>
      <c r="H9">
        <f t="shared" si="3"/>
        <v>1.2468635553818568</v>
      </c>
      <c r="I9">
        <f t="shared" si="3"/>
        <v>1.6481677891113518</v>
      </c>
      <c r="J9">
        <f t="shared" si="3"/>
        <v>2.2172627631431929</v>
      </c>
      <c r="K9">
        <f t="shared" si="3"/>
        <v>1.5538470146671437</v>
      </c>
      <c r="L9">
        <f t="shared" si="3"/>
        <v>1.7772539740844258</v>
      </c>
      <c r="M9">
        <f t="shared" si="3"/>
        <v>5.7276234993896393</v>
      </c>
    </row>
    <row r="10" spans="1:13">
      <c r="A10" t="s">
        <v>18</v>
      </c>
      <c r="B10" t="s">
        <v>53</v>
      </c>
      <c r="C10">
        <f>(2*C5)-C4</f>
        <v>3.0124999999999957E-2</v>
      </c>
      <c r="D10">
        <f t="shared" ref="D10:M10" si="4">(2*D5)-D4</f>
        <v>0.11393899999999935</v>
      </c>
      <c r="E10">
        <f t="shared" si="4"/>
        <v>4.576499999999939E-2</v>
      </c>
      <c r="F10">
        <f t="shared" si="4"/>
        <v>2.7897000000000283E-2</v>
      </c>
      <c r="G10">
        <f t="shared" si="4"/>
        <v>1.0558999999999763E-2</v>
      </c>
      <c r="H10">
        <f t="shared" si="4"/>
        <v>3.4104000000000134E-2</v>
      </c>
      <c r="I10">
        <f t="shared" si="4"/>
        <v>4.5314000000000298E-2</v>
      </c>
      <c r="J10">
        <f t="shared" si="4"/>
        <v>6.0732999999999926E-2</v>
      </c>
      <c r="K10">
        <f t="shared" si="4"/>
        <v>4.2210999999999999E-2</v>
      </c>
      <c r="L10">
        <f t="shared" si="4"/>
        <v>4.7562000000000104E-2</v>
      </c>
      <c r="M10">
        <f t="shared" si="4"/>
        <v>0.15872900000000012</v>
      </c>
    </row>
    <row r="13" spans="1:13">
      <c r="A13" t="s">
        <v>19</v>
      </c>
    </row>
    <row r="15" spans="1:13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>
      <c r="A16" t="s">
        <v>0</v>
      </c>
      <c r="B16">
        <v>7.1340199999999996</v>
      </c>
      <c r="C16">
        <v>2.5953240000000002</v>
      </c>
      <c r="D16">
        <v>2.859829</v>
      </c>
      <c r="E16">
        <v>2.8263669999999999</v>
      </c>
      <c r="F16">
        <v>2.7851400000000002</v>
      </c>
      <c r="G16">
        <v>2.7270799999999999</v>
      </c>
      <c r="H16">
        <v>2.7312249999999998</v>
      </c>
      <c r="I16">
        <v>2.7481949999999999</v>
      </c>
      <c r="J16">
        <v>2.743474</v>
      </c>
      <c r="K16">
        <v>2.771916</v>
      </c>
      <c r="L16">
        <v>2.7591830000000002</v>
      </c>
      <c r="M16">
        <v>2.7729059999999999</v>
      </c>
    </row>
    <row r="17" spans="1:13">
      <c r="A17" t="s">
        <v>1</v>
      </c>
      <c r="B17">
        <v>7.1344130000000003</v>
      </c>
      <c r="C17">
        <v>1.307447</v>
      </c>
      <c r="D17">
        <v>1.457263</v>
      </c>
      <c r="E17">
        <v>1.4342220000000001</v>
      </c>
      <c r="F17">
        <v>1.401678</v>
      </c>
      <c r="G17">
        <v>1.367086</v>
      </c>
      <c r="H17">
        <v>1.373394</v>
      </c>
      <c r="I17">
        <v>1.3803890000000001</v>
      </c>
      <c r="J17">
        <v>1.3802730000000001</v>
      </c>
      <c r="K17">
        <v>1.391788</v>
      </c>
      <c r="L17">
        <v>1.398949</v>
      </c>
      <c r="M17">
        <v>1.3967240000000001</v>
      </c>
    </row>
    <row r="18" spans="1:13">
      <c r="A18" t="s">
        <v>15</v>
      </c>
      <c r="B18" t="s">
        <v>53</v>
      </c>
      <c r="C18">
        <f>$B17/C17</f>
        <v>5.4567512105653231</v>
      </c>
      <c r="D18">
        <f t="shared" ref="D18:M18" si="5">$B17/D17</f>
        <v>4.8957621239268416</v>
      </c>
      <c r="E18">
        <f t="shared" si="5"/>
        <v>4.9744133056109865</v>
      </c>
      <c r="F18">
        <f t="shared" si="5"/>
        <v>5.0899086666124465</v>
      </c>
      <c r="G18">
        <f t="shared" si="5"/>
        <v>5.21870094492958</v>
      </c>
      <c r="H18">
        <f t="shared" si="5"/>
        <v>5.1947314463293131</v>
      </c>
      <c r="I18">
        <f t="shared" si="5"/>
        <v>5.168407601045792</v>
      </c>
      <c r="J18">
        <f t="shared" si="5"/>
        <v>5.1688419609743868</v>
      </c>
      <c r="K18">
        <f t="shared" si="5"/>
        <v>5.1260773910969197</v>
      </c>
      <c r="L18">
        <f t="shared" si="5"/>
        <v>5.0998378068106849</v>
      </c>
      <c r="M18">
        <f t="shared" si="5"/>
        <v>5.1079619165991277</v>
      </c>
    </row>
    <row r="19" spans="1:13">
      <c r="A19" t="s">
        <v>16</v>
      </c>
      <c r="B19" t="s">
        <v>53</v>
      </c>
      <c r="C19">
        <f>C18/2</f>
        <v>2.7283756052826615</v>
      </c>
      <c r="D19">
        <f t="shared" ref="D19:M19" si="6">D18/2</f>
        <v>2.4478810619634208</v>
      </c>
      <c r="E19">
        <f t="shared" si="6"/>
        <v>2.4872066528054932</v>
      </c>
      <c r="F19">
        <f t="shared" si="6"/>
        <v>2.5449543333062232</v>
      </c>
      <c r="G19">
        <f t="shared" si="6"/>
        <v>2.60935047246479</v>
      </c>
      <c r="H19">
        <f t="shared" si="6"/>
        <v>2.5973657231646565</v>
      </c>
      <c r="I19">
        <f t="shared" si="6"/>
        <v>2.584203800522896</v>
      </c>
      <c r="J19">
        <f t="shared" si="6"/>
        <v>2.5844209804871934</v>
      </c>
      <c r="K19">
        <f t="shared" si="6"/>
        <v>2.5630386955484599</v>
      </c>
      <c r="L19">
        <f t="shared" si="6"/>
        <v>2.5499189034053424</v>
      </c>
      <c r="M19">
        <f t="shared" si="6"/>
        <v>2.5539809582995638</v>
      </c>
    </row>
    <row r="20" spans="1:13">
      <c r="A20" t="s">
        <v>17</v>
      </c>
      <c r="B20">
        <f>499999999/B17</f>
        <v>70082850.404090703</v>
      </c>
      <c r="C20">
        <f t="shared" ref="C20:M20" si="7">499999999/C17</f>
        <v>382424678.78239042</v>
      </c>
      <c r="D20">
        <f t="shared" si="7"/>
        <v>343108964.54517817</v>
      </c>
      <c r="E20">
        <f t="shared" si="7"/>
        <v>348621063.5452531</v>
      </c>
      <c r="F20">
        <f t="shared" si="7"/>
        <v>356715307.65268487</v>
      </c>
      <c r="G20">
        <f t="shared" si="7"/>
        <v>365741437.6271866</v>
      </c>
      <c r="H20">
        <f t="shared" si="7"/>
        <v>364061586.84252298</v>
      </c>
      <c r="I20">
        <f t="shared" si="7"/>
        <v>362216736.73145753</v>
      </c>
      <c r="J20">
        <f t="shared" si="7"/>
        <v>362247177.91335481</v>
      </c>
      <c r="K20">
        <f t="shared" si="7"/>
        <v>359250114.96003699</v>
      </c>
      <c r="L20">
        <f t="shared" si="7"/>
        <v>357411170.09983921</v>
      </c>
      <c r="M20">
        <f t="shared" si="7"/>
        <v>357980530.87080908</v>
      </c>
    </row>
    <row r="21" spans="1:13">
      <c r="A21" t="s">
        <v>54</v>
      </c>
      <c r="B21" t="s">
        <v>53</v>
      </c>
      <c r="C21">
        <f>(C22/C17)*100</f>
        <v>1.4968101957478861</v>
      </c>
      <c r="D21">
        <f t="shared" ref="D21:M21" si="8">(D22/D17)*100</f>
        <v>3.7534062142523346</v>
      </c>
      <c r="E21">
        <f t="shared" si="8"/>
        <v>2.9337857040263193</v>
      </c>
      <c r="F21">
        <f t="shared" si="8"/>
        <v>1.2995852114394169</v>
      </c>
      <c r="G21">
        <f t="shared" si="8"/>
        <v>0.51876765616794396</v>
      </c>
      <c r="H21">
        <f t="shared" si="8"/>
        <v>1.1331780974724088</v>
      </c>
      <c r="I21">
        <f t="shared" si="8"/>
        <v>0.91155464148151222</v>
      </c>
      <c r="J21">
        <f t="shared" si="8"/>
        <v>1.2368567667410866</v>
      </c>
      <c r="K21">
        <f t="shared" si="8"/>
        <v>0.83777126976234906</v>
      </c>
      <c r="L21">
        <f t="shared" si="8"/>
        <v>2.7674346956179128</v>
      </c>
      <c r="M21">
        <f t="shared" si="8"/>
        <v>1.4707272159711067</v>
      </c>
    </row>
    <row r="22" spans="1:13">
      <c r="A22" t="s">
        <v>18</v>
      </c>
      <c r="B22" t="s">
        <v>53</v>
      </c>
      <c r="C22">
        <f>(2*C17)-C16</f>
        <v>1.9569999999999865E-2</v>
      </c>
      <c r="D22">
        <f t="shared" ref="D22:M22" si="9">(2*D17)-D16</f>
        <v>5.4696999999999996E-2</v>
      </c>
      <c r="E22">
        <f t="shared" si="9"/>
        <v>4.2077000000000364E-2</v>
      </c>
      <c r="F22">
        <f t="shared" si="9"/>
        <v>1.8215999999999788E-2</v>
      </c>
      <c r="G22">
        <f t="shared" si="9"/>
        <v>7.0920000000000982E-3</v>
      </c>
      <c r="H22">
        <f t="shared" si="9"/>
        <v>1.5563000000000216E-2</v>
      </c>
      <c r="I22">
        <f t="shared" si="9"/>
        <v>1.2583000000000233E-2</v>
      </c>
      <c r="J22">
        <f t="shared" si="9"/>
        <v>1.7072000000000198E-2</v>
      </c>
      <c r="K22">
        <f t="shared" si="9"/>
        <v>1.1660000000000004E-2</v>
      </c>
      <c r="L22">
        <f t="shared" si="9"/>
        <v>3.8714999999999833E-2</v>
      </c>
      <c r="M22">
        <f t="shared" si="9"/>
        <v>2.0542000000000282E-2</v>
      </c>
    </row>
    <row r="25" spans="1:13">
      <c r="A25" t="s">
        <v>20</v>
      </c>
    </row>
    <row r="27" spans="1:13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</row>
    <row r="28" spans="1:13">
      <c r="A28" t="s">
        <v>0</v>
      </c>
      <c r="B28">
        <v>7.3837599999999997</v>
      </c>
      <c r="C28">
        <v>3.0335160000000001</v>
      </c>
      <c r="D28">
        <v>3.3959489999999999</v>
      </c>
      <c r="E28">
        <v>3.3076690000000002</v>
      </c>
      <c r="F28">
        <v>3.2280579999999999</v>
      </c>
      <c r="G28">
        <v>3.1982979999999999</v>
      </c>
      <c r="H28">
        <v>3.1448230000000001</v>
      </c>
      <c r="I28">
        <v>3.1339250000000001</v>
      </c>
      <c r="J28">
        <v>3.1676060000000001</v>
      </c>
      <c r="K28">
        <v>3.205257</v>
      </c>
      <c r="L28">
        <v>3.1894</v>
      </c>
      <c r="M28">
        <v>3.1908500000000002</v>
      </c>
    </row>
    <row r="29" spans="1:13">
      <c r="A29" t="s">
        <v>1</v>
      </c>
      <c r="B29">
        <v>7.3841340000000004</v>
      </c>
      <c r="C29">
        <v>1.5194780000000001</v>
      </c>
      <c r="D29">
        <v>1.743034</v>
      </c>
      <c r="E29">
        <v>1.6688719999999999</v>
      </c>
      <c r="F29">
        <v>1.622312</v>
      </c>
      <c r="G29">
        <v>1.604905</v>
      </c>
      <c r="H29">
        <v>1.5815360000000001</v>
      </c>
      <c r="I29">
        <v>1.5723640000000001</v>
      </c>
      <c r="J29">
        <v>1.5912139999999999</v>
      </c>
      <c r="K29">
        <v>1.61103</v>
      </c>
      <c r="L29">
        <v>1.6044689999999999</v>
      </c>
      <c r="M29">
        <v>1.6060570000000001</v>
      </c>
    </row>
    <row r="30" spans="1:13">
      <c r="A30" t="s">
        <v>15</v>
      </c>
      <c r="B30" t="s">
        <v>53</v>
      </c>
      <c r="C30">
        <f>$B29/C29</f>
        <v>4.8596518014739267</v>
      </c>
      <c r="D30">
        <f t="shared" ref="D30:M30" si="10">$B29/D29</f>
        <v>4.2363683095108877</v>
      </c>
      <c r="E30">
        <f t="shared" si="10"/>
        <v>4.4246257352271483</v>
      </c>
      <c r="F30">
        <f t="shared" si="10"/>
        <v>4.5516115272524651</v>
      </c>
      <c r="G30">
        <f t="shared" si="10"/>
        <v>4.6009788741389679</v>
      </c>
      <c r="H30">
        <f t="shared" si="10"/>
        <v>4.6689635898265989</v>
      </c>
      <c r="I30">
        <f t="shared" si="10"/>
        <v>4.6961988445423577</v>
      </c>
      <c r="J30">
        <f t="shared" si="10"/>
        <v>4.6405662594723278</v>
      </c>
      <c r="K30">
        <f t="shared" si="10"/>
        <v>4.5834863410364806</v>
      </c>
      <c r="L30">
        <f t="shared" si="10"/>
        <v>4.6022291487090126</v>
      </c>
      <c r="M30">
        <f t="shared" si="10"/>
        <v>4.5976786627124691</v>
      </c>
    </row>
    <row r="31" spans="1:13">
      <c r="A31" t="s">
        <v>16</v>
      </c>
      <c r="B31" t="s">
        <v>53</v>
      </c>
      <c r="C31">
        <f>C30/2</f>
        <v>2.4298259007369634</v>
      </c>
      <c r="D31">
        <f t="shared" ref="D31:M31" si="11">D30/2</f>
        <v>2.1181841547554439</v>
      </c>
      <c r="E31">
        <f t="shared" si="11"/>
        <v>2.2123128676135742</v>
      </c>
      <c r="F31">
        <f t="shared" si="11"/>
        <v>2.2758057636262325</v>
      </c>
      <c r="G31">
        <f t="shared" si="11"/>
        <v>2.3004894370694839</v>
      </c>
      <c r="H31">
        <f t="shared" si="11"/>
        <v>2.3344817949132994</v>
      </c>
      <c r="I31">
        <f t="shared" si="11"/>
        <v>2.3480994222711788</v>
      </c>
      <c r="J31">
        <f t="shared" si="11"/>
        <v>2.3202831297361639</v>
      </c>
      <c r="K31">
        <f t="shared" si="11"/>
        <v>2.2917431705182403</v>
      </c>
      <c r="L31">
        <f t="shared" si="11"/>
        <v>2.3011145743545063</v>
      </c>
      <c r="M31">
        <f t="shared" si="11"/>
        <v>2.2988393313562345</v>
      </c>
    </row>
    <row r="32" spans="1:13">
      <c r="A32" t="s">
        <v>17</v>
      </c>
      <c r="B32">
        <f>500000001/B29</f>
        <v>67712747.493477225</v>
      </c>
      <c r="C32">
        <f t="shared" ref="C32:M32" si="12">500000001/C29</f>
        <v>329060375.33942574</v>
      </c>
      <c r="D32">
        <f t="shared" si="12"/>
        <v>286856137.63127971</v>
      </c>
      <c r="E32">
        <f t="shared" si="12"/>
        <v>299603565.16257691</v>
      </c>
      <c r="F32">
        <f t="shared" si="12"/>
        <v>308202122.0332464</v>
      </c>
      <c r="G32">
        <f t="shared" si="12"/>
        <v>311544920.72739506</v>
      </c>
      <c r="H32">
        <f t="shared" si="12"/>
        <v>316148352.61416751</v>
      </c>
      <c r="I32">
        <f t="shared" si="12"/>
        <v>317992526.53965622</v>
      </c>
      <c r="J32">
        <f t="shared" si="12"/>
        <v>314225491.35439986</v>
      </c>
      <c r="K32">
        <f t="shared" si="12"/>
        <v>310360453.25040501</v>
      </c>
      <c r="L32">
        <f t="shared" si="12"/>
        <v>311629580.253654</v>
      </c>
      <c r="M32">
        <f t="shared" si="12"/>
        <v>311321454.34439749</v>
      </c>
    </row>
    <row r="33" spans="1:13">
      <c r="A33" t="s">
        <v>54</v>
      </c>
      <c r="B33" t="s">
        <v>53</v>
      </c>
      <c r="C33">
        <f>(C34/C29)*100</f>
        <v>0.35801768765326719</v>
      </c>
      <c r="D33">
        <f t="shared" ref="D33:M33" si="13">(D34/D29)*100</f>
        <v>5.1702376430981873</v>
      </c>
      <c r="E33">
        <f t="shared" si="13"/>
        <v>1.8021154408486468</v>
      </c>
      <c r="F33">
        <f t="shared" si="13"/>
        <v>1.0211352686782864</v>
      </c>
      <c r="G33">
        <f t="shared" si="13"/>
        <v>0.71730102404816409</v>
      </c>
      <c r="H33">
        <f t="shared" si="13"/>
        <v>1.1538782550634294</v>
      </c>
      <c r="I33">
        <f t="shared" si="13"/>
        <v>0.68705465146747935</v>
      </c>
      <c r="J33">
        <f t="shared" si="13"/>
        <v>0.93149004470798202</v>
      </c>
      <c r="K33">
        <f t="shared" si="13"/>
        <v>1.0429973371073102</v>
      </c>
      <c r="L33">
        <f t="shared" si="13"/>
        <v>1.2177237453637206</v>
      </c>
      <c r="M33">
        <f t="shared" si="13"/>
        <v>1.3239878783878747</v>
      </c>
    </row>
    <row r="34" spans="1:13">
      <c r="A34" t="s">
        <v>18</v>
      </c>
      <c r="B34" t="s">
        <v>53</v>
      </c>
      <c r="C34">
        <f>(2*C29)-C28</f>
        <v>5.4400000000001114E-3</v>
      </c>
      <c r="D34">
        <f t="shared" ref="D34:M34" si="14">(2*D29)-D28</f>
        <v>9.011900000000006E-2</v>
      </c>
      <c r="E34">
        <f t="shared" si="14"/>
        <v>3.007499999999963E-2</v>
      </c>
      <c r="F34">
        <f t="shared" si="14"/>
        <v>1.6566000000000081E-2</v>
      </c>
      <c r="G34">
        <f t="shared" si="14"/>
        <v>1.1512000000000189E-2</v>
      </c>
      <c r="H34">
        <f t="shared" si="14"/>
        <v>1.824899999999996E-2</v>
      </c>
      <c r="I34">
        <f t="shared" si="14"/>
        <v>1.0803000000000118E-2</v>
      </c>
      <c r="J34">
        <f t="shared" si="14"/>
        <v>1.4821999999999669E-2</v>
      </c>
      <c r="K34">
        <f t="shared" si="14"/>
        <v>1.6802999999999901E-2</v>
      </c>
      <c r="L34">
        <f t="shared" si="14"/>
        <v>1.9537999999999833E-2</v>
      </c>
      <c r="M34">
        <f t="shared" si="14"/>
        <v>2.126399999999995E-2</v>
      </c>
    </row>
    <row r="37" spans="1:13">
      <c r="A37" t="s">
        <v>21</v>
      </c>
    </row>
    <row r="39" spans="1:13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</row>
    <row r="40" spans="1:13">
      <c r="A40" t="s">
        <v>0</v>
      </c>
      <c r="B40">
        <v>14.733772</v>
      </c>
      <c r="C40">
        <v>5.4408010000000004</v>
      </c>
      <c r="D40">
        <v>5.6968759999999996</v>
      </c>
      <c r="E40">
        <v>5.5863230000000001</v>
      </c>
      <c r="F40">
        <v>5.4567040000000002</v>
      </c>
      <c r="G40">
        <v>5.4523799999999998</v>
      </c>
      <c r="H40">
        <v>5.4390549999999998</v>
      </c>
      <c r="I40">
        <v>5.4650179999999997</v>
      </c>
      <c r="J40">
        <v>5.4306710000000002</v>
      </c>
      <c r="K40">
        <v>5.416372</v>
      </c>
      <c r="L40">
        <v>5.3967530000000004</v>
      </c>
      <c r="M40">
        <v>5.4029569999999998</v>
      </c>
    </row>
    <row r="41" spans="1:13">
      <c r="A41" t="s">
        <v>1</v>
      </c>
      <c r="B41">
        <v>14.734521000000001</v>
      </c>
      <c r="C41">
        <v>1.400293</v>
      </c>
      <c r="D41">
        <v>1.772702</v>
      </c>
      <c r="E41">
        <v>1.812921</v>
      </c>
      <c r="F41">
        <v>1.6301399999999999</v>
      </c>
      <c r="G41">
        <v>1.718332</v>
      </c>
      <c r="H41">
        <v>1.6659809999999999</v>
      </c>
      <c r="I41">
        <v>1.628458</v>
      </c>
      <c r="J41">
        <v>1.763622</v>
      </c>
      <c r="K41">
        <v>1.5956950000000001</v>
      </c>
      <c r="L41">
        <v>1.517171</v>
      </c>
      <c r="M41">
        <v>1.536878</v>
      </c>
    </row>
    <row r="42" spans="1:13">
      <c r="A42" t="s">
        <v>15</v>
      </c>
      <c r="B42" t="s">
        <v>53</v>
      </c>
      <c r="C42">
        <f>$B41/C41</f>
        <v>10.52245565749454</v>
      </c>
      <c r="D42">
        <f t="shared" ref="D42:M42" si="15">$B41/D41</f>
        <v>8.3118995747734257</v>
      </c>
      <c r="E42">
        <f t="shared" si="15"/>
        <v>8.1275030737687963</v>
      </c>
      <c r="F42">
        <f t="shared" si="15"/>
        <v>9.0388070963230156</v>
      </c>
      <c r="G42">
        <f t="shared" si="15"/>
        <v>8.5748976332862341</v>
      </c>
      <c r="H42">
        <f t="shared" si="15"/>
        <v>8.8443511660697212</v>
      </c>
      <c r="I42">
        <f t="shared" si="15"/>
        <v>9.0481430899660911</v>
      </c>
      <c r="J42">
        <f t="shared" si="15"/>
        <v>8.3546933526572023</v>
      </c>
      <c r="K42">
        <f t="shared" si="15"/>
        <v>9.233920642729343</v>
      </c>
      <c r="L42">
        <f t="shared" si="15"/>
        <v>9.7118393378201926</v>
      </c>
      <c r="M42">
        <f t="shared" si="15"/>
        <v>9.5873068649560995</v>
      </c>
    </row>
    <row r="43" spans="1:13">
      <c r="A43" t="s">
        <v>16</v>
      </c>
      <c r="B43" t="s">
        <v>53</v>
      </c>
      <c r="C43">
        <f>C42/4</f>
        <v>2.6306139143736349</v>
      </c>
      <c r="D43">
        <f t="shared" ref="D43:M43" si="16">D42/4</f>
        <v>2.0779748936933564</v>
      </c>
      <c r="E43">
        <f t="shared" si="16"/>
        <v>2.0318757684421991</v>
      </c>
      <c r="F43">
        <f t="shared" si="16"/>
        <v>2.2597017740807539</v>
      </c>
      <c r="G43">
        <f t="shared" si="16"/>
        <v>2.1437244083215585</v>
      </c>
      <c r="H43">
        <f t="shared" si="16"/>
        <v>2.2110877915174303</v>
      </c>
      <c r="I43">
        <f t="shared" si="16"/>
        <v>2.2620357724915228</v>
      </c>
      <c r="J43">
        <f t="shared" si="16"/>
        <v>2.0886733381643006</v>
      </c>
      <c r="K43">
        <f t="shared" si="16"/>
        <v>2.3084801606823357</v>
      </c>
      <c r="L43">
        <f t="shared" si="16"/>
        <v>2.4279598344550481</v>
      </c>
      <c r="M43">
        <f t="shared" si="16"/>
        <v>2.3968267162390249</v>
      </c>
    </row>
    <row r="44" spans="1:13">
      <c r="A44" t="s">
        <v>17</v>
      </c>
      <c r="B44">
        <f>999999999/B41</f>
        <v>67867832.215244725</v>
      </c>
      <c r="C44">
        <f t="shared" ref="C44:M44" si="17">999999999/C41</f>
        <v>714136255.05519199</v>
      </c>
      <c r="D44">
        <f t="shared" si="17"/>
        <v>564110605.73068678</v>
      </c>
      <c r="E44">
        <f t="shared" si="17"/>
        <v>551596014.93942654</v>
      </c>
      <c r="F44">
        <f t="shared" si="17"/>
        <v>613444243.43921387</v>
      </c>
      <c r="G44">
        <f t="shared" si="17"/>
        <v>581959713.8387692</v>
      </c>
      <c r="H44">
        <f t="shared" si="17"/>
        <v>600246940.99152398</v>
      </c>
      <c r="I44">
        <f t="shared" si="17"/>
        <v>614077857.08934462</v>
      </c>
      <c r="J44">
        <f t="shared" si="17"/>
        <v>567014926.66795945</v>
      </c>
      <c r="K44">
        <f t="shared" si="17"/>
        <v>626686176.86963987</v>
      </c>
      <c r="L44">
        <f t="shared" si="17"/>
        <v>659121482.68059433</v>
      </c>
      <c r="M44">
        <f t="shared" si="17"/>
        <v>650669733.70690453</v>
      </c>
    </row>
    <row r="45" spans="1:13">
      <c r="A45" t="s">
        <v>54</v>
      </c>
      <c r="B45" t="s">
        <v>53</v>
      </c>
      <c r="C45">
        <f>(C46/C41)*100</f>
        <v>11.452674547398265</v>
      </c>
      <c r="D45">
        <f t="shared" ref="D45:M45" si="18">(D46/D41)*100</f>
        <v>78.633182565371982</v>
      </c>
      <c r="E45">
        <f t="shared" si="18"/>
        <v>91.860649195414467</v>
      </c>
      <c r="F45">
        <f t="shared" si="18"/>
        <v>65.261633970088425</v>
      </c>
      <c r="G45">
        <f t="shared" si="18"/>
        <v>82.693449228670602</v>
      </c>
      <c r="H45">
        <f t="shared" si="18"/>
        <v>73.522387110057082</v>
      </c>
      <c r="I45">
        <f t="shared" si="18"/>
        <v>64.405345424935746</v>
      </c>
      <c r="J45">
        <f t="shared" si="18"/>
        <v>92.07284780979144</v>
      </c>
      <c r="K45">
        <f t="shared" si="18"/>
        <v>60.563453542186963</v>
      </c>
      <c r="L45">
        <f t="shared" si="18"/>
        <v>44.288415742193848</v>
      </c>
      <c r="M45">
        <f t="shared" si="18"/>
        <v>48.445940406460373</v>
      </c>
    </row>
    <row r="46" spans="1:13">
      <c r="A46" t="s">
        <v>18</v>
      </c>
      <c r="B46" t="s">
        <v>53</v>
      </c>
      <c r="C46">
        <f>(4*C41)-C40</f>
        <v>0.1603709999999996</v>
      </c>
      <c r="D46">
        <f t="shared" ref="D46:M46" si="19">(4*D41)-D40</f>
        <v>1.3939320000000004</v>
      </c>
      <c r="E46">
        <f t="shared" si="19"/>
        <v>1.6653609999999999</v>
      </c>
      <c r="F46">
        <f t="shared" si="19"/>
        <v>1.0638559999999995</v>
      </c>
      <c r="G46">
        <f t="shared" si="19"/>
        <v>1.4209480000000001</v>
      </c>
      <c r="H46">
        <f t="shared" si="19"/>
        <v>1.224869</v>
      </c>
      <c r="I46">
        <f t="shared" si="19"/>
        <v>1.0488140000000001</v>
      </c>
      <c r="J46">
        <f t="shared" si="19"/>
        <v>1.6238169999999998</v>
      </c>
      <c r="K46">
        <f t="shared" si="19"/>
        <v>0.96640800000000038</v>
      </c>
      <c r="L46">
        <f t="shared" si="19"/>
        <v>0.67193099999999983</v>
      </c>
      <c r="M46">
        <f t="shared" si="19"/>
        <v>0.74455500000000008</v>
      </c>
    </row>
    <row r="49" spans="1:13">
      <c r="A49" t="s">
        <v>22</v>
      </c>
    </row>
    <row r="51" spans="1:13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</row>
    <row r="52" spans="1:13">
      <c r="A52" t="s">
        <v>0</v>
      </c>
      <c r="B52">
        <v>7.1340199999999996</v>
      </c>
      <c r="C52">
        <v>2.7294670000000001</v>
      </c>
      <c r="D52">
        <v>2.864973</v>
      </c>
      <c r="E52">
        <v>2.7758820000000002</v>
      </c>
      <c r="F52">
        <v>2.7474460000000001</v>
      </c>
      <c r="G52">
        <v>2.7350140000000001</v>
      </c>
      <c r="H52">
        <v>2.7322169999999999</v>
      </c>
      <c r="I52">
        <v>2.7253639999999999</v>
      </c>
      <c r="J52">
        <v>2.725482</v>
      </c>
      <c r="K52">
        <v>2.7255579999999999</v>
      </c>
      <c r="L52">
        <v>2.722226</v>
      </c>
      <c r="M52">
        <v>2.7342689999999998</v>
      </c>
    </row>
    <row r="53" spans="1:13">
      <c r="A53" t="s">
        <v>1</v>
      </c>
      <c r="B53">
        <v>7.1344130000000003</v>
      </c>
      <c r="C53">
        <v>0.68756899999999999</v>
      </c>
      <c r="D53">
        <v>0.81162800000000002</v>
      </c>
      <c r="E53">
        <v>0.77419400000000005</v>
      </c>
      <c r="F53">
        <v>0.75944</v>
      </c>
      <c r="G53">
        <v>0.76163800000000004</v>
      </c>
      <c r="H53">
        <v>0.75848300000000002</v>
      </c>
      <c r="I53">
        <v>0.77266699999999999</v>
      </c>
      <c r="J53">
        <v>0.76813500000000001</v>
      </c>
      <c r="K53">
        <v>0.75479200000000002</v>
      </c>
      <c r="L53">
        <v>0.7601</v>
      </c>
      <c r="M53">
        <v>0.77715599999999996</v>
      </c>
    </row>
    <row r="54" spans="1:13">
      <c r="A54" t="s">
        <v>15</v>
      </c>
      <c r="B54" t="s">
        <v>53</v>
      </c>
      <c r="C54">
        <f>$B53/C53</f>
        <v>10.376286598145059</v>
      </c>
      <c r="D54">
        <f t="shared" ref="D54:M54" si="20">$B53/D53</f>
        <v>8.7902499667335281</v>
      </c>
      <c r="E54">
        <f t="shared" si="20"/>
        <v>9.2152780827544518</v>
      </c>
      <c r="F54">
        <f t="shared" si="20"/>
        <v>9.3943076477404404</v>
      </c>
      <c r="G54">
        <f t="shared" si="20"/>
        <v>9.3671967522628865</v>
      </c>
      <c r="H54">
        <f t="shared" si="20"/>
        <v>9.4061607181703479</v>
      </c>
      <c r="I54">
        <f t="shared" si="20"/>
        <v>9.2334899769240835</v>
      </c>
      <c r="J54">
        <f t="shared" si="20"/>
        <v>9.2879676098602459</v>
      </c>
      <c r="K54">
        <f t="shared" si="20"/>
        <v>9.4521576805265557</v>
      </c>
      <c r="L54">
        <f t="shared" si="20"/>
        <v>9.3861505065123012</v>
      </c>
      <c r="M54">
        <f t="shared" si="20"/>
        <v>9.1801555929568845</v>
      </c>
    </row>
    <row r="55" spans="1:13">
      <c r="A55" t="s">
        <v>16</v>
      </c>
      <c r="B55" t="s">
        <v>53</v>
      </c>
      <c r="C55">
        <f>C54/4</f>
        <v>2.5940716495362648</v>
      </c>
      <c r="D55">
        <f t="shared" ref="D55:M55" si="21">D54/4</f>
        <v>2.197562491683382</v>
      </c>
      <c r="E55">
        <f t="shared" si="21"/>
        <v>2.303819520688613</v>
      </c>
      <c r="F55">
        <f t="shared" si="21"/>
        <v>2.3485769119351101</v>
      </c>
      <c r="G55">
        <f t="shared" si="21"/>
        <v>2.3417991880657216</v>
      </c>
      <c r="H55">
        <f t="shared" si="21"/>
        <v>2.351540179542587</v>
      </c>
      <c r="I55">
        <f t="shared" si="21"/>
        <v>2.3083724942310209</v>
      </c>
      <c r="J55">
        <f t="shared" si="21"/>
        <v>2.3219919024650615</v>
      </c>
      <c r="K55">
        <f t="shared" si="21"/>
        <v>2.3630394201316389</v>
      </c>
      <c r="L55">
        <f t="shared" si="21"/>
        <v>2.3465376266280753</v>
      </c>
      <c r="M55">
        <f t="shared" si="21"/>
        <v>2.2950388982392211</v>
      </c>
    </row>
    <row r="56" spans="1:13">
      <c r="A56" t="s">
        <v>17</v>
      </c>
      <c r="B56">
        <f>499999999/B53</f>
        <v>70082850.404090703</v>
      </c>
      <c r="C56">
        <f t="shared" ref="C56:M56" si="22">499999999/C53</f>
        <v>727199741.40777147</v>
      </c>
      <c r="D56">
        <f t="shared" si="22"/>
        <v>616045773.43314922</v>
      </c>
      <c r="E56">
        <f t="shared" si="22"/>
        <v>645832955.305776</v>
      </c>
      <c r="F56">
        <f t="shared" si="22"/>
        <v>658379857.52659857</v>
      </c>
      <c r="G56">
        <f t="shared" si="22"/>
        <v>656479848.69452417</v>
      </c>
      <c r="H56">
        <f t="shared" si="22"/>
        <v>659210554.48836684</v>
      </c>
      <c r="I56">
        <f t="shared" si="22"/>
        <v>647109296.76044142</v>
      </c>
      <c r="J56">
        <f t="shared" si="22"/>
        <v>650927244.55987549</v>
      </c>
      <c r="K56">
        <f t="shared" si="22"/>
        <v>662434152.72021961</v>
      </c>
      <c r="L56">
        <f t="shared" si="22"/>
        <v>657808181.81818187</v>
      </c>
      <c r="M56">
        <f t="shared" si="22"/>
        <v>643371471.10747397</v>
      </c>
    </row>
    <row r="57" spans="1:13">
      <c r="A57" t="s">
        <v>54</v>
      </c>
      <c r="B57" t="s">
        <v>53</v>
      </c>
      <c r="C57">
        <f>(C58/C53)*100</f>
        <v>3.0264598898437618</v>
      </c>
      <c r="D57">
        <f t="shared" ref="D57:M57" si="23">(D58/D53)*100</f>
        <v>47.009097764000259</v>
      </c>
      <c r="E57">
        <f t="shared" si="23"/>
        <v>41.448784154875909</v>
      </c>
      <c r="F57">
        <f t="shared" si="23"/>
        <v>38.227378068050136</v>
      </c>
      <c r="G57">
        <f t="shared" si="23"/>
        <v>40.903683902326307</v>
      </c>
      <c r="H57">
        <f t="shared" si="23"/>
        <v>39.778742569049029</v>
      </c>
      <c r="I57">
        <f t="shared" si="23"/>
        <v>47.278323003311918</v>
      </c>
      <c r="J57">
        <f t="shared" si="23"/>
        <v>45.181901618856074</v>
      </c>
      <c r="K57">
        <f t="shared" si="23"/>
        <v>38.899458393835673</v>
      </c>
      <c r="L57">
        <f t="shared" si="23"/>
        <v>41.859492172082611</v>
      </c>
      <c r="M57">
        <f t="shared" si="23"/>
        <v>48.169865509627414</v>
      </c>
    </row>
    <row r="58" spans="1:13">
      <c r="A58" t="s">
        <v>18</v>
      </c>
      <c r="B58" t="s">
        <v>53</v>
      </c>
      <c r="C58">
        <f>(4*C53)-C52</f>
        <v>2.0808999999999855E-2</v>
      </c>
      <c r="D58">
        <f t="shared" ref="D58:M58" si="24">(4*D53)-D52</f>
        <v>0.38153900000000007</v>
      </c>
      <c r="E58">
        <f t="shared" si="24"/>
        <v>0.32089400000000001</v>
      </c>
      <c r="F58">
        <f t="shared" si="24"/>
        <v>0.29031399999999996</v>
      </c>
      <c r="G58">
        <f t="shared" si="24"/>
        <v>0.31153800000000009</v>
      </c>
      <c r="H58">
        <f t="shared" si="24"/>
        <v>0.30171500000000018</v>
      </c>
      <c r="I58">
        <f t="shared" si="24"/>
        <v>0.36530400000000007</v>
      </c>
      <c r="J58">
        <f t="shared" si="24"/>
        <v>0.34705800000000009</v>
      </c>
      <c r="K58">
        <f t="shared" si="24"/>
        <v>0.29361000000000015</v>
      </c>
      <c r="L58">
        <f t="shared" si="24"/>
        <v>0.31817399999999996</v>
      </c>
      <c r="M58">
        <f t="shared" si="24"/>
        <v>0.37435499999999999</v>
      </c>
    </row>
    <row r="61" spans="1:13">
      <c r="A61" t="s">
        <v>23</v>
      </c>
    </row>
    <row r="63" spans="1:13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3">
      <c r="A64" t="s">
        <v>0</v>
      </c>
      <c r="B64">
        <v>7.3837599999999997</v>
      </c>
      <c r="C64">
        <v>3.1906720000000002</v>
      </c>
      <c r="D64">
        <v>3.36415</v>
      </c>
      <c r="E64">
        <v>3.2598750000000001</v>
      </c>
      <c r="F64">
        <v>3.214858</v>
      </c>
      <c r="G64">
        <v>3.1954600000000002</v>
      </c>
      <c r="H64">
        <v>3.1835599999999999</v>
      </c>
      <c r="I64">
        <v>3.177054</v>
      </c>
      <c r="J64">
        <v>3.1729310000000002</v>
      </c>
      <c r="K64">
        <v>3.1742149999999998</v>
      </c>
      <c r="L64">
        <v>3.1768930000000002</v>
      </c>
      <c r="M64">
        <v>3.1662400000000002</v>
      </c>
    </row>
    <row r="65" spans="1:13">
      <c r="A65" t="s">
        <v>1</v>
      </c>
      <c r="B65">
        <v>7.3841340000000004</v>
      </c>
      <c r="C65">
        <v>0.80100400000000005</v>
      </c>
      <c r="D65">
        <v>0.95811400000000002</v>
      </c>
      <c r="E65">
        <v>0.92540900000000004</v>
      </c>
      <c r="F65">
        <v>0.89479500000000001</v>
      </c>
      <c r="G65">
        <v>0.901586</v>
      </c>
      <c r="H65">
        <v>0.87909099999999996</v>
      </c>
      <c r="I65">
        <v>0.88769699999999996</v>
      </c>
      <c r="J65">
        <v>0.89000500000000005</v>
      </c>
      <c r="K65">
        <v>0.88860899999999998</v>
      </c>
      <c r="L65">
        <v>0.87382800000000005</v>
      </c>
      <c r="M65">
        <v>0.89241899999999996</v>
      </c>
    </row>
    <row r="66" spans="1:13">
      <c r="A66" t="s">
        <v>15</v>
      </c>
      <c r="B66" s="1" t="s">
        <v>53</v>
      </c>
      <c r="C66">
        <f>$B65/C65</f>
        <v>9.2185981593100657</v>
      </c>
      <c r="D66">
        <f t="shared" ref="D66:M66" si="25">$B65/D65</f>
        <v>7.7069471900003554</v>
      </c>
      <c r="E66">
        <f t="shared" si="25"/>
        <v>7.9793194144426955</v>
      </c>
      <c r="F66">
        <f t="shared" si="25"/>
        <v>8.2523192463078132</v>
      </c>
      <c r="G66">
        <f t="shared" si="25"/>
        <v>8.1901604505837504</v>
      </c>
      <c r="H66">
        <f t="shared" si="25"/>
        <v>8.3997379110922541</v>
      </c>
      <c r="I66">
        <f t="shared" si="25"/>
        <v>8.3183045566223619</v>
      </c>
      <c r="J66">
        <f t="shared" si="25"/>
        <v>8.2967331644204254</v>
      </c>
      <c r="K66">
        <f t="shared" si="25"/>
        <v>8.3097672879748021</v>
      </c>
      <c r="L66">
        <f t="shared" si="25"/>
        <v>8.450328897677803</v>
      </c>
      <c r="M66">
        <f t="shared" si="25"/>
        <v>8.2742904398046218</v>
      </c>
    </row>
    <row r="67" spans="1:13">
      <c r="A67" t="s">
        <v>16</v>
      </c>
      <c r="B67" t="s">
        <v>53</v>
      </c>
      <c r="C67">
        <f>C66/4</f>
        <v>2.3046495398275164</v>
      </c>
      <c r="D67">
        <f t="shared" ref="D67:M67" si="26">D66/4</f>
        <v>1.9267367975000889</v>
      </c>
      <c r="E67">
        <f t="shared" si="26"/>
        <v>1.9948298536106739</v>
      </c>
      <c r="F67">
        <f t="shared" si="26"/>
        <v>2.0630798115769533</v>
      </c>
      <c r="G67">
        <f t="shared" si="26"/>
        <v>2.0475401126459376</v>
      </c>
      <c r="H67">
        <f t="shared" si="26"/>
        <v>2.0999344777730635</v>
      </c>
      <c r="I67">
        <f t="shared" si="26"/>
        <v>2.0795761391555905</v>
      </c>
      <c r="J67">
        <f t="shared" si="26"/>
        <v>2.0741832911051064</v>
      </c>
      <c r="K67">
        <f t="shared" si="26"/>
        <v>2.0774418219937005</v>
      </c>
      <c r="L67">
        <f t="shared" si="26"/>
        <v>2.1125822244194508</v>
      </c>
      <c r="M67">
        <f t="shared" si="26"/>
        <v>2.0685726099511554</v>
      </c>
    </row>
    <row r="68" spans="1:13">
      <c r="A68" t="s">
        <v>17</v>
      </c>
      <c r="B68">
        <f>500000001/B65</f>
        <v>67712747.493477225</v>
      </c>
      <c r="C68">
        <f t="shared" ref="C68:M68" si="27">500000001/C65</f>
        <v>624216609.40519643</v>
      </c>
      <c r="D68">
        <f t="shared" si="27"/>
        <v>521858569.02205789</v>
      </c>
      <c r="E68">
        <f t="shared" si="27"/>
        <v>540301640.67995882</v>
      </c>
      <c r="F68">
        <f t="shared" si="27"/>
        <v>558787209.36080337</v>
      </c>
      <c r="G68">
        <f t="shared" si="27"/>
        <v>554578266.5214411</v>
      </c>
      <c r="H68">
        <f t="shared" si="27"/>
        <v>568769332.18517768</v>
      </c>
      <c r="I68">
        <f t="shared" si="27"/>
        <v>563255256.01641107</v>
      </c>
      <c r="J68">
        <f t="shared" si="27"/>
        <v>561794597.78315854</v>
      </c>
      <c r="K68">
        <f t="shared" si="27"/>
        <v>562677174.10019481</v>
      </c>
      <c r="L68">
        <f t="shared" si="27"/>
        <v>572194986.88529086</v>
      </c>
      <c r="M68">
        <f t="shared" si="27"/>
        <v>560274939.23818302</v>
      </c>
    </row>
    <row r="69" spans="1:13">
      <c r="A69" t="s">
        <v>54</v>
      </c>
      <c r="B69" t="s">
        <v>53</v>
      </c>
      <c r="C69">
        <f>(C70/C65)*100</f>
        <v>1.6659092838487723</v>
      </c>
      <c r="D69">
        <f t="shared" ref="D69:M69" si="28">(D70/D65)*100</f>
        <v>48.877899707132983</v>
      </c>
      <c r="E69">
        <f t="shared" si="28"/>
        <v>47.736838522210185</v>
      </c>
      <c r="F69">
        <f t="shared" si="28"/>
        <v>40.715694656317929</v>
      </c>
      <c r="G69">
        <f t="shared" si="28"/>
        <v>45.573467201132203</v>
      </c>
      <c r="H69">
        <f t="shared" si="28"/>
        <v>37.857741689995677</v>
      </c>
      <c r="I69">
        <f t="shared" si="28"/>
        <v>42.101527886204394</v>
      </c>
      <c r="J69">
        <f t="shared" si="28"/>
        <v>43.492901725271203</v>
      </c>
      <c r="K69">
        <f t="shared" si="28"/>
        <v>42.78833547713338</v>
      </c>
      <c r="L69">
        <f t="shared" si="28"/>
        <v>36.439551032926389</v>
      </c>
      <c r="M69">
        <f t="shared" si="28"/>
        <v>45.207015986885054</v>
      </c>
    </row>
    <row r="70" spans="1:13">
      <c r="A70" t="s">
        <v>18</v>
      </c>
      <c r="B70" t="s">
        <v>53</v>
      </c>
      <c r="C70">
        <f>(4*C65)-C64</f>
        <v>1.3344000000000023E-2</v>
      </c>
      <c r="D70">
        <f t="shared" ref="D70:M70" si="29">(4*D65)-D64</f>
        <v>0.46830600000000011</v>
      </c>
      <c r="E70">
        <f t="shared" si="29"/>
        <v>0.44176100000000007</v>
      </c>
      <c r="F70">
        <f t="shared" si="29"/>
        <v>0.36432200000000003</v>
      </c>
      <c r="G70">
        <f t="shared" si="29"/>
        <v>0.4108839999999998</v>
      </c>
      <c r="H70">
        <f t="shared" si="29"/>
        <v>0.33280399999999988</v>
      </c>
      <c r="I70">
        <f t="shared" si="29"/>
        <v>0.37373399999999979</v>
      </c>
      <c r="J70">
        <f t="shared" si="29"/>
        <v>0.38708900000000002</v>
      </c>
      <c r="K70">
        <f t="shared" si="29"/>
        <v>0.38022100000000014</v>
      </c>
      <c r="L70">
        <f t="shared" si="29"/>
        <v>0.31841900000000001</v>
      </c>
      <c r="M70">
        <f t="shared" si="29"/>
        <v>0.40343599999999968</v>
      </c>
    </row>
    <row r="73" spans="1:13">
      <c r="A73" t="s">
        <v>24</v>
      </c>
    </row>
    <row r="75" spans="1:13">
      <c r="B75" t="s">
        <v>3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30</v>
      </c>
      <c r="I75" t="s">
        <v>31</v>
      </c>
      <c r="J75" t="s">
        <v>32</v>
      </c>
      <c r="K75" t="s">
        <v>33</v>
      </c>
      <c r="L75" t="s">
        <v>34</v>
      </c>
      <c r="M75" t="s">
        <v>35</v>
      </c>
    </row>
    <row r="76" spans="1:13">
      <c r="A76" t="s">
        <v>0</v>
      </c>
      <c r="B76">
        <v>14.733772</v>
      </c>
      <c r="C76">
        <v>5.2333980000000002</v>
      </c>
      <c r="D76">
        <v>5.4729780000000003</v>
      </c>
      <c r="E76">
        <v>5.3670280000000004</v>
      </c>
      <c r="F76">
        <v>5.3057169999999996</v>
      </c>
      <c r="G76">
        <v>5.287782</v>
      </c>
      <c r="H76">
        <v>5.2726629999999997</v>
      </c>
      <c r="I76">
        <v>5.1764359999999998</v>
      </c>
      <c r="J76">
        <v>5.1781379999999997</v>
      </c>
      <c r="K76">
        <v>5.2500390000000001</v>
      </c>
      <c r="L76">
        <v>5.3039110000000003</v>
      </c>
      <c r="M76">
        <v>5.1870510000000003</v>
      </c>
    </row>
    <row r="77" spans="1:13">
      <c r="A77" t="s">
        <v>1</v>
      </c>
      <c r="B77">
        <v>14.734521000000001</v>
      </c>
      <c r="C77">
        <v>2.6211519999999999</v>
      </c>
      <c r="D77">
        <v>2.7478039999999999</v>
      </c>
      <c r="E77">
        <v>2.6942650000000001</v>
      </c>
      <c r="F77">
        <v>2.6616010000000001</v>
      </c>
      <c r="G77">
        <v>2.6565910000000001</v>
      </c>
      <c r="H77">
        <v>2.6414279999999999</v>
      </c>
      <c r="I77">
        <v>2.5922839999999998</v>
      </c>
      <c r="J77">
        <v>2.5933350000000002</v>
      </c>
      <c r="K77">
        <v>2.6484429999999999</v>
      </c>
      <c r="L77">
        <v>2.6695069999999999</v>
      </c>
      <c r="M77">
        <v>2.663389</v>
      </c>
    </row>
    <row r="78" spans="1:13">
      <c r="A78" t="s">
        <v>15</v>
      </c>
      <c r="B78" t="s">
        <v>53</v>
      </c>
      <c r="C78">
        <f>$B77/C77</f>
        <v>5.6213912813907783</v>
      </c>
      <c r="D78">
        <f t="shared" ref="D78:M78" si="30">$B77/D77</f>
        <v>5.3622896684042969</v>
      </c>
      <c r="E78">
        <f t="shared" si="30"/>
        <v>5.468846234501803</v>
      </c>
      <c r="F78">
        <f t="shared" si="30"/>
        <v>5.5359616261039877</v>
      </c>
      <c r="G78">
        <f t="shared" si="30"/>
        <v>5.5464017607527847</v>
      </c>
      <c r="H78">
        <f t="shared" si="30"/>
        <v>5.5782406334755299</v>
      </c>
      <c r="I78">
        <f t="shared" si="30"/>
        <v>5.6839918002811425</v>
      </c>
      <c r="J78">
        <f t="shared" si="30"/>
        <v>5.6816882508430266</v>
      </c>
      <c r="K78">
        <f t="shared" si="30"/>
        <v>5.5634654021249474</v>
      </c>
      <c r="L78">
        <f t="shared" si="30"/>
        <v>5.5195663468947647</v>
      </c>
      <c r="M78">
        <f t="shared" si="30"/>
        <v>5.5322451958763823</v>
      </c>
    </row>
    <row r="79" spans="1:13">
      <c r="A79" t="s">
        <v>16</v>
      </c>
      <c r="B79" t="s">
        <v>53</v>
      </c>
      <c r="C79">
        <f>C78/2</f>
        <v>2.8106956406953891</v>
      </c>
      <c r="D79">
        <f t="shared" ref="D79:M79" si="31">D78/2</f>
        <v>2.6811448342021484</v>
      </c>
      <c r="E79">
        <f t="shared" si="31"/>
        <v>2.7344231172509015</v>
      </c>
      <c r="F79">
        <f t="shared" si="31"/>
        <v>2.7679808130519938</v>
      </c>
      <c r="G79">
        <f t="shared" si="31"/>
        <v>2.7732008803763923</v>
      </c>
      <c r="H79">
        <f t="shared" si="31"/>
        <v>2.7891203167377649</v>
      </c>
      <c r="I79">
        <f t="shared" si="31"/>
        <v>2.8419959001405712</v>
      </c>
      <c r="J79">
        <f t="shared" si="31"/>
        <v>2.8408441254215133</v>
      </c>
      <c r="K79">
        <f t="shared" si="31"/>
        <v>2.7817327010624737</v>
      </c>
      <c r="L79">
        <f t="shared" si="31"/>
        <v>2.7597831734473823</v>
      </c>
      <c r="M79">
        <f t="shared" si="31"/>
        <v>2.7661225979381912</v>
      </c>
    </row>
    <row r="80" spans="1:13">
      <c r="A80" t="s">
        <v>17</v>
      </c>
      <c r="B80">
        <f>999999999/B77</f>
        <v>67867832.215244725</v>
      </c>
      <c r="C80">
        <f t="shared" ref="C80:M80" si="32">999999999/C77</f>
        <v>381511640.30166888</v>
      </c>
      <c r="D80">
        <f t="shared" si="32"/>
        <v>363926975.50480312</v>
      </c>
      <c r="E80">
        <f t="shared" si="32"/>
        <v>371158738.65414131</v>
      </c>
      <c r="F80">
        <f t="shared" si="32"/>
        <v>375713714.7904588</v>
      </c>
      <c r="G80">
        <f t="shared" si="32"/>
        <v>376422264.09710789</v>
      </c>
      <c r="H80">
        <f t="shared" si="32"/>
        <v>378583099.36897773</v>
      </c>
      <c r="I80">
        <f t="shared" si="32"/>
        <v>385760201.81430739</v>
      </c>
      <c r="J80">
        <f t="shared" si="32"/>
        <v>385603864.90754181</v>
      </c>
      <c r="K80">
        <f t="shared" si="32"/>
        <v>377580336.44673496</v>
      </c>
      <c r="L80">
        <f t="shared" si="32"/>
        <v>374601002.73196512</v>
      </c>
      <c r="M80">
        <f t="shared" si="32"/>
        <v>375461488.727332</v>
      </c>
    </row>
    <row r="81" spans="1:13">
      <c r="A81" t="s">
        <v>54</v>
      </c>
      <c r="B81" t="s">
        <v>53</v>
      </c>
      <c r="C81">
        <f>(C82/C77)*100</f>
        <v>0.3397742671924267</v>
      </c>
      <c r="D81">
        <f t="shared" ref="D81:M81" si="33">(D82/D77)*100</f>
        <v>0.82356674639091731</v>
      </c>
      <c r="E81">
        <f t="shared" si="33"/>
        <v>0.79806552065219671</v>
      </c>
      <c r="F81">
        <f t="shared" si="33"/>
        <v>0.65693543096807661</v>
      </c>
      <c r="G81">
        <f t="shared" si="33"/>
        <v>0.95611255176277832</v>
      </c>
      <c r="H81">
        <f t="shared" si="33"/>
        <v>0.38588975357269323</v>
      </c>
      <c r="I81">
        <f t="shared" si="33"/>
        <v>0.31370019642908747</v>
      </c>
      <c r="J81">
        <f t="shared" si="33"/>
        <v>0.32899721786813696</v>
      </c>
      <c r="K81">
        <f t="shared" si="33"/>
        <v>1.7688506039208562</v>
      </c>
      <c r="L81">
        <f t="shared" si="33"/>
        <v>1.314961901204958</v>
      </c>
      <c r="M81">
        <f t="shared" si="33"/>
        <v>5.2462107487865914</v>
      </c>
    </row>
    <row r="82" spans="1:13">
      <c r="A82" t="s">
        <v>18</v>
      </c>
      <c r="B82" t="s">
        <v>53</v>
      </c>
      <c r="C82">
        <f>(2*C77)-C76</f>
        <v>8.9059999999996364E-3</v>
      </c>
      <c r="D82">
        <f t="shared" ref="D82:M82" si="34">(2*D77)-D76</f>
        <v>2.2629999999999484E-2</v>
      </c>
      <c r="E82">
        <f t="shared" si="34"/>
        <v>2.150199999999991E-2</v>
      </c>
      <c r="F82">
        <f t="shared" si="34"/>
        <v>1.7485000000000639E-2</v>
      </c>
      <c r="G82">
        <f t="shared" si="34"/>
        <v>2.5400000000000311E-2</v>
      </c>
      <c r="H82">
        <f t="shared" si="34"/>
        <v>1.0193000000000119E-2</v>
      </c>
      <c r="I82">
        <f t="shared" si="34"/>
        <v>8.1319999999998061E-3</v>
      </c>
      <c r="J82">
        <f t="shared" si="34"/>
        <v>8.5320000000006502E-3</v>
      </c>
      <c r="K82">
        <f t="shared" si="34"/>
        <v>4.6846999999999639E-2</v>
      </c>
      <c r="L82">
        <f t="shared" si="34"/>
        <v>3.510299999999944E-2</v>
      </c>
      <c r="M82">
        <f t="shared" si="34"/>
        <v>0.13972699999999971</v>
      </c>
    </row>
    <row r="85" spans="1:13">
      <c r="A85" t="s">
        <v>36</v>
      </c>
    </row>
    <row r="87" spans="1:13">
      <c r="B87" t="s">
        <v>3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</row>
    <row r="88" spans="1:13">
      <c r="A88" t="s">
        <v>0</v>
      </c>
      <c r="B88">
        <v>7.1340199999999996</v>
      </c>
      <c r="C88">
        <v>2.6131310000000001</v>
      </c>
      <c r="D88">
        <v>2.7730350000000001</v>
      </c>
      <c r="E88">
        <v>2.7045710000000001</v>
      </c>
      <c r="F88">
        <v>2.694912</v>
      </c>
      <c r="G88">
        <v>2.6922760000000001</v>
      </c>
      <c r="H88">
        <v>2.6721490000000001</v>
      </c>
      <c r="I88">
        <v>2.692291</v>
      </c>
      <c r="J88">
        <v>2.663869</v>
      </c>
      <c r="K88">
        <v>2.6420430000000001</v>
      </c>
      <c r="L88">
        <v>2.5304609999999998</v>
      </c>
      <c r="M88">
        <v>2.5458349999999998</v>
      </c>
    </row>
    <row r="89" spans="1:13">
      <c r="A89" t="s">
        <v>1</v>
      </c>
      <c r="B89">
        <v>7.1344130000000003</v>
      </c>
      <c r="C89">
        <v>1.3066249999999999</v>
      </c>
      <c r="D89">
        <v>1.392771</v>
      </c>
      <c r="E89">
        <v>1.3553139999999999</v>
      </c>
      <c r="F89">
        <v>1.350949</v>
      </c>
      <c r="G89">
        <v>1.3502540000000001</v>
      </c>
      <c r="H89">
        <v>1.340883</v>
      </c>
      <c r="I89">
        <v>1.3506590000000001</v>
      </c>
      <c r="J89">
        <v>1.3385609999999999</v>
      </c>
      <c r="K89">
        <v>1.3295870000000001</v>
      </c>
      <c r="L89">
        <v>1.273482</v>
      </c>
      <c r="M89">
        <v>1.2814840000000001</v>
      </c>
    </row>
    <row r="90" spans="1:13">
      <c r="A90" t="s">
        <v>15</v>
      </c>
      <c r="B90" t="s">
        <v>53</v>
      </c>
      <c r="C90">
        <f>$B89/C89</f>
        <v>5.4601840619917734</v>
      </c>
      <c r="D90">
        <f t="shared" ref="D90:M90" si="35">$B89/D89</f>
        <v>5.1224594710831859</v>
      </c>
      <c r="E90">
        <f t="shared" si="35"/>
        <v>5.2640295901909084</v>
      </c>
      <c r="F90">
        <f t="shared" si="35"/>
        <v>5.281037996253005</v>
      </c>
      <c r="G90">
        <f t="shared" si="35"/>
        <v>5.2837562414182813</v>
      </c>
      <c r="H90">
        <f t="shared" si="35"/>
        <v>5.3206827143009496</v>
      </c>
      <c r="I90">
        <f t="shared" si="35"/>
        <v>5.2821718879450694</v>
      </c>
      <c r="J90">
        <f t="shared" si="35"/>
        <v>5.3299124955829438</v>
      </c>
      <c r="K90">
        <f t="shared" si="35"/>
        <v>5.365886549733113</v>
      </c>
      <c r="L90">
        <f t="shared" si="35"/>
        <v>5.6022880574676366</v>
      </c>
      <c r="M90">
        <f t="shared" si="35"/>
        <v>5.567305561364793</v>
      </c>
    </row>
    <row r="91" spans="1:13">
      <c r="A91" t="s">
        <v>16</v>
      </c>
      <c r="B91" t="s">
        <v>53</v>
      </c>
      <c r="C91">
        <f>C90/2</f>
        <v>2.7300920309958867</v>
      </c>
      <c r="D91">
        <f t="shared" ref="D91:M91" si="36">D90/2</f>
        <v>2.5612297355415929</v>
      </c>
      <c r="E91">
        <f t="shared" si="36"/>
        <v>2.6320147950954542</v>
      </c>
      <c r="F91">
        <f t="shared" si="36"/>
        <v>2.6405189981265025</v>
      </c>
      <c r="G91">
        <f t="shared" si="36"/>
        <v>2.6418781207091406</v>
      </c>
      <c r="H91">
        <f t="shared" si="36"/>
        <v>2.6603413571504748</v>
      </c>
      <c r="I91">
        <f t="shared" si="36"/>
        <v>2.6410859439725347</v>
      </c>
      <c r="J91">
        <f t="shared" si="36"/>
        <v>2.6649562477914719</v>
      </c>
      <c r="K91">
        <f t="shared" si="36"/>
        <v>2.6829432748665565</v>
      </c>
      <c r="L91">
        <f t="shared" si="36"/>
        <v>2.8011440287338183</v>
      </c>
      <c r="M91">
        <f t="shared" si="36"/>
        <v>2.7836527806823965</v>
      </c>
    </row>
    <row r="92" spans="1:13">
      <c r="A92" t="s">
        <v>17</v>
      </c>
      <c r="B92">
        <f>499999999/B89</f>
        <v>70082850.404090703</v>
      </c>
      <c r="C92">
        <f t="shared" ref="C92:M92" si="37">499999999/C89</f>
        <v>382665262.79536974</v>
      </c>
      <c r="D92">
        <f t="shared" si="37"/>
        <v>358996560.81294054</v>
      </c>
      <c r="E92">
        <f t="shared" si="37"/>
        <v>368918198.29205632</v>
      </c>
      <c r="F92">
        <f t="shared" si="37"/>
        <v>370110195.86971825</v>
      </c>
      <c r="G92">
        <f t="shared" si="37"/>
        <v>370300698.238998</v>
      </c>
      <c r="H92">
        <f t="shared" si="37"/>
        <v>372888610.71398473</v>
      </c>
      <c r="I92">
        <f t="shared" si="37"/>
        <v>370189662.23154771</v>
      </c>
      <c r="J92">
        <f t="shared" si="37"/>
        <v>373535460.0948332</v>
      </c>
      <c r="K92">
        <f t="shared" si="37"/>
        <v>376056624.35026813</v>
      </c>
      <c r="L92">
        <f t="shared" si="37"/>
        <v>392624315.85212827</v>
      </c>
      <c r="M92">
        <f t="shared" si="37"/>
        <v>390172642.81099099</v>
      </c>
    </row>
    <row r="93" spans="1:13">
      <c r="A93" t="s">
        <v>54</v>
      </c>
      <c r="B93" t="s">
        <v>53</v>
      </c>
      <c r="C93">
        <f>(C94/C89)*100</f>
        <v>9.1074332727261609E-3</v>
      </c>
      <c r="D93">
        <f t="shared" ref="D93:M93" si="38">(D94/D89)*100</f>
        <v>0.89799399901346488</v>
      </c>
      <c r="E93">
        <f t="shared" si="38"/>
        <v>0.44690750630479414</v>
      </c>
      <c r="F93">
        <f t="shared" si="38"/>
        <v>0.5171179667034016</v>
      </c>
      <c r="G93">
        <f t="shared" si="38"/>
        <v>0.6096630708000137</v>
      </c>
      <c r="H93">
        <f t="shared" si="38"/>
        <v>0.71721395528170517</v>
      </c>
      <c r="I93">
        <f t="shared" si="38"/>
        <v>0.66834041752952578</v>
      </c>
      <c r="J93">
        <f t="shared" si="38"/>
        <v>0.99009309250753152</v>
      </c>
      <c r="K93">
        <f t="shared" si="38"/>
        <v>1.2884452089257796</v>
      </c>
      <c r="L93">
        <f t="shared" si="38"/>
        <v>1.2958958194933385</v>
      </c>
      <c r="M93">
        <f t="shared" si="38"/>
        <v>1.3369655805300953</v>
      </c>
    </row>
    <row r="94" spans="1:13">
      <c r="A94" t="s">
        <v>18</v>
      </c>
      <c r="B94" t="s">
        <v>53</v>
      </c>
      <c r="C94">
        <f>(2*C89)-C88</f>
        <v>1.1899999999975819E-4</v>
      </c>
      <c r="D94">
        <f t="shared" ref="D94:M94" si="39">(2*D89)-D88</f>
        <v>1.2506999999999824E-2</v>
      </c>
      <c r="E94">
        <f t="shared" si="39"/>
        <v>6.056999999999757E-3</v>
      </c>
      <c r="F94">
        <f t="shared" si="39"/>
        <v>6.9859999999999367E-3</v>
      </c>
      <c r="G94">
        <f t="shared" si="39"/>
        <v>8.2320000000000171E-3</v>
      </c>
      <c r="H94">
        <f t="shared" si="39"/>
        <v>9.6169999999999867E-3</v>
      </c>
      <c r="I94">
        <f t="shared" si="39"/>
        <v>9.0270000000001183E-3</v>
      </c>
      <c r="J94">
        <f t="shared" si="39"/>
        <v>1.3252999999999737E-2</v>
      </c>
      <c r="K94">
        <f t="shared" si="39"/>
        <v>1.7131000000000007E-2</v>
      </c>
      <c r="L94">
        <f t="shared" si="39"/>
        <v>1.6503000000000156E-2</v>
      </c>
      <c r="M94">
        <f t="shared" si="39"/>
        <v>1.7133000000000287E-2</v>
      </c>
    </row>
    <row r="97" spans="1:13">
      <c r="A97" t="s">
        <v>37</v>
      </c>
    </row>
    <row r="99" spans="1:13">
      <c r="B99" t="s">
        <v>3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32</v>
      </c>
      <c r="K99" t="s">
        <v>33</v>
      </c>
      <c r="L99" t="s">
        <v>34</v>
      </c>
      <c r="M99" t="s">
        <v>35</v>
      </c>
    </row>
    <row r="100" spans="1:13">
      <c r="A100" t="s">
        <v>0</v>
      </c>
      <c r="B100">
        <v>7.3837599999999997</v>
      </c>
      <c r="C100">
        <v>3.030923</v>
      </c>
      <c r="D100">
        <v>3.1594709999999999</v>
      </c>
      <c r="E100">
        <v>3.1108180000000001</v>
      </c>
      <c r="F100">
        <v>3.0778110000000001</v>
      </c>
      <c r="G100">
        <v>3.132009</v>
      </c>
      <c r="H100">
        <v>3.1208740000000001</v>
      </c>
      <c r="I100">
        <v>3.1435930000000001</v>
      </c>
      <c r="J100">
        <v>3.1162679999999998</v>
      </c>
      <c r="K100">
        <v>3.096546</v>
      </c>
      <c r="L100">
        <v>3.11524</v>
      </c>
      <c r="M100">
        <v>3.1177250000000001</v>
      </c>
    </row>
    <row r="101" spans="1:13">
      <c r="A101" t="s">
        <v>1</v>
      </c>
      <c r="B101">
        <v>7.3841340000000004</v>
      </c>
      <c r="C101">
        <v>1.517525</v>
      </c>
      <c r="D101">
        <v>1.5815570000000001</v>
      </c>
      <c r="E101">
        <v>1.5585910000000001</v>
      </c>
      <c r="F101">
        <v>1.543066</v>
      </c>
      <c r="G101">
        <v>1.567555</v>
      </c>
      <c r="H101">
        <v>1.5669390000000001</v>
      </c>
      <c r="I101">
        <v>1.57883</v>
      </c>
      <c r="J101">
        <v>1.5643389999999999</v>
      </c>
      <c r="K101">
        <v>1.572363</v>
      </c>
      <c r="L101">
        <v>1.5718570000000001</v>
      </c>
      <c r="M101">
        <v>1.5722640000000001</v>
      </c>
    </row>
    <row r="102" spans="1:13">
      <c r="A102" t="s">
        <v>15</v>
      </c>
      <c r="B102" t="s">
        <v>53</v>
      </c>
      <c r="C102">
        <f>$B101/C101</f>
        <v>4.8659059982537354</v>
      </c>
      <c r="D102">
        <f t="shared" ref="D102:M102" si="40">$B101/D101</f>
        <v>4.6689015950737156</v>
      </c>
      <c r="E102">
        <f t="shared" si="40"/>
        <v>4.7376983442096101</v>
      </c>
      <c r="F102">
        <f t="shared" si="40"/>
        <v>4.7853649811479224</v>
      </c>
      <c r="G102">
        <f t="shared" si="40"/>
        <v>4.7106060074447154</v>
      </c>
      <c r="H102">
        <f t="shared" si="40"/>
        <v>4.7124578557301851</v>
      </c>
      <c r="I102">
        <f t="shared" si="40"/>
        <v>4.6769658544618489</v>
      </c>
      <c r="J102">
        <f t="shared" si="40"/>
        <v>4.7202901672847135</v>
      </c>
      <c r="K102">
        <f t="shared" si="40"/>
        <v>4.6962018312565235</v>
      </c>
      <c r="L102">
        <f t="shared" si="40"/>
        <v>4.6977135960841219</v>
      </c>
      <c r="M102">
        <f t="shared" si="40"/>
        <v>4.6964975347651539</v>
      </c>
    </row>
    <row r="103" spans="1:13">
      <c r="A103" t="s">
        <v>16</v>
      </c>
      <c r="B103" t="s">
        <v>53</v>
      </c>
      <c r="C103">
        <f>C102/2</f>
        <v>2.4329529991268677</v>
      </c>
      <c r="D103">
        <f t="shared" ref="D103:M103" si="41">D102/2</f>
        <v>2.3344507975368578</v>
      </c>
      <c r="E103">
        <f t="shared" si="41"/>
        <v>2.3688491721048051</v>
      </c>
      <c r="F103">
        <f t="shared" si="41"/>
        <v>2.3926824905739612</v>
      </c>
      <c r="G103">
        <f t="shared" si="41"/>
        <v>2.3553030037223577</v>
      </c>
      <c r="H103">
        <f t="shared" si="41"/>
        <v>2.3562289278650925</v>
      </c>
      <c r="I103">
        <f t="shared" si="41"/>
        <v>2.3384829272309244</v>
      </c>
      <c r="J103">
        <f t="shared" si="41"/>
        <v>2.3601450836423568</v>
      </c>
      <c r="K103">
        <f t="shared" si="41"/>
        <v>2.3481009156282617</v>
      </c>
      <c r="L103">
        <f t="shared" si="41"/>
        <v>2.3488567980420609</v>
      </c>
      <c r="M103">
        <f t="shared" si="41"/>
        <v>2.3482487673825769</v>
      </c>
    </row>
    <row r="104" spans="1:13">
      <c r="A104" t="s">
        <v>17</v>
      </c>
      <c r="B104">
        <f>500000001/B101</f>
        <v>67712747.493477225</v>
      </c>
      <c r="C104">
        <f t="shared" ref="C104:M104" si="42">500000001/C101</f>
        <v>329483864.18675143</v>
      </c>
      <c r="D104">
        <f t="shared" si="42"/>
        <v>316144154.77911955</v>
      </c>
      <c r="E104">
        <f t="shared" si="42"/>
        <v>320802571.68173045</v>
      </c>
      <c r="F104">
        <f t="shared" si="42"/>
        <v>324030210.63259768</v>
      </c>
      <c r="G104">
        <f t="shared" si="42"/>
        <v>318968075.12336087</v>
      </c>
      <c r="H104">
        <f t="shared" si="42"/>
        <v>319093468.85871112</v>
      </c>
      <c r="I104">
        <f t="shared" si="42"/>
        <v>316690207.93879014</v>
      </c>
      <c r="J104">
        <f t="shared" si="42"/>
        <v>319623816.19329315</v>
      </c>
      <c r="K104">
        <f t="shared" si="42"/>
        <v>317992728.77827829</v>
      </c>
      <c r="L104">
        <f t="shared" si="42"/>
        <v>318095094.52831906</v>
      </c>
      <c r="M104">
        <f t="shared" si="42"/>
        <v>318012751.67529118</v>
      </c>
    </row>
    <row r="105" spans="1:13">
      <c r="A105" t="s">
        <v>54</v>
      </c>
      <c r="B105" t="s">
        <v>53</v>
      </c>
      <c r="C105">
        <f>(C106/C101)*100</f>
        <v>0.27195598095583212</v>
      </c>
      <c r="D105">
        <f t="shared" ref="D105:M105" si="43">(D106/D101)*100</f>
        <v>0.23034263071139927</v>
      </c>
      <c r="E105">
        <f t="shared" si="43"/>
        <v>0.40831751241987385</v>
      </c>
      <c r="F105">
        <f t="shared" si="43"/>
        <v>0.53925107545626838</v>
      </c>
      <c r="G105">
        <f t="shared" si="43"/>
        <v>0.19782399979586174</v>
      </c>
      <c r="H105">
        <f t="shared" si="43"/>
        <v>0.82989829214794031</v>
      </c>
      <c r="I105">
        <f t="shared" si="43"/>
        <v>0.89097622923302888</v>
      </c>
      <c r="J105">
        <f t="shared" si="43"/>
        <v>0.79330631020514308</v>
      </c>
      <c r="K105">
        <f t="shared" si="43"/>
        <v>3.0641779283791268</v>
      </c>
      <c r="L105">
        <f t="shared" si="43"/>
        <v>1.8114879406969024</v>
      </c>
      <c r="M105">
        <f t="shared" si="43"/>
        <v>1.7047391532210958</v>
      </c>
    </row>
    <row r="106" spans="1:13">
      <c r="A106" t="s">
        <v>18</v>
      </c>
      <c r="B106" t="s">
        <v>53</v>
      </c>
      <c r="C106">
        <f>(2*C101)-C100</f>
        <v>4.1269999999999918E-3</v>
      </c>
      <c r="D106">
        <f t="shared" ref="D106:M106" si="44">(2*D101)-D100</f>
        <v>3.6430000000002849E-3</v>
      </c>
      <c r="E106">
        <f t="shared" si="44"/>
        <v>6.3640000000000363E-3</v>
      </c>
      <c r="F106">
        <f t="shared" si="44"/>
        <v>8.3210000000000228E-3</v>
      </c>
      <c r="G106">
        <f t="shared" si="44"/>
        <v>3.1010000000000204E-3</v>
      </c>
      <c r="H106">
        <f t="shared" si="44"/>
        <v>1.3004000000000016E-2</v>
      </c>
      <c r="I106">
        <f t="shared" si="44"/>
        <v>1.406699999999983E-2</v>
      </c>
      <c r="J106">
        <f t="shared" si="44"/>
        <v>1.2410000000000032E-2</v>
      </c>
      <c r="K106">
        <f t="shared" si="44"/>
        <v>4.817999999999989E-2</v>
      </c>
      <c r="L106">
        <f t="shared" si="44"/>
        <v>2.847400000000011E-2</v>
      </c>
      <c r="M106">
        <f t="shared" si="44"/>
        <v>2.6803000000000132E-2</v>
      </c>
    </row>
    <row r="109" spans="1:13">
      <c r="A109" t="s">
        <v>38</v>
      </c>
    </row>
    <row r="111" spans="1:13">
      <c r="B111" t="s">
        <v>3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31</v>
      </c>
      <c r="J111" t="s">
        <v>32</v>
      </c>
      <c r="K111" t="s">
        <v>33</v>
      </c>
      <c r="L111" t="s">
        <v>34</v>
      </c>
      <c r="M111" t="s">
        <v>35</v>
      </c>
    </row>
    <row r="112" spans="1:13">
      <c r="A112" t="s">
        <v>0</v>
      </c>
      <c r="B112">
        <v>14.733772</v>
      </c>
      <c r="C112">
        <v>5.4408190000000003</v>
      </c>
      <c r="D112">
        <v>5.7475670000000001</v>
      </c>
      <c r="E112">
        <v>5.4966020000000002</v>
      </c>
      <c r="F112">
        <v>5.3658229999999998</v>
      </c>
      <c r="G112">
        <v>5.3276669999999999</v>
      </c>
      <c r="H112">
        <v>5.2832689999999998</v>
      </c>
      <c r="I112">
        <v>5.2615480000000003</v>
      </c>
      <c r="J112">
        <v>5.2573679999999996</v>
      </c>
      <c r="K112">
        <v>5.2502279999999999</v>
      </c>
      <c r="L112">
        <v>5.2493540000000003</v>
      </c>
      <c r="M112">
        <v>5.2362029999999997</v>
      </c>
    </row>
    <row r="113" spans="1:13">
      <c r="A113" t="s">
        <v>1</v>
      </c>
      <c r="B113">
        <v>14.734521000000001</v>
      </c>
      <c r="C113">
        <v>1.3652930000000001</v>
      </c>
      <c r="D113">
        <v>1.5537190000000001</v>
      </c>
      <c r="E113">
        <v>1.4876609999999999</v>
      </c>
      <c r="F113">
        <v>1.5330349999999999</v>
      </c>
      <c r="G113">
        <v>1.3960649999999999</v>
      </c>
      <c r="H113">
        <v>1.398846</v>
      </c>
      <c r="I113">
        <v>1.3642879999999999</v>
      </c>
      <c r="J113">
        <v>1.3937550000000001</v>
      </c>
      <c r="K113">
        <v>1.3482700000000001</v>
      </c>
      <c r="L113">
        <v>1.4447159999999999</v>
      </c>
      <c r="M113">
        <v>1.4131659999999999</v>
      </c>
    </row>
    <row r="114" spans="1:13">
      <c r="A114" t="s">
        <v>15</v>
      </c>
      <c r="B114" t="s">
        <v>53</v>
      </c>
      <c r="C114">
        <f>$B113/C113</f>
        <v>10.792204310723045</v>
      </c>
      <c r="D114">
        <f t="shared" ref="D114:M114" si="45">$B113/D113</f>
        <v>9.4833885664010023</v>
      </c>
      <c r="E114">
        <f t="shared" si="45"/>
        <v>9.9044883209279551</v>
      </c>
      <c r="F114">
        <f t="shared" si="45"/>
        <v>9.6113402498964486</v>
      </c>
      <c r="G114">
        <f t="shared" si="45"/>
        <v>10.554323043697824</v>
      </c>
      <c r="H114">
        <f t="shared" si="45"/>
        <v>10.533340339108094</v>
      </c>
      <c r="I114">
        <f t="shared" si="45"/>
        <v>10.800154366233524</v>
      </c>
      <c r="J114">
        <f t="shared" si="45"/>
        <v>10.571815706490739</v>
      </c>
      <c r="K114">
        <f t="shared" si="45"/>
        <v>10.928464625038012</v>
      </c>
      <c r="L114">
        <f t="shared" si="45"/>
        <v>10.19890483665994</v>
      </c>
      <c r="M114">
        <f t="shared" si="45"/>
        <v>10.426603102537142</v>
      </c>
    </row>
    <row r="115" spans="1:13">
      <c r="A115" t="s">
        <v>16</v>
      </c>
      <c r="B115" t="s">
        <v>53</v>
      </c>
      <c r="C115">
        <f>C114/4</f>
        <v>2.6980510776807614</v>
      </c>
      <c r="D115">
        <f t="shared" ref="D115:M115" si="46">D114/4</f>
        <v>2.3708471416002506</v>
      </c>
      <c r="E115">
        <f t="shared" si="46"/>
        <v>2.4761220802319888</v>
      </c>
      <c r="F115">
        <f t="shared" si="46"/>
        <v>2.4028350624741122</v>
      </c>
      <c r="G115">
        <f t="shared" si="46"/>
        <v>2.638580760924456</v>
      </c>
      <c r="H115">
        <f t="shared" si="46"/>
        <v>2.6333350847770234</v>
      </c>
      <c r="I115">
        <f t="shared" si="46"/>
        <v>2.7000385915583811</v>
      </c>
      <c r="J115">
        <f t="shared" si="46"/>
        <v>2.6429539266226847</v>
      </c>
      <c r="K115">
        <f t="shared" si="46"/>
        <v>2.7321161562595031</v>
      </c>
      <c r="L115">
        <f t="shared" si="46"/>
        <v>2.549726209164985</v>
      </c>
      <c r="M115">
        <f t="shared" si="46"/>
        <v>2.6066507756342854</v>
      </c>
    </row>
    <row r="116" spans="1:13">
      <c r="A116" t="s">
        <v>17</v>
      </c>
      <c r="B116">
        <f>999999999/B113</f>
        <v>67867832.215244725</v>
      </c>
      <c r="C116">
        <f t="shared" ref="C116:M116" si="47">999999999/C113</f>
        <v>732443511.39279258</v>
      </c>
      <c r="D116">
        <f t="shared" si="47"/>
        <v>643617024.05647349</v>
      </c>
      <c r="E116">
        <f t="shared" si="47"/>
        <v>672196151.54258943</v>
      </c>
      <c r="F116">
        <f t="shared" si="47"/>
        <v>652300827.44360042</v>
      </c>
      <c r="G116">
        <f t="shared" si="47"/>
        <v>716299025.4751749</v>
      </c>
      <c r="H116">
        <f t="shared" si="47"/>
        <v>714874974.80065715</v>
      </c>
      <c r="I116">
        <f t="shared" si="47"/>
        <v>732983064.42627954</v>
      </c>
      <c r="J116">
        <f t="shared" si="47"/>
        <v>717486214.57860231</v>
      </c>
      <c r="K116">
        <f t="shared" si="47"/>
        <v>741691203.54231715</v>
      </c>
      <c r="L116">
        <f t="shared" si="47"/>
        <v>692177562.23368478</v>
      </c>
      <c r="M116">
        <f t="shared" si="47"/>
        <v>707630949.93794084</v>
      </c>
    </row>
    <row r="117" spans="1:13">
      <c r="A117" t="s">
        <v>54</v>
      </c>
      <c r="B117" t="s">
        <v>53</v>
      </c>
      <c r="C117">
        <f>(C118/C113)*100</f>
        <v>1.4907422802284978</v>
      </c>
      <c r="D117">
        <f t="shared" ref="D117:M117" si="48">(D118/D113)*100</f>
        <v>30.076802819557475</v>
      </c>
      <c r="E117">
        <f t="shared" si="48"/>
        <v>30.520528534390522</v>
      </c>
      <c r="F117">
        <f t="shared" si="48"/>
        <v>49.986921368396672</v>
      </c>
      <c r="G117">
        <f t="shared" si="48"/>
        <v>18.379731602754863</v>
      </c>
      <c r="H117">
        <f t="shared" si="48"/>
        <v>22.312320298303057</v>
      </c>
      <c r="I117">
        <f t="shared" si="48"/>
        <v>14.337441947741199</v>
      </c>
      <c r="J117">
        <f t="shared" si="48"/>
        <v>22.791093126123364</v>
      </c>
      <c r="K117">
        <f t="shared" si="48"/>
        <v>10.595207191437947</v>
      </c>
      <c r="L117">
        <f t="shared" si="48"/>
        <v>36.651494134487287</v>
      </c>
      <c r="M117">
        <f t="shared" si="48"/>
        <v>29.470069333680541</v>
      </c>
    </row>
    <row r="118" spans="1:13">
      <c r="A118" t="s">
        <v>18</v>
      </c>
      <c r="B118" t="s">
        <v>53</v>
      </c>
      <c r="C118">
        <f>(4*C113)-C112</f>
        <v>2.0353000000000065E-2</v>
      </c>
      <c r="D118">
        <f t="shared" ref="D118:M118" si="49">(4*D113)-D112</f>
        <v>0.4673090000000002</v>
      </c>
      <c r="E118">
        <f t="shared" si="49"/>
        <v>0.45404199999999939</v>
      </c>
      <c r="F118">
        <f t="shared" si="49"/>
        <v>0.76631699999999991</v>
      </c>
      <c r="G118">
        <f t="shared" si="49"/>
        <v>0.25659299999999963</v>
      </c>
      <c r="H118">
        <f t="shared" si="49"/>
        <v>0.31211500000000036</v>
      </c>
      <c r="I118">
        <f t="shared" si="49"/>
        <v>0.19560399999999944</v>
      </c>
      <c r="J118">
        <f t="shared" si="49"/>
        <v>0.31765200000000071</v>
      </c>
      <c r="K118">
        <f t="shared" si="49"/>
        <v>0.14285200000000042</v>
      </c>
      <c r="L118">
        <f t="shared" si="49"/>
        <v>0.52950999999999926</v>
      </c>
      <c r="M118">
        <f t="shared" si="49"/>
        <v>0.41646099999999997</v>
      </c>
    </row>
    <row r="121" spans="1:13">
      <c r="A121" t="s">
        <v>39</v>
      </c>
    </row>
    <row r="123" spans="1:13">
      <c r="B123" t="s">
        <v>3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30</v>
      </c>
      <c r="I123" t="s">
        <v>31</v>
      </c>
      <c r="J123" t="s">
        <v>32</v>
      </c>
      <c r="K123" t="s">
        <v>33</v>
      </c>
      <c r="L123" t="s">
        <v>34</v>
      </c>
      <c r="M123" t="s">
        <v>35</v>
      </c>
    </row>
    <row r="124" spans="1:13">
      <c r="A124" t="s">
        <v>0</v>
      </c>
      <c r="B124">
        <v>7.1340199999999996</v>
      </c>
      <c r="C124">
        <v>2.7504909999999998</v>
      </c>
      <c r="D124">
        <v>2.893373</v>
      </c>
      <c r="E124">
        <v>2.7774549999999998</v>
      </c>
      <c r="F124">
        <v>2.714963</v>
      </c>
      <c r="G124">
        <v>2.6883810000000001</v>
      </c>
      <c r="H124">
        <v>2.6621809999999999</v>
      </c>
      <c r="I124">
        <v>2.654191</v>
      </c>
      <c r="J124">
        <v>2.649775</v>
      </c>
      <c r="K124">
        <v>2.6540759999999999</v>
      </c>
      <c r="L124">
        <v>2.6502509999999999</v>
      </c>
      <c r="M124">
        <v>2.6479119999999998</v>
      </c>
    </row>
    <row r="125" spans="1:13">
      <c r="A125" t="s">
        <v>1</v>
      </c>
      <c r="B125">
        <v>7.1344130000000003</v>
      </c>
      <c r="C125">
        <v>0.69048299999999996</v>
      </c>
      <c r="D125">
        <v>0.84259600000000001</v>
      </c>
      <c r="E125">
        <v>0.79370700000000005</v>
      </c>
      <c r="F125">
        <v>0.80166999999999999</v>
      </c>
      <c r="G125">
        <v>0.78235100000000002</v>
      </c>
      <c r="H125">
        <v>0.71413400000000005</v>
      </c>
      <c r="I125">
        <v>0.69605099999999998</v>
      </c>
      <c r="J125">
        <v>0.69109699999999996</v>
      </c>
      <c r="K125">
        <v>0.72159700000000004</v>
      </c>
      <c r="L125">
        <v>0.71017300000000005</v>
      </c>
      <c r="M125">
        <v>0.73938899999999996</v>
      </c>
    </row>
    <row r="126" spans="1:13">
      <c r="A126" t="s">
        <v>15</v>
      </c>
      <c r="B126" t="s">
        <v>53</v>
      </c>
      <c r="C126">
        <f>$B125/C125</f>
        <v>10.33249623814055</v>
      </c>
      <c r="D126">
        <f t="shared" ref="D126:M126" si="50">$B125/D125</f>
        <v>8.4671811876628897</v>
      </c>
      <c r="E126">
        <f t="shared" si="50"/>
        <v>8.988723798580585</v>
      </c>
      <c r="F126">
        <f t="shared" si="50"/>
        <v>8.8994386717726748</v>
      </c>
      <c r="G126">
        <f t="shared" si="50"/>
        <v>9.1191971378575598</v>
      </c>
      <c r="H126">
        <f t="shared" si="50"/>
        <v>9.9903001397496833</v>
      </c>
      <c r="I126">
        <f t="shared" si="50"/>
        <v>10.24984232477218</v>
      </c>
      <c r="J126">
        <f t="shared" si="50"/>
        <v>10.323316408550465</v>
      </c>
      <c r="K126">
        <f t="shared" si="50"/>
        <v>9.88697708000449</v>
      </c>
      <c r="L126">
        <f t="shared" si="50"/>
        <v>10.046021180754549</v>
      </c>
      <c r="M126">
        <f t="shared" si="50"/>
        <v>9.6490656474467436</v>
      </c>
    </row>
    <row r="127" spans="1:13">
      <c r="A127" t="s">
        <v>16</v>
      </c>
      <c r="B127" t="s">
        <v>53</v>
      </c>
      <c r="C127">
        <f>C126/4</f>
        <v>2.5831240595351375</v>
      </c>
      <c r="D127">
        <f t="shared" ref="D127:M127" si="51">D126/4</f>
        <v>2.1167952969157224</v>
      </c>
      <c r="E127">
        <f t="shared" si="51"/>
        <v>2.2471809496451463</v>
      </c>
      <c r="F127">
        <f t="shared" si="51"/>
        <v>2.2248596679431687</v>
      </c>
      <c r="G127">
        <f t="shared" si="51"/>
        <v>2.27979928446439</v>
      </c>
      <c r="H127">
        <f t="shared" si="51"/>
        <v>2.4975750349374208</v>
      </c>
      <c r="I127">
        <f t="shared" si="51"/>
        <v>2.562460581193045</v>
      </c>
      <c r="J127">
        <f t="shared" si="51"/>
        <v>2.5808291021376162</v>
      </c>
      <c r="K127">
        <f t="shared" si="51"/>
        <v>2.4717442700011225</v>
      </c>
      <c r="L127">
        <f t="shared" si="51"/>
        <v>2.5115052951886372</v>
      </c>
      <c r="M127">
        <f t="shared" si="51"/>
        <v>2.4122664118616859</v>
      </c>
    </row>
    <row r="128" spans="1:13">
      <c r="A128" t="s">
        <v>17</v>
      </c>
      <c r="B128">
        <f>499999999/B125</f>
        <v>70082850.404090703</v>
      </c>
      <c r="C128">
        <f t="shared" ref="C128:M128" si="52">499999999/C125</f>
        <v>724130788.15843403</v>
      </c>
      <c r="D128">
        <f t="shared" si="52"/>
        <v>593404192.5193094</v>
      </c>
      <c r="E128">
        <f t="shared" si="52"/>
        <v>629955385.299613</v>
      </c>
      <c r="F128">
        <f t="shared" si="52"/>
        <v>623698029.11422408</v>
      </c>
      <c r="G128">
        <f t="shared" si="52"/>
        <v>639099328.81788349</v>
      </c>
      <c r="H128">
        <f t="shared" si="52"/>
        <v>700148710.1860435</v>
      </c>
      <c r="I128">
        <f t="shared" si="52"/>
        <v>718338166.31252599</v>
      </c>
      <c r="J128">
        <f t="shared" si="52"/>
        <v>723487439.5345372</v>
      </c>
      <c r="K128">
        <f t="shared" si="52"/>
        <v>692907535.64662814</v>
      </c>
      <c r="L128">
        <f t="shared" si="52"/>
        <v>704053799.56714761</v>
      </c>
      <c r="M128">
        <f t="shared" si="52"/>
        <v>676234024.30926085</v>
      </c>
    </row>
    <row r="129" spans="1:13">
      <c r="A129" t="s">
        <v>54</v>
      </c>
      <c r="B129" t="s">
        <v>53</v>
      </c>
      <c r="C129">
        <f>(C130/C125)*100</f>
        <v>1.6569560727780461</v>
      </c>
      <c r="D129">
        <f t="shared" ref="D129:M129" si="53">(D130/D125)*100</f>
        <v>56.612065568789795</v>
      </c>
      <c r="E129">
        <f t="shared" si="53"/>
        <v>50.065452364663585</v>
      </c>
      <c r="F129">
        <f t="shared" si="53"/>
        <v>61.336584879064951</v>
      </c>
      <c r="G129">
        <f t="shared" si="53"/>
        <v>56.371500771392881</v>
      </c>
      <c r="H129">
        <f t="shared" si="53"/>
        <v>27.215480568072696</v>
      </c>
      <c r="I129">
        <f t="shared" si="53"/>
        <v>18.678660040715396</v>
      </c>
      <c r="J129">
        <f t="shared" si="53"/>
        <v>16.584213214642787</v>
      </c>
      <c r="K129">
        <f t="shared" si="53"/>
        <v>32.194147148616231</v>
      </c>
      <c r="L129">
        <f t="shared" si="53"/>
        <v>26.816141982305762</v>
      </c>
      <c r="M129">
        <f t="shared" si="53"/>
        <v>41.87836172840008</v>
      </c>
    </row>
    <row r="130" spans="1:13">
      <c r="A130" t="s">
        <v>18</v>
      </c>
      <c r="B130" t="s">
        <v>53</v>
      </c>
      <c r="C130">
        <f>(4*C125)-C124</f>
        <v>1.1441000000000034E-2</v>
      </c>
      <c r="D130">
        <f t="shared" ref="D130:M130" si="54">(4*D125)-D124</f>
        <v>0.47701100000000007</v>
      </c>
      <c r="E130">
        <f t="shared" si="54"/>
        <v>0.39737300000000042</v>
      </c>
      <c r="F130">
        <f t="shared" si="54"/>
        <v>0.49171699999999996</v>
      </c>
      <c r="G130">
        <f t="shared" si="54"/>
        <v>0.44102299999999994</v>
      </c>
      <c r="H130">
        <f t="shared" si="54"/>
        <v>0.19435500000000028</v>
      </c>
      <c r="I130">
        <f t="shared" si="54"/>
        <v>0.13001299999999993</v>
      </c>
      <c r="J130">
        <f t="shared" si="54"/>
        <v>0.11461299999999985</v>
      </c>
      <c r="K130">
        <f t="shared" si="54"/>
        <v>0.2323120000000003</v>
      </c>
      <c r="L130">
        <f t="shared" si="54"/>
        <v>0.1904410000000003</v>
      </c>
      <c r="M130">
        <f t="shared" si="54"/>
        <v>0.30964400000000003</v>
      </c>
    </row>
    <row r="133" spans="1:13">
      <c r="A133" t="s">
        <v>40</v>
      </c>
    </row>
    <row r="135" spans="1:13">
      <c r="B135" t="s">
        <v>3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 t="s">
        <v>33</v>
      </c>
      <c r="L135" t="s">
        <v>34</v>
      </c>
      <c r="M135" t="s">
        <v>35</v>
      </c>
    </row>
    <row r="136" spans="1:13">
      <c r="A136" t="s">
        <v>0</v>
      </c>
      <c r="B136">
        <v>7.3837599999999997</v>
      </c>
      <c r="C136">
        <v>3.198645</v>
      </c>
      <c r="D136">
        <v>3.411324</v>
      </c>
      <c r="E136">
        <v>3.2567300000000001</v>
      </c>
      <c r="F136">
        <v>3.1835360000000001</v>
      </c>
      <c r="G136">
        <v>3.1257630000000001</v>
      </c>
      <c r="H136">
        <v>3.1093199999999999</v>
      </c>
      <c r="I136">
        <v>3.1197330000000001</v>
      </c>
      <c r="J136">
        <v>3.1026099999999999</v>
      </c>
      <c r="K136">
        <v>3.0953379999999999</v>
      </c>
      <c r="L136">
        <v>3.106061</v>
      </c>
      <c r="M136">
        <v>3.0939839999999998</v>
      </c>
    </row>
    <row r="137" spans="1:13">
      <c r="A137" t="s">
        <v>1</v>
      </c>
      <c r="B137">
        <v>7.3841340000000004</v>
      </c>
      <c r="C137">
        <v>0.80315199999999998</v>
      </c>
      <c r="D137">
        <v>0.90829099999999996</v>
      </c>
      <c r="E137">
        <v>0.84890500000000002</v>
      </c>
      <c r="F137">
        <v>0.83748500000000003</v>
      </c>
      <c r="G137">
        <v>0.8508</v>
      </c>
      <c r="H137">
        <v>0.80799500000000002</v>
      </c>
      <c r="I137">
        <v>0.97365599999999997</v>
      </c>
      <c r="J137">
        <v>0.87812100000000004</v>
      </c>
      <c r="K137">
        <v>0.81689500000000004</v>
      </c>
      <c r="L137">
        <v>0.90159400000000001</v>
      </c>
      <c r="M137">
        <v>0.88492199999999999</v>
      </c>
    </row>
    <row r="138" spans="1:13">
      <c r="A138" t="s">
        <v>15</v>
      </c>
      <c r="B138" t="s">
        <v>53</v>
      </c>
      <c r="C138">
        <f>$B137/C137</f>
        <v>9.1939433631491934</v>
      </c>
      <c r="D138">
        <f t="shared" ref="D138:M138" si="55">$B137/D137</f>
        <v>8.1297007236667547</v>
      </c>
      <c r="E138">
        <f t="shared" si="55"/>
        <v>8.6984220849211642</v>
      </c>
      <c r="F138">
        <f t="shared" si="55"/>
        <v>8.8170343349433118</v>
      </c>
      <c r="G138">
        <f t="shared" si="55"/>
        <v>8.6790479548660091</v>
      </c>
      <c r="H138">
        <f t="shared" si="55"/>
        <v>9.1388362551748461</v>
      </c>
      <c r="I138">
        <f t="shared" si="55"/>
        <v>7.5839249180408697</v>
      </c>
      <c r="J138">
        <f t="shared" si="55"/>
        <v>8.4090165250574813</v>
      </c>
      <c r="K138">
        <f t="shared" si="55"/>
        <v>9.0392694287515525</v>
      </c>
      <c r="L138">
        <f t="shared" si="55"/>
        <v>8.1900877778689747</v>
      </c>
      <c r="M138">
        <f t="shared" si="55"/>
        <v>8.3443896750222066</v>
      </c>
    </row>
    <row r="139" spans="1:13">
      <c r="A139" t="s">
        <v>16</v>
      </c>
      <c r="B139" t="s">
        <v>53</v>
      </c>
      <c r="C139">
        <f>C138/4</f>
        <v>2.2984858407872983</v>
      </c>
      <c r="D139">
        <f t="shared" ref="D139:M139" si="56">D138/4</f>
        <v>2.0324251809166887</v>
      </c>
      <c r="E139">
        <f t="shared" si="56"/>
        <v>2.174605521230291</v>
      </c>
      <c r="F139">
        <f t="shared" si="56"/>
        <v>2.2042585837358279</v>
      </c>
      <c r="G139">
        <f t="shared" si="56"/>
        <v>2.1697619887165023</v>
      </c>
      <c r="H139">
        <f t="shared" si="56"/>
        <v>2.2847090637937115</v>
      </c>
      <c r="I139">
        <f t="shared" si="56"/>
        <v>1.8959812295102174</v>
      </c>
      <c r="J139">
        <f t="shared" si="56"/>
        <v>2.1022541312643703</v>
      </c>
      <c r="K139">
        <f t="shared" si="56"/>
        <v>2.2598173571878881</v>
      </c>
      <c r="L139">
        <f t="shared" si="56"/>
        <v>2.0475219444672437</v>
      </c>
      <c r="M139">
        <f t="shared" si="56"/>
        <v>2.0860974187555517</v>
      </c>
    </row>
    <row r="140" spans="1:13">
      <c r="A140" t="s">
        <v>17</v>
      </c>
      <c r="B140">
        <f>500000001/B137</f>
        <v>67712747.493477225</v>
      </c>
      <c r="C140">
        <f t="shared" ref="C140:M140" si="57">500000001/C137</f>
        <v>622547165.41825211</v>
      </c>
      <c r="D140">
        <f t="shared" si="57"/>
        <v>550484372.29918611</v>
      </c>
      <c r="E140">
        <f t="shared" si="57"/>
        <v>588994058.22795248</v>
      </c>
      <c r="F140">
        <f t="shared" si="57"/>
        <v>597025619.56333542</v>
      </c>
      <c r="G140">
        <f t="shared" si="57"/>
        <v>587682182.65162206</v>
      </c>
      <c r="H140">
        <f t="shared" si="57"/>
        <v>618815711.73088944</v>
      </c>
      <c r="I140">
        <f t="shared" si="57"/>
        <v>513528392.98479134</v>
      </c>
      <c r="J140">
        <f t="shared" si="57"/>
        <v>569397612.62969446</v>
      </c>
      <c r="K140">
        <f t="shared" si="57"/>
        <v>612073768.35456204</v>
      </c>
      <c r="L140">
        <f t="shared" si="57"/>
        <v>554573345.65225589</v>
      </c>
      <c r="M140">
        <f t="shared" si="57"/>
        <v>565021551.05195713</v>
      </c>
    </row>
    <row r="141" spans="1:13">
      <c r="A141" t="s">
        <v>54</v>
      </c>
      <c r="B141" t="s">
        <v>53</v>
      </c>
      <c r="C141">
        <f>(C142/C137)*100</f>
        <v>1.7385252106699538</v>
      </c>
      <c r="D141">
        <f t="shared" ref="D141:M141" si="58">(D142/D137)*100</f>
        <v>24.423890581322485</v>
      </c>
      <c r="E141">
        <f t="shared" si="58"/>
        <v>16.361076916733904</v>
      </c>
      <c r="F141">
        <f t="shared" si="58"/>
        <v>19.869490199824476</v>
      </c>
      <c r="G141">
        <f t="shared" si="58"/>
        <v>32.608956276445689</v>
      </c>
      <c r="H141">
        <f t="shared" si="58"/>
        <v>15.180787009820632</v>
      </c>
      <c r="I141">
        <f t="shared" si="58"/>
        <v>79.585705834504168</v>
      </c>
      <c r="J141">
        <f t="shared" si="58"/>
        <v>46.676255322444206</v>
      </c>
      <c r="K141">
        <f t="shared" si="58"/>
        <v>21.084961959615399</v>
      </c>
      <c r="L141">
        <f t="shared" si="58"/>
        <v>55.49227257501714</v>
      </c>
      <c r="M141">
        <f t="shared" si="58"/>
        <v>50.366472977279365</v>
      </c>
    </row>
    <row r="142" spans="1:13">
      <c r="A142" t="s">
        <v>18</v>
      </c>
      <c r="B142" t="s">
        <v>53</v>
      </c>
      <c r="C142">
        <f>(4*C137)-C136</f>
        <v>1.3962999999999948E-2</v>
      </c>
      <c r="D142">
        <f t="shared" ref="D142:M142" si="59">(4*D137)-D136</f>
        <v>0.22183999999999982</v>
      </c>
      <c r="E142">
        <f t="shared" si="59"/>
        <v>0.13888999999999996</v>
      </c>
      <c r="F142">
        <f t="shared" si="59"/>
        <v>0.166404</v>
      </c>
      <c r="G142">
        <f t="shared" si="59"/>
        <v>0.27743699999999993</v>
      </c>
      <c r="H142">
        <f t="shared" si="59"/>
        <v>0.12266000000000021</v>
      </c>
      <c r="I142">
        <f t="shared" si="59"/>
        <v>0.77489099999999977</v>
      </c>
      <c r="J142">
        <f t="shared" si="59"/>
        <v>0.40987400000000029</v>
      </c>
      <c r="K142">
        <f t="shared" si="59"/>
        <v>0.17224200000000023</v>
      </c>
      <c r="L142">
        <f t="shared" si="59"/>
        <v>0.50031500000000007</v>
      </c>
      <c r="M142">
        <f t="shared" si="59"/>
        <v>0.4457040000000001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2"/>
  <sheetViews>
    <sheetView tabSelected="1" workbookViewId="0">
      <selection activeCell="P15" sqref="P15"/>
    </sheetView>
  </sheetViews>
  <sheetFormatPr defaultRowHeight="15"/>
  <sheetData>
    <row r="1" spans="1:13">
      <c r="A1" t="s">
        <v>41</v>
      </c>
    </row>
    <row r="3" spans="1:1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1:13">
      <c r="A4" t="s">
        <v>0</v>
      </c>
      <c r="B4">
        <v>14.733772</v>
      </c>
      <c r="C4">
        <v>12.63317</v>
      </c>
      <c r="D4">
        <v>19.968333000000001</v>
      </c>
      <c r="E4">
        <v>20.072126000000001</v>
      </c>
      <c r="F4">
        <v>19.841555</v>
      </c>
      <c r="G4">
        <v>19.742578999999999</v>
      </c>
      <c r="H4">
        <v>20.068193999999998</v>
      </c>
      <c r="I4">
        <v>20.431308999999999</v>
      </c>
      <c r="J4">
        <v>20.405957000000001</v>
      </c>
      <c r="K4">
        <v>21.105598000000001</v>
      </c>
      <c r="L4">
        <v>18.551891999999999</v>
      </c>
      <c r="M4">
        <v>19.164245999999999</v>
      </c>
    </row>
    <row r="5" spans="1:13">
      <c r="A5" t="s">
        <v>1</v>
      </c>
      <c r="B5">
        <v>14.734521000000001</v>
      </c>
      <c r="C5">
        <v>10.266451999999999</v>
      </c>
      <c r="D5">
        <v>10.127720999999999</v>
      </c>
      <c r="E5">
        <v>10.309315</v>
      </c>
      <c r="F5">
        <v>10.078635999999999</v>
      </c>
      <c r="G5">
        <v>10.151433000000001</v>
      </c>
      <c r="H5">
        <v>10.234807999999999</v>
      </c>
      <c r="I5">
        <v>10.663282000000001</v>
      </c>
      <c r="J5">
        <v>10.683204999999999</v>
      </c>
      <c r="K5">
        <v>11.592055</v>
      </c>
      <c r="L5">
        <v>10.430718000000001</v>
      </c>
      <c r="M5">
        <v>11.350247</v>
      </c>
    </row>
    <row r="6" spans="1:13">
      <c r="A6" t="s">
        <v>15</v>
      </c>
      <c r="B6" t="s">
        <v>53</v>
      </c>
      <c r="C6">
        <f>$B5/C5</f>
        <v>1.4352106258325663</v>
      </c>
      <c r="D6">
        <f t="shared" ref="D6:M6" si="0">$B5/D5</f>
        <v>1.4548703503976859</v>
      </c>
      <c r="E6">
        <f t="shared" si="0"/>
        <v>1.429243456039514</v>
      </c>
      <c r="F6">
        <f t="shared" si="0"/>
        <v>1.4619558638688808</v>
      </c>
      <c r="G6">
        <f t="shared" si="0"/>
        <v>1.4514720237034515</v>
      </c>
      <c r="H6">
        <f t="shared" si="0"/>
        <v>1.43964801293781</v>
      </c>
      <c r="I6">
        <f t="shared" si="0"/>
        <v>1.3817998061009735</v>
      </c>
      <c r="J6">
        <f t="shared" si="0"/>
        <v>1.3792229017415656</v>
      </c>
      <c r="K6">
        <f t="shared" si="0"/>
        <v>1.2710879132302253</v>
      </c>
      <c r="L6">
        <f t="shared" si="0"/>
        <v>1.4126085088294018</v>
      </c>
      <c r="M6">
        <f t="shared" si="0"/>
        <v>1.2981674319510406</v>
      </c>
    </row>
    <row r="7" spans="1:13">
      <c r="A7" t="s">
        <v>16</v>
      </c>
      <c r="B7" t="s">
        <v>53</v>
      </c>
      <c r="C7">
        <f>C6/2</f>
        <v>0.71760531291628316</v>
      </c>
      <c r="D7">
        <f t="shared" ref="D7:M7" si="1">D6/2</f>
        <v>0.72743517519884293</v>
      </c>
      <c r="E7">
        <f t="shared" si="1"/>
        <v>0.71462172801975699</v>
      </c>
      <c r="F7">
        <f t="shared" si="1"/>
        <v>0.73097793193444038</v>
      </c>
      <c r="G7">
        <f t="shared" si="1"/>
        <v>0.72573601185172576</v>
      </c>
      <c r="H7">
        <f t="shared" si="1"/>
        <v>0.71982400646890499</v>
      </c>
      <c r="I7">
        <f t="shared" si="1"/>
        <v>0.69089990305048676</v>
      </c>
      <c r="J7">
        <f t="shared" si="1"/>
        <v>0.68961145087078279</v>
      </c>
      <c r="K7">
        <f t="shared" si="1"/>
        <v>0.63554395661511265</v>
      </c>
      <c r="L7">
        <f t="shared" si="1"/>
        <v>0.7063042544147009</v>
      </c>
      <c r="M7">
        <f t="shared" si="1"/>
        <v>0.64908371597552028</v>
      </c>
    </row>
    <row r="8" spans="1:13">
      <c r="A8" t="s">
        <v>17</v>
      </c>
      <c r="B8">
        <f>999999999/B5</f>
        <v>67867832.215244725</v>
      </c>
      <c r="C8">
        <f t="shared" ref="C8:M8" si="2">999999999/C5</f>
        <v>97404633.947540984</v>
      </c>
      <c r="D8">
        <f t="shared" si="2"/>
        <v>98738896.835724443</v>
      </c>
      <c r="E8">
        <f t="shared" si="2"/>
        <v>96999655.069226235</v>
      </c>
      <c r="F8">
        <f t="shared" si="2"/>
        <v>99219775.275146365</v>
      </c>
      <c r="G8">
        <f t="shared" si="2"/>
        <v>98508259.76982756</v>
      </c>
      <c r="H8">
        <f t="shared" si="2"/>
        <v>97705789.791073769</v>
      </c>
      <c r="I8">
        <f t="shared" si="2"/>
        <v>93779757.395518556</v>
      </c>
      <c r="J8">
        <f t="shared" si="2"/>
        <v>93604868.482819542</v>
      </c>
      <c r="K8">
        <f t="shared" si="2"/>
        <v>86265981.225934491</v>
      </c>
      <c r="L8">
        <f t="shared" si="2"/>
        <v>95870677.263060883</v>
      </c>
      <c r="M8">
        <f t="shared" si="2"/>
        <v>88103809.458948344</v>
      </c>
    </row>
    <row r="9" spans="1:13">
      <c r="A9" t="s">
        <v>54</v>
      </c>
      <c r="B9" t="s">
        <v>53</v>
      </c>
      <c r="C9">
        <f>(C10/C5)*100</f>
        <v>76.947069932241433</v>
      </c>
      <c r="D9">
        <f t="shared" ref="D9:M9" si="3">(D10/D5)*100</f>
        <v>2.8348825959956581</v>
      </c>
      <c r="E9">
        <f t="shared" si="3"/>
        <v>5.3010699546962989</v>
      </c>
      <c r="F9">
        <f t="shared" si="3"/>
        <v>3.1325369821868692</v>
      </c>
      <c r="G9">
        <f t="shared" si="3"/>
        <v>5.5192897396850507</v>
      </c>
      <c r="H9">
        <f t="shared" si="3"/>
        <v>3.9221253588733687</v>
      </c>
      <c r="I9">
        <f t="shared" si="3"/>
        <v>8.3956796791081985</v>
      </c>
      <c r="J9">
        <f t="shared" si="3"/>
        <v>8.9903076838832323</v>
      </c>
      <c r="K9">
        <f t="shared" si="3"/>
        <v>17.93048773491844</v>
      </c>
      <c r="L9">
        <f t="shared" si="3"/>
        <v>22.141754767025649</v>
      </c>
      <c r="M9">
        <f t="shared" si="3"/>
        <v>31.155692030314412</v>
      </c>
    </row>
    <row r="10" spans="1:13">
      <c r="A10" t="s">
        <v>18</v>
      </c>
      <c r="B10" t="s">
        <v>53</v>
      </c>
      <c r="C10">
        <f>(2*C5)-C4</f>
        <v>7.8997339999999987</v>
      </c>
      <c r="D10">
        <f t="shared" ref="D10:M10" si="4">(2*D5)-D4</f>
        <v>0.28710899999999739</v>
      </c>
      <c r="E10">
        <f t="shared" si="4"/>
        <v>0.54650399999999877</v>
      </c>
      <c r="F10">
        <f t="shared" si="4"/>
        <v>0.31571699999999936</v>
      </c>
      <c r="G10">
        <f t="shared" si="4"/>
        <v>0.56028700000000242</v>
      </c>
      <c r="H10">
        <f t="shared" si="4"/>
        <v>0.40142200000000017</v>
      </c>
      <c r="I10">
        <f t="shared" si="4"/>
        <v>0.89525500000000235</v>
      </c>
      <c r="J10">
        <f t="shared" si="4"/>
        <v>0.96045299999999756</v>
      </c>
      <c r="K10">
        <f t="shared" si="4"/>
        <v>2.0785119999999999</v>
      </c>
      <c r="L10">
        <f t="shared" si="4"/>
        <v>2.3095440000000025</v>
      </c>
      <c r="M10">
        <f t="shared" si="4"/>
        <v>3.5362480000000005</v>
      </c>
    </row>
    <row r="13" spans="1:13">
      <c r="A13" t="s">
        <v>42</v>
      </c>
    </row>
    <row r="15" spans="1:13"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</row>
    <row r="16" spans="1:13">
      <c r="A16" t="s">
        <v>0</v>
      </c>
      <c r="B16">
        <v>7.1340199999999996</v>
      </c>
      <c r="C16">
        <v>5.7945070000000003</v>
      </c>
      <c r="D16">
        <v>9.7944490000000002</v>
      </c>
      <c r="E16">
        <v>9.3986739999999998</v>
      </c>
      <c r="F16">
        <v>9.2715560000000004</v>
      </c>
      <c r="G16">
        <v>9.8004739999999995</v>
      </c>
      <c r="H16">
        <v>10.409504</v>
      </c>
      <c r="I16">
        <v>10.222853000000001</v>
      </c>
      <c r="J16">
        <v>9.7311789999999991</v>
      </c>
      <c r="K16">
        <v>11.013180999999999</v>
      </c>
      <c r="L16">
        <v>9.6874260000000003</v>
      </c>
      <c r="M16">
        <v>8.3112469999999998</v>
      </c>
    </row>
    <row r="17" spans="1:13">
      <c r="A17" t="s">
        <v>1</v>
      </c>
      <c r="B17">
        <v>7.1344130000000003</v>
      </c>
      <c r="C17">
        <v>4.9049469999999999</v>
      </c>
      <c r="D17">
        <v>4.9591229999999999</v>
      </c>
      <c r="E17">
        <v>4.7651709999999996</v>
      </c>
      <c r="F17">
        <v>4.6770990000000001</v>
      </c>
      <c r="G17">
        <v>5.0934200000000001</v>
      </c>
      <c r="H17">
        <v>5.3370329999999999</v>
      </c>
      <c r="I17">
        <v>5.3890099999999999</v>
      </c>
      <c r="J17">
        <v>5.2600639999999999</v>
      </c>
      <c r="K17">
        <v>6.2701339999999997</v>
      </c>
      <c r="L17">
        <v>5.545458</v>
      </c>
      <c r="M17">
        <v>4.834905</v>
      </c>
    </row>
    <row r="18" spans="1:13">
      <c r="A18" t="s">
        <v>15</v>
      </c>
      <c r="B18" t="s">
        <v>53</v>
      </c>
      <c r="C18">
        <f>$B17/C17</f>
        <v>1.4545341672397276</v>
      </c>
      <c r="D18">
        <f t="shared" ref="D18:M18" si="5">$B17/D17</f>
        <v>1.4386440909007501</v>
      </c>
      <c r="E18">
        <f t="shared" si="5"/>
        <v>1.4971997856949941</v>
      </c>
      <c r="F18">
        <f t="shared" si="5"/>
        <v>1.5253927701765562</v>
      </c>
      <c r="G18">
        <f t="shared" si="5"/>
        <v>1.4007117025495639</v>
      </c>
      <c r="H18">
        <f t="shared" si="5"/>
        <v>1.3367751332997193</v>
      </c>
      <c r="I18">
        <f t="shared" si="5"/>
        <v>1.3238819374987243</v>
      </c>
      <c r="J18">
        <f t="shared" si="5"/>
        <v>1.3563357784239889</v>
      </c>
      <c r="K18">
        <f t="shared" si="5"/>
        <v>1.137840594794306</v>
      </c>
      <c r="L18">
        <f t="shared" si="5"/>
        <v>1.2865326903566847</v>
      </c>
      <c r="M18">
        <f t="shared" si="5"/>
        <v>1.4756056220339386</v>
      </c>
    </row>
    <row r="19" spans="1:13">
      <c r="A19" t="s">
        <v>16</v>
      </c>
      <c r="B19" t="s">
        <v>53</v>
      </c>
      <c r="C19">
        <f>C18/2</f>
        <v>0.72726708361986381</v>
      </c>
      <c r="D19">
        <f t="shared" ref="D19:M19" si="6">D18/2</f>
        <v>0.71932204545037504</v>
      </c>
      <c r="E19">
        <f t="shared" si="6"/>
        <v>0.74859989284749706</v>
      </c>
      <c r="F19">
        <f t="shared" si="6"/>
        <v>0.76269638508827808</v>
      </c>
      <c r="G19">
        <f t="shared" si="6"/>
        <v>0.70035585127478195</v>
      </c>
      <c r="H19">
        <f t="shared" si="6"/>
        <v>0.66838756664985965</v>
      </c>
      <c r="I19">
        <f t="shared" si="6"/>
        <v>0.66194096874936215</v>
      </c>
      <c r="J19">
        <f t="shared" si="6"/>
        <v>0.67816788921199445</v>
      </c>
      <c r="K19">
        <f t="shared" si="6"/>
        <v>0.568920297397153</v>
      </c>
      <c r="L19">
        <f t="shared" si="6"/>
        <v>0.64326634517834236</v>
      </c>
      <c r="M19">
        <f t="shared" si="6"/>
        <v>0.73780281101696932</v>
      </c>
    </row>
    <row r="20" spans="1:13">
      <c r="A20" t="s">
        <v>17</v>
      </c>
      <c r="B20">
        <f>499999999/B17</f>
        <v>70082850.404090703</v>
      </c>
      <c r="C20">
        <f t="shared" ref="C20:M20" si="7">499999999/C17</f>
        <v>101937900.45030048</v>
      </c>
      <c r="D20">
        <f t="shared" si="7"/>
        <v>100824278.60732634</v>
      </c>
      <c r="E20">
        <f t="shared" si="7"/>
        <v>104928028.60589893</v>
      </c>
      <c r="F20">
        <f t="shared" si="7"/>
        <v>106903873.31976509</v>
      </c>
      <c r="G20">
        <f t="shared" si="7"/>
        <v>98165868.709040284</v>
      </c>
      <c r="H20">
        <f t="shared" si="7"/>
        <v>93685011.690952629</v>
      </c>
      <c r="I20">
        <f t="shared" si="7"/>
        <v>92781419.778400853</v>
      </c>
      <c r="J20">
        <f t="shared" si="7"/>
        <v>95055877.457004324</v>
      </c>
      <c r="K20">
        <f t="shared" si="7"/>
        <v>79743112.188670933</v>
      </c>
      <c r="L20">
        <f t="shared" si="7"/>
        <v>90163878.078239888</v>
      </c>
      <c r="M20">
        <f t="shared" si="7"/>
        <v>103414648.06443973</v>
      </c>
    </row>
    <row r="21" spans="1:13">
      <c r="A21" t="s">
        <v>54</v>
      </c>
      <c r="B21" t="s">
        <v>53</v>
      </c>
      <c r="C21">
        <f>(C22/C17)*100</f>
        <v>81.86402421881418</v>
      </c>
      <c r="D21">
        <f t="shared" ref="D21:M21" si="8">(D22/D17)*100</f>
        <v>2.4963486487429272</v>
      </c>
      <c r="E21">
        <f t="shared" si="8"/>
        <v>2.7631327396225545</v>
      </c>
      <c r="F21">
        <f t="shared" si="8"/>
        <v>1.7669499833123028</v>
      </c>
      <c r="G21">
        <f t="shared" si="8"/>
        <v>7.5855908210986058</v>
      </c>
      <c r="H21">
        <f t="shared" si="8"/>
        <v>4.957098822510555</v>
      </c>
      <c r="I21">
        <f t="shared" si="8"/>
        <v>10.30183651542675</v>
      </c>
      <c r="J21">
        <f t="shared" si="8"/>
        <v>14.998847922762929</v>
      </c>
      <c r="K21">
        <f t="shared" si="8"/>
        <v>24.35493404128205</v>
      </c>
      <c r="L21">
        <f t="shared" si="8"/>
        <v>25.308820299423413</v>
      </c>
      <c r="M21">
        <f t="shared" si="8"/>
        <v>28.099062959872018</v>
      </c>
    </row>
    <row r="22" spans="1:13">
      <c r="A22" t="s">
        <v>18</v>
      </c>
      <c r="B22" t="s">
        <v>53</v>
      </c>
      <c r="C22">
        <f>(2*C17)-C16</f>
        <v>4.0153869999999996</v>
      </c>
      <c r="D22">
        <f t="shared" ref="D22:M22" si="9">(2*D17)-D16</f>
        <v>0.12379699999999971</v>
      </c>
      <c r="E22">
        <f t="shared" si="9"/>
        <v>0.13166799999999945</v>
      </c>
      <c r="F22">
        <f t="shared" si="9"/>
        <v>8.2641999999999882E-2</v>
      </c>
      <c r="G22">
        <f t="shared" si="9"/>
        <v>0.38636600000000065</v>
      </c>
      <c r="H22">
        <f t="shared" si="9"/>
        <v>0.26456199999999974</v>
      </c>
      <c r="I22">
        <f t="shared" si="9"/>
        <v>0.55516699999999908</v>
      </c>
      <c r="J22">
        <f t="shared" si="9"/>
        <v>0.78894900000000057</v>
      </c>
      <c r="K22">
        <f t="shared" si="9"/>
        <v>1.5270869999999999</v>
      </c>
      <c r="L22">
        <f t="shared" si="9"/>
        <v>1.4034899999999997</v>
      </c>
      <c r="M22">
        <f t="shared" si="9"/>
        <v>1.3585630000000002</v>
      </c>
    </row>
    <row r="25" spans="1:13">
      <c r="A25" t="s">
        <v>43</v>
      </c>
    </row>
    <row r="27" spans="1:13"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</row>
    <row r="28" spans="1:13">
      <c r="A28" t="s">
        <v>0</v>
      </c>
      <c r="B28">
        <v>7.3837599999999997</v>
      </c>
      <c r="C28">
        <v>5.9520210000000002</v>
      </c>
      <c r="D28">
        <v>8.450882</v>
      </c>
      <c r="E28">
        <v>9.2492809999999999</v>
      </c>
      <c r="F28">
        <v>10.017647999999999</v>
      </c>
      <c r="G28">
        <v>9.0648169999999997</v>
      </c>
      <c r="H28">
        <v>10.681932</v>
      </c>
      <c r="I28">
        <v>9.3759510000000006</v>
      </c>
      <c r="J28">
        <v>9.0680160000000001</v>
      </c>
      <c r="K28">
        <v>9.2570119999999996</v>
      </c>
      <c r="L28">
        <v>9.0621310000000008</v>
      </c>
      <c r="M28">
        <v>8.6920149999999996</v>
      </c>
    </row>
    <row r="29" spans="1:13">
      <c r="A29" t="s">
        <v>1</v>
      </c>
      <c r="B29">
        <v>7.3841340000000004</v>
      </c>
      <c r="C29">
        <v>5.0944710000000004</v>
      </c>
      <c r="D29">
        <v>4.3002269999999996</v>
      </c>
      <c r="E29">
        <v>4.6826720000000002</v>
      </c>
      <c r="F29">
        <v>5.0908369999999996</v>
      </c>
      <c r="G29">
        <v>4.6679690000000003</v>
      </c>
      <c r="H29">
        <v>5.4671789999999998</v>
      </c>
      <c r="I29">
        <v>4.8900889999999997</v>
      </c>
      <c r="J29">
        <v>4.83751</v>
      </c>
      <c r="K29">
        <v>5.0851980000000001</v>
      </c>
      <c r="L29">
        <v>5.0766229999999997</v>
      </c>
      <c r="M29">
        <v>5.0737449999999997</v>
      </c>
    </row>
    <row r="30" spans="1:13">
      <c r="A30" t="s">
        <v>15</v>
      </c>
      <c r="B30" t="s">
        <v>53</v>
      </c>
      <c r="C30">
        <f>$B29/C29</f>
        <v>1.44944077608843</v>
      </c>
      <c r="D30">
        <f t="shared" ref="D30:M30" si="10">$B29/D29</f>
        <v>1.7171498155795033</v>
      </c>
      <c r="E30">
        <f t="shared" si="10"/>
        <v>1.5769060912231307</v>
      </c>
      <c r="F30">
        <f t="shared" si="10"/>
        <v>1.4504754326253229</v>
      </c>
      <c r="G30">
        <f t="shared" si="10"/>
        <v>1.581872973021029</v>
      </c>
      <c r="H30">
        <f t="shared" si="10"/>
        <v>1.3506296391612569</v>
      </c>
      <c r="I30">
        <f t="shared" si="10"/>
        <v>1.5100203697724113</v>
      </c>
      <c r="J30">
        <f t="shared" si="10"/>
        <v>1.5264328135755794</v>
      </c>
      <c r="K30">
        <f t="shared" si="10"/>
        <v>1.4520838716604545</v>
      </c>
      <c r="L30">
        <f t="shared" si="10"/>
        <v>1.4545366082925599</v>
      </c>
      <c r="M30">
        <f t="shared" si="10"/>
        <v>1.4553616707185719</v>
      </c>
    </row>
    <row r="31" spans="1:13">
      <c r="A31" t="s">
        <v>16</v>
      </c>
      <c r="B31" t="s">
        <v>53</v>
      </c>
      <c r="C31">
        <f>C30/2</f>
        <v>0.72472038804421501</v>
      </c>
      <c r="D31">
        <f t="shared" ref="D31:M31" si="11">D30/2</f>
        <v>0.85857490778975165</v>
      </c>
      <c r="E31">
        <f t="shared" si="11"/>
        <v>0.78845304561156537</v>
      </c>
      <c r="F31">
        <f t="shared" si="11"/>
        <v>0.72523771631266143</v>
      </c>
      <c r="G31">
        <f t="shared" si="11"/>
        <v>0.79093648651051451</v>
      </c>
      <c r="H31">
        <f t="shared" si="11"/>
        <v>0.67531481958062844</v>
      </c>
      <c r="I31">
        <f t="shared" si="11"/>
        <v>0.75501018488620564</v>
      </c>
      <c r="J31">
        <f t="shared" si="11"/>
        <v>0.76321640678778968</v>
      </c>
      <c r="K31">
        <f t="shared" si="11"/>
        <v>0.72604193583022725</v>
      </c>
      <c r="L31">
        <f t="shared" si="11"/>
        <v>0.72726830414627996</v>
      </c>
      <c r="M31">
        <f t="shared" si="11"/>
        <v>0.72768083535928596</v>
      </c>
    </row>
    <row r="32" spans="1:13">
      <c r="A32" t="s">
        <v>17</v>
      </c>
      <c r="B32">
        <f>500000001/B29</f>
        <v>67712747.493477225</v>
      </c>
      <c r="C32">
        <f t="shared" ref="C32:M32" si="12">500000001/C29</f>
        <v>98145617.278025523</v>
      </c>
      <c r="D32">
        <f t="shared" si="12"/>
        <v>116272931.8708059</v>
      </c>
      <c r="E32">
        <f t="shared" si="12"/>
        <v>106776643.97591802</v>
      </c>
      <c r="F32">
        <f t="shared" si="12"/>
        <v>98215676.714850634</v>
      </c>
      <c r="G32">
        <f t="shared" si="12"/>
        <v>107112965.18892905</v>
      </c>
      <c r="H32">
        <f t="shared" si="12"/>
        <v>91454843.713732436</v>
      </c>
      <c r="I32">
        <f t="shared" si="12"/>
        <v>102247628.0084064</v>
      </c>
      <c r="J32">
        <f t="shared" si="12"/>
        <v>103358959.6714012</v>
      </c>
      <c r="K32">
        <f t="shared" si="12"/>
        <v>98324588.541095152</v>
      </c>
      <c r="L32">
        <f t="shared" si="12"/>
        <v>98490670.077332914</v>
      </c>
      <c r="M32">
        <f t="shared" si="12"/>
        <v>98546537.321051806</v>
      </c>
    </row>
    <row r="33" spans="1:13">
      <c r="A33" t="s">
        <v>54</v>
      </c>
      <c r="B33" t="s">
        <v>53</v>
      </c>
      <c r="C33">
        <f>(C34/C29)*100</f>
        <v>83.167045214311756</v>
      </c>
      <c r="D33">
        <f t="shared" ref="D33:M33" si="13">(D34/D29)*100</f>
        <v>3.4782349861995465</v>
      </c>
      <c r="E33">
        <f t="shared" si="13"/>
        <v>2.4785635209982777</v>
      </c>
      <c r="F33">
        <f t="shared" si="13"/>
        <v>3.2219849113220436</v>
      </c>
      <c r="G33">
        <f t="shared" si="13"/>
        <v>5.808114835381315</v>
      </c>
      <c r="H33">
        <f t="shared" si="13"/>
        <v>4.6171160666222901</v>
      </c>
      <c r="I33">
        <f t="shared" si="13"/>
        <v>8.2662503688582927</v>
      </c>
      <c r="J33">
        <f t="shared" si="13"/>
        <v>12.547860366180119</v>
      </c>
      <c r="K33">
        <f t="shared" si="13"/>
        <v>17.9616211600807</v>
      </c>
      <c r="L33">
        <f t="shared" si="13"/>
        <v>21.492929453299929</v>
      </c>
      <c r="M33">
        <f t="shared" si="13"/>
        <v>28.686404224098766</v>
      </c>
    </row>
    <row r="34" spans="1:13">
      <c r="A34" t="s">
        <v>18</v>
      </c>
      <c r="B34" t="s">
        <v>53</v>
      </c>
      <c r="C34">
        <f>(2*C29)-C28</f>
        <v>4.2369210000000006</v>
      </c>
      <c r="D34">
        <f t="shared" ref="D34:M34" si="14">(2*D29)-D28</f>
        <v>0.14957199999999915</v>
      </c>
      <c r="E34">
        <f t="shared" si="14"/>
        <v>0.11606300000000047</v>
      </c>
      <c r="F34">
        <f t="shared" si="14"/>
        <v>0.16402599999999978</v>
      </c>
      <c r="G34">
        <f t="shared" si="14"/>
        <v>0.27112100000000083</v>
      </c>
      <c r="H34">
        <f t="shared" si="14"/>
        <v>0.25242599999999982</v>
      </c>
      <c r="I34">
        <f t="shared" si="14"/>
        <v>0.40422699999999878</v>
      </c>
      <c r="J34">
        <f t="shared" si="14"/>
        <v>0.60700399999999988</v>
      </c>
      <c r="K34">
        <f t="shared" si="14"/>
        <v>0.91338400000000064</v>
      </c>
      <c r="L34">
        <f t="shared" si="14"/>
        <v>1.0911149999999985</v>
      </c>
      <c r="M34">
        <f t="shared" si="14"/>
        <v>1.4554749999999999</v>
      </c>
    </row>
    <row r="37" spans="1:13">
      <c r="A37" t="s">
        <v>44</v>
      </c>
    </row>
    <row r="39" spans="1:13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</row>
    <row r="40" spans="1:13">
      <c r="A40" t="s">
        <v>0</v>
      </c>
      <c r="B40">
        <v>14.733772</v>
      </c>
      <c r="C40">
        <v>15.481476000000001</v>
      </c>
      <c r="D40">
        <v>27.786802000000002</v>
      </c>
      <c r="E40">
        <v>28.558845000000002</v>
      </c>
      <c r="F40">
        <v>30.310319</v>
      </c>
      <c r="G40">
        <v>29.011265000000002</v>
      </c>
      <c r="H40">
        <v>30.361781000000001</v>
      </c>
      <c r="I40">
        <v>30.208286000000001</v>
      </c>
      <c r="J40">
        <v>29.367522000000001</v>
      </c>
      <c r="K40">
        <v>26.717229</v>
      </c>
      <c r="L40">
        <v>23.944938</v>
      </c>
      <c r="M40">
        <v>21.411805999999999</v>
      </c>
    </row>
    <row r="41" spans="1:13">
      <c r="A41" t="s">
        <v>1</v>
      </c>
      <c r="B41">
        <v>14.734521000000001</v>
      </c>
      <c r="C41">
        <v>10.203986</v>
      </c>
      <c r="D41">
        <v>9.8944860000000006</v>
      </c>
      <c r="E41">
        <v>10.237935999999999</v>
      </c>
      <c r="F41">
        <v>9.1922829999999998</v>
      </c>
      <c r="G41">
        <v>8.8880879999999998</v>
      </c>
      <c r="H41">
        <v>9.7050630000000009</v>
      </c>
      <c r="I41">
        <v>9.7291980000000002</v>
      </c>
      <c r="J41">
        <v>10.175299000000001</v>
      </c>
      <c r="K41">
        <v>9.9219080000000002</v>
      </c>
      <c r="L41">
        <v>10.082388</v>
      </c>
      <c r="M41">
        <v>10.54832</v>
      </c>
    </row>
    <row r="42" spans="1:13">
      <c r="A42" t="s">
        <v>15</v>
      </c>
      <c r="B42" t="s">
        <v>53</v>
      </c>
      <c r="C42">
        <f>$B41/C41</f>
        <v>1.4439965911360522</v>
      </c>
      <c r="D42">
        <f t="shared" ref="D42:M42" si="15">$B41/D41</f>
        <v>1.4891648742542059</v>
      </c>
      <c r="E42">
        <f t="shared" si="15"/>
        <v>1.4392081568003552</v>
      </c>
      <c r="F42">
        <f t="shared" si="15"/>
        <v>1.6029229082699044</v>
      </c>
      <c r="G42">
        <f t="shared" si="15"/>
        <v>1.6577829787463851</v>
      </c>
      <c r="H42">
        <f t="shared" si="15"/>
        <v>1.5182303298803934</v>
      </c>
      <c r="I42">
        <f t="shared" si="15"/>
        <v>1.5144640904625439</v>
      </c>
      <c r="J42">
        <f t="shared" si="15"/>
        <v>1.4480676194380135</v>
      </c>
      <c r="K42">
        <f t="shared" si="15"/>
        <v>1.4850491457892978</v>
      </c>
      <c r="L42">
        <f t="shared" si="15"/>
        <v>1.461411820294954</v>
      </c>
      <c r="M42">
        <f t="shared" si="15"/>
        <v>1.3968594999014061</v>
      </c>
    </row>
    <row r="43" spans="1:13">
      <c r="A43" t="s">
        <v>16</v>
      </c>
      <c r="B43" t="s">
        <v>53</v>
      </c>
      <c r="C43">
        <f>C42/4</f>
        <v>0.36099914778401304</v>
      </c>
      <c r="D43">
        <f t="shared" ref="D43:M43" si="16">D42/4</f>
        <v>0.37229121856355146</v>
      </c>
      <c r="E43">
        <f t="shared" si="16"/>
        <v>0.3598020392000888</v>
      </c>
      <c r="F43">
        <f t="shared" si="16"/>
        <v>0.40073072706747609</v>
      </c>
      <c r="G43">
        <f t="shared" si="16"/>
        <v>0.41444574468659628</v>
      </c>
      <c r="H43">
        <f t="shared" si="16"/>
        <v>0.37955758247009835</v>
      </c>
      <c r="I43">
        <f t="shared" si="16"/>
        <v>0.37861602261563598</v>
      </c>
      <c r="J43">
        <f t="shared" si="16"/>
        <v>0.36201690485950339</v>
      </c>
      <c r="K43">
        <f t="shared" si="16"/>
        <v>0.37126228644732445</v>
      </c>
      <c r="L43">
        <f t="shared" si="16"/>
        <v>0.36535295507373849</v>
      </c>
      <c r="M43">
        <f t="shared" si="16"/>
        <v>0.34921487497535153</v>
      </c>
    </row>
    <row r="44" spans="1:13">
      <c r="A44" t="s">
        <v>17</v>
      </c>
      <c r="B44">
        <f>999999999/B41</f>
        <v>67867832.215244725</v>
      </c>
      <c r="C44">
        <f t="shared" ref="C44:M44" si="17">999999999/C41</f>
        <v>98000918.366606921</v>
      </c>
      <c r="D44">
        <f t="shared" si="17"/>
        <v>101066391.82672045</v>
      </c>
      <c r="E44">
        <f t="shared" si="17"/>
        <v>97675937.70853813</v>
      </c>
      <c r="F44">
        <f t="shared" si="17"/>
        <v>108786902.99243398</v>
      </c>
      <c r="G44">
        <f t="shared" si="17"/>
        <v>112510137.05084829</v>
      </c>
      <c r="H44">
        <f t="shared" si="17"/>
        <v>103039001.29241818</v>
      </c>
      <c r="I44">
        <f t="shared" si="17"/>
        <v>102783394.78752513</v>
      </c>
      <c r="J44">
        <f t="shared" si="17"/>
        <v>98277210.23234795</v>
      </c>
      <c r="K44">
        <f t="shared" si="17"/>
        <v>100787066.25782058</v>
      </c>
      <c r="L44">
        <f t="shared" si="17"/>
        <v>99182852.217153311</v>
      </c>
      <c r="M44">
        <f t="shared" si="17"/>
        <v>94801826.167579293</v>
      </c>
    </row>
    <row r="45" spans="1:13">
      <c r="A45" t="s">
        <v>54</v>
      </c>
      <c r="B45" t="s">
        <v>53</v>
      </c>
      <c r="C45">
        <f>(C46/C41)*100</f>
        <v>248.28011328122165</v>
      </c>
      <c r="D45">
        <f t="shared" ref="D45:M45" si="18">(D46/D41)*100</f>
        <v>119.16881786481885</v>
      </c>
      <c r="E45">
        <f t="shared" si="18"/>
        <v>121.04880319626923</v>
      </c>
      <c r="F45">
        <f t="shared" si="18"/>
        <v>70.263426397990571</v>
      </c>
      <c r="G45">
        <f t="shared" si="18"/>
        <v>73.59385955674604</v>
      </c>
      <c r="H45">
        <f t="shared" si="18"/>
        <v>87.155240517243442</v>
      </c>
      <c r="I45">
        <f t="shared" si="18"/>
        <v>89.508981110262127</v>
      </c>
      <c r="J45">
        <f t="shared" si="18"/>
        <v>111.3841863516738</v>
      </c>
      <c r="K45">
        <f t="shared" si="18"/>
        <v>130.72488678588837</v>
      </c>
      <c r="L45">
        <f t="shared" si="18"/>
        <v>162.50727506221742</v>
      </c>
      <c r="M45">
        <f t="shared" si="18"/>
        <v>197.01216876241907</v>
      </c>
    </row>
    <row r="46" spans="1:13">
      <c r="A46" t="s">
        <v>18</v>
      </c>
      <c r="B46" t="s">
        <v>53</v>
      </c>
      <c r="C46">
        <f>(4*C41)-C40</f>
        <v>25.334468000000001</v>
      </c>
      <c r="D46">
        <f t="shared" ref="D46:M46" si="19">(4*D41)-D40</f>
        <v>11.791142000000001</v>
      </c>
      <c r="E46">
        <f t="shared" si="19"/>
        <v>12.392898999999996</v>
      </c>
      <c r="F46">
        <f t="shared" si="19"/>
        <v>6.4588129999999992</v>
      </c>
      <c r="G46">
        <f t="shared" si="19"/>
        <v>6.5410869999999974</v>
      </c>
      <c r="H46">
        <f t="shared" si="19"/>
        <v>8.458471000000003</v>
      </c>
      <c r="I46">
        <f t="shared" si="19"/>
        <v>8.7085059999999999</v>
      </c>
      <c r="J46">
        <f t="shared" si="19"/>
        <v>11.333674000000002</v>
      </c>
      <c r="K46">
        <f t="shared" si="19"/>
        <v>12.970403000000001</v>
      </c>
      <c r="L46">
        <f t="shared" si="19"/>
        <v>16.384613999999999</v>
      </c>
      <c r="M46">
        <f t="shared" si="19"/>
        <v>20.781474000000003</v>
      </c>
    </row>
    <row r="49" spans="1:13">
      <c r="A49" t="s">
        <v>45</v>
      </c>
    </row>
    <row r="51" spans="1:13"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  <c r="J51" t="s">
        <v>11</v>
      </c>
      <c r="K51" t="s">
        <v>12</v>
      </c>
      <c r="L51" t="s">
        <v>13</v>
      </c>
      <c r="M51" t="s">
        <v>14</v>
      </c>
    </row>
    <row r="52" spans="1:13">
      <c r="A52" t="s">
        <v>0</v>
      </c>
      <c r="B52">
        <v>7.1340199999999996</v>
      </c>
      <c r="C52">
        <v>7.4088630000000002</v>
      </c>
      <c r="D52">
        <v>14.609188</v>
      </c>
      <c r="E52">
        <v>13.737396</v>
      </c>
      <c r="F52">
        <v>14.262892000000001</v>
      </c>
      <c r="G52">
        <v>14.029825000000001</v>
      </c>
      <c r="H52">
        <v>13.829385</v>
      </c>
      <c r="I52">
        <v>14.656008</v>
      </c>
      <c r="J52">
        <v>13.22293</v>
      </c>
      <c r="K52">
        <v>12.091873</v>
      </c>
      <c r="L52">
        <v>11.333959</v>
      </c>
      <c r="M52">
        <v>11.722937999999999</v>
      </c>
    </row>
    <row r="53" spans="1:13">
      <c r="A53" t="s">
        <v>1</v>
      </c>
      <c r="B53">
        <v>7.1344130000000003</v>
      </c>
      <c r="C53">
        <v>4.9143889999999999</v>
      </c>
      <c r="D53">
        <v>4.0297869999999998</v>
      </c>
      <c r="E53">
        <v>3.8893170000000001</v>
      </c>
      <c r="F53">
        <v>4.0659400000000003</v>
      </c>
      <c r="G53">
        <v>4.0802610000000001</v>
      </c>
      <c r="H53">
        <v>4.0448259999999996</v>
      </c>
      <c r="I53">
        <v>4.4682659999999998</v>
      </c>
      <c r="J53">
        <v>4.8860469999999996</v>
      </c>
      <c r="K53">
        <v>4.7540509999999996</v>
      </c>
      <c r="L53">
        <v>5.000553</v>
      </c>
      <c r="M53">
        <v>6.414015</v>
      </c>
    </row>
    <row r="54" spans="1:13">
      <c r="A54" t="s">
        <v>15</v>
      </c>
      <c r="B54" t="s">
        <v>53</v>
      </c>
      <c r="C54">
        <f>$B53/C53</f>
        <v>1.4517395753571809</v>
      </c>
      <c r="D54">
        <f t="shared" ref="D54:M54" si="20">$B53/D53</f>
        <v>1.7704193794858143</v>
      </c>
      <c r="E54">
        <f t="shared" si="20"/>
        <v>1.8343614058715194</v>
      </c>
      <c r="F54">
        <f t="shared" si="20"/>
        <v>1.7546773931735342</v>
      </c>
      <c r="G54">
        <f t="shared" si="20"/>
        <v>1.7485187834797824</v>
      </c>
      <c r="H54">
        <f t="shared" si="20"/>
        <v>1.7638368127578297</v>
      </c>
      <c r="I54">
        <f t="shared" si="20"/>
        <v>1.596684933260464</v>
      </c>
      <c r="J54">
        <f t="shared" si="20"/>
        <v>1.4601605346817172</v>
      </c>
      <c r="K54">
        <f t="shared" si="20"/>
        <v>1.5007018225088458</v>
      </c>
      <c r="L54">
        <f t="shared" si="20"/>
        <v>1.4267248042366514</v>
      </c>
      <c r="M54">
        <f t="shared" si="20"/>
        <v>1.1123162325002358</v>
      </c>
    </row>
    <row r="55" spans="1:13">
      <c r="A55" t="s">
        <v>16</v>
      </c>
      <c r="B55" t="s">
        <v>53</v>
      </c>
      <c r="C55">
        <f>C54/4</f>
        <v>0.36293489383929523</v>
      </c>
      <c r="D55">
        <f t="shared" ref="D55:M55" si="21">D54/4</f>
        <v>0.44260484487145357</v>
      </c>
      <c r="E55">
        <f t="shared" si="21"/>
        <v>0.45859035146787985</v>
      </c>
      <c r="F55">
        <f t="shared" si="21"/>
        <v>0.43866934829338355</v>
      </c>
      <c r="G55">
        <f t="shared" si="21"/>
        <v>0.4371296958699456</v>
      </c>
      <c r="H55">
        <f t="shared" si="21"/>
        <v>0.44095920318945742</v>
      </c>
      <c r="I55">
        <f t="shared" si="21"/>
        <v>0.399171233315116</v>
      </c>
      <c r="J55">
        <f t="shared" si="21"/>
        <v>0.36504013367042931</v>
      </c>
      <c r="K55">
        <f t="shared" si="21"/>
        <v>0.37517545562721144</v>
      </c>
      <c r="L55">
        <f t="shared" si="21"/>
        <v>0.35668120105916284</v>
      </c>
      <c r="M55">
        <f t="shared" si="21"/>
        <v>0.27807905812505895</v>
      </c>
    </row>
    <row r="56" spans="1:13">
      <c r="A56" t="s">
        <v>17</v>
      </c>
      <c r="B56">
        <f>499999999/B53</f>
        <v>70082850.404090703</v>
      </c>
      <c r="C56">
        <f t="shared" ref="C56:M56" si="22">499999999/C53</f>
        <v>101742047.48545547</v>
      </c>
      <c r="D56">
        <f t="shared" si="22"/>
        <v>124076036.52500741</v>
      </c>
      <c r="E56">
        <f t="shared" si="22"/>
        <v>128557275.9947312</v>
      </c>
      <c r="F56">
        <f t="shared" si="22"/>
        <v>122972793.25322065</v>
      </c>
      <c r="G56">
        <f t="shared" si="22"/>
        <v>122541180.33135626</v>
      </c>
      <c r="H56">
        <f t="shared" si="22"/>
        <v>123614711.48573512</v>
      </c>
      <c r="I56">
        <f t="shared" si="22"/>
        <v>111900231.32015865</v>
      </c>
      <c r="J56">
        <f t="shared" si="22"/>
        <v>102332212.3180559</v>
      </c>
      <c r="K56">
        <f t="shared" si="22"/>
        <v>105173461.32803372</v>
      </c>
      <c r="L56">
        <f t="shared" si="22"/>
        <v>99988941.023122847</v>
      </c>
      <c r="M56">
        <f t="shared" si="22"/>
        <v>77954292.124355808</v>
      </c>
    </row>
    <row r="57" spans="1:13">
      <c r="A57" t="s">
        <v>54</v>
      </c>
      <c r="B57" t="s">
        <v>53</v>
      </c>
      <c r="C57">
        <f>(C58/C53)*100</f>
        <v>249.24142146663604</v>
      </c>
      <c r="D57">
        <f t="shared" ref="D57:M57" si="23">(D58/D53)*100</f>
        <v>37.469970497199967</v>
      </c>
      <c r="E57">
        <f t="shared" si="23"/>
        <v>46.791557489399807</v>
      </c>
      <c r="F57">
        <f t="shared" si="23"/>
        <v>49.210465476617962</v>
      </c>
      <c r="G57">
        <f t="shared" si="23"/>
        <v>56.153736243833421</v>
      </c>
      <c r="H57">
        <f t="shared" si="23"/>
        <v>58.096911956163211</v>
      </c>
      <c r="I57">
        <f t="shared" si="23"/>
        <v>71.997862257976578</v>
      </c>
      <c r="J57">
        <f t="shared" si="23"/>
        <v>129.37366341338915</v>
      </c>
      <c r="K57">
        <f t="shared" si="23"/>
        <v>145.65117202150333</v>
      </c>
      <c r="L57">
        <f t="shared" si="23"/>
        <v>173.3458879447933</v>
      </c>
      <c r="M57">
        <f t="shared" si="23"/>
        <v>217.22933295291642</v>
      </c>
    </row>
    <row r="58" spans="1:13">
      <c r="A58" t="s">
        <v>18</v>
      </c>
      <c r="B58" t="s">
        <v>53</v>
      </c>
      <c r="C58">
        <f>(4*C53)-C52</f>
        <v>12.248692999999999</v>
      </c>
      <c r="D58">
        <f t="shared" ref="D58:M58" si="24">(4*D53)-D52</f>
        <v>1.5099599999999995</v>
      </c>
      <c r="E58">
        <f t="shared" si="24"/>
        <v>1.8198720000000002</v>
      </c>
      <c r="F58">
        <f t="shared" si="24"/>
        <v>2.0008680000000005</v>
      </c>
      <c r="G58">
        <f t="shared" si="24"/>
        <v>2.2912189999999999</v>
      </c>
      <c r="H58">
        <f t="shared" si="24"/>
        <v>2.3499189999999981</v>
      </c>
      <c r="I58">
        <f t="shared" si="24"/>
        <v>3.2170559999999995</v>
      </c>
      <c r="J58">
        <f t="shared" si="24"/>
        <v>6.3212579999999985</v>
      </c>
      <c r="K58">
        <f t="shared" si="24"/>
        <v>6.9243309999999987</v>
      </c>
      <c r="L58">
        <f t="shared" si="24"/>
        <v>8.668253</v>
      </c>
      <c r="M58">
        <f t="shared" si="24"/>
        <v>13.933122000000001</v>
      </c>
    </row>
    <row r="61" spans="1:13">
      <c r="A61" t="s">
        <v>46</v>
      </c>
    </row>
    <row r="63" spans="1:13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M63" t="s">
        <v>14</v>
      </c>
    </row>
    <row r="64" spans="1:13">
      <c r="A64" t="s">
        <v>0</v>
      </c>
      <c r="B64">
        <v>7.3837599999999997</v>
      </c>
      <c r="C64">
        <v>7.4783049999999998</v>
      </c>
      <c r="D64">
        <v>14.250754000000001</v>
      </c>
      <c r="E64">
        <v>14.761627000000001</v>
      </c>
      <c r="F64">
        <v>13.506938999999999</v>
      </c>
      <c r="G64">
        <v>13.65015</v>
      </c>
      <c r="H64">
        <v>14.380157000000001</v>
      </c>
      <c r="I64">
        <v>15.174996</v>
      </c>
      <c r="J64">
        <v>13.887733000000001</v>
      </c>
      <c r="K64">
        <v>12.578775</v>
      </c>
      <c r="L64">
        <v>11.294649</v>
      </c>
      <c r="M64">
        <v>10.005359</v>
      </c>
    </row>
    <row r="65" spans="1:13">
      <c r="A65" t="s">
        <v>1</v>
      </c>
      <c r="B65">
        <v>7.3841340000000004</v>
      </c>
      <c r="C65">
        <v>5.0904160000000003</v>
      </c>
      <c r="D65">
        <v>5.2090759999999996</v>
      </c>
      <c r="E65">
        <v>5.2282679999999999</v>
      </c>
      <c r="F65">
        <v>4.7408789999999996</v>
      </c>
      <c r="G65">
        <v>4.2719560000000003</v>
      </c>
      <c r="H65">
        <v>4.131621</v>
      </c>
      <c r="I65">
        <v>4.523193</v>
      </c>
      <c r="J65">
        <v>4.5656850000000002</v>
      </c>
      <c r="K65">
        <v>4.7687679999999997</v>
      </c>
      <c r="L65">
        <v>4.8516969999999997</v>
      </c>
      <c r="M65">
        <v>4.8868039999999997</v>
      </c>
    </row>
    <row r="66" spans="1:13">
      <c r="A66" t="s">
        <v>15</v>
      </c>
      <c r="B66" t="s">
        <v>53</v>
      </c>
      <c r="C66">
        <f>$B65/C65</f>
        <v>1.4505953933823876</v>
      </c>
      <c r="D66">
        <f t="shared" ref="D66:M66" si="25">$B65/D65</f>
        <v>1.4175515964827545</v>
      </c>
      <c r="E66">
        <f t="shared" si="25"/>
        <v>1.4123480280658911</v>
      </c>
      <c r="F66">
        <f t="shared" si="25"/>
        <v>1.5575453412753206</v>
      </c>
      <c r="G66">
        <f t="shared" si="25"/>
        <v>1.728513589559443</v>
      </c>
      <c r="H66">
        <f t="shared" si="25"/>
        <v>1.7872244332188263</v>
      </c>
      <c r="I66">
        <f t="shared" si="25"/>
        <v>1.6325047372508756</v>
      </c>
      <c r="J66">
        <f t="shared" si="25"/>
        <v>1.6173113125412726</v>
      </c>
      <c r="K66">
        <f t="shared" si="25"/>
        <v>1.5484364095716128</v>
      </c>
      <c r="L66">
        <f t="shared" si="25"/>
        <v>1.5219693233109983</v>
      </c>
      <c r="M66">
        <f t="shared" si="25"/>
        <v>1.5110354333834548</v>
      </c>
    </row>
    <row r="67" spans="1:13">
      <c r="A67" t="s">
        <v>16</v>
      </c>
      <c r="B67" t="s">
        <v>53</v>
      </c>
      <c r="C67">
        <f>C66/4</f>
        <v>0.36264884834559691</v>
      </c>
      <c r="D67">
        <f t="shared" ref="D67:M67" si="26">D66/4</f>
        <v>0.35438789912068863</v>
      </c>
      <c r="E67">
        <f t="shared" si="26"/>
        <v>0.35308700701647278</v>
      </c>
      <c r="F67">
        <f t="shared" si="26"/>
        <v>0.38938633531883016</v>
      </c>
      <c r="G67">
        <f t="shared" si="26"/>
        <v>0.43212839738986075</v>
      </c>
      <c r="H67">
        <f t="shared" si="26"/>
        <v>0.44680610830470657</v>
      </c>
      <c r="I67">
        <f t="shared" si="26"/>
        <v>0.40812618431271891</v>
      </c>
      <c r="J67">
        <f t="shared" si="26"/>
        <v>0.40432782813531815</v>
      </c>
      <c r="K67">
        <f t="shared" si="26"/>
        <v>0.38710910239290319</v>
      </c>
      <c r="L67">
        <f t="shared" si="26"/>
        <v>0.38049233082774958</v>
      </c>
      <c r="M67">
        <f t="shared" si="26"/>
        <v>0.3777588583458637</v>
      </c>
    </row>
    <row r="68" spans="1:13">
      <c r="A68" t="s">
        <v>17</v>
      </c>
      <c r="B68">
        <f>500000001/B65</f>
        <v>67712747.493477225</v>
      </c>
      <c r="C68">
        <f t="shared" ref="C68:M68" si="27">500000001/C65</f>
        <v>98223799.587302878</v>
      </c>
      <c r="D68">
        <f t="shared" si="27"/>
        <v>95986313.311612278</v>
      </c>
      <c r="E68">
        <f t="shared" si="27"/>
        <v>95633965.39733617</v>
      </c>
      <c r="F68">
        <f t="shared" si="27"/>
        <v>105465674.4034176</v>
      </c>
      <c r="G68">
        <f t="shared" si="27"/>
        <v>117042404.22888249</v>
      </c>
      <c r="H68">
        <f t="shared" si="27"/>
        <v>121017876.76071934</v>
      </c>
      <c r="I68">
        <f t="shared" si="27"/>
        <v>110541381.05537394</v>
      </c>
      <c r="J68">
        <f t="shared" si="27"/>
        <v>109512592.52445142</v>
      </c>
      <c r="K68">
        <f t="shared" si="27"/>
        <v>104848883.6110291</v>
      </c>
      <c r="L68">
        <f t="shared" si="27"/>
        <v>103056724.48217604</v>
      </c>
      <c r="M68">
        <f t="shared" si="27"/>
        <v>102316360.75439081</v>
      </c>
    </row>
    <row r="69" spans="1:13">
      <c r="A69" t="s">
        <v>54</v>
      </c>
      <c r="B69" t="s">
        <v>53</v>
      </c>
      <c r="C69">
        <f>(C70/C65)*100</f>
        <v>253.09049397927402</v>
      </c>
      <c r="D69">
        <f t="shared" ref="D69:M69" si="28">(D70/D65)*100</f>
        <v>126.42453287300854</v>
      </c>
      <c r="E69">
        <f t="shared" si="28"/>
        <v>117.65741541940848</v>
      </c>
      <c r="F69">
        <f t="shared" si="28"/>
        <v>115.09631441764282</v>
      </c>
      <c r="G69">
        <f t="shared" si="28"/>
        <v>80.470725822082457</v>
      </c>
      <c r="H69">
        <f t="shared" si="28"/>
        <v>51.948787170943298</v>
      </c>
      <c r="I69">
        <f t="shared" si="28"/>
        <v>64.506997601030946</v>
      </c>
      <c r="J69">
        <f t="shared" si="28"/>
        <v>95.823671584877175</v>
      </c>
      <c r="K69">
        <f t="shared" si="28"/>
        <v>136.22589733868369</v>
      </c>
      <c r="L69">
        <f t="shared" si="28"/>
        <v>167.2020944424188</v>
      </c>
      <c r="M69">
        <f t="shared" si="28"/>
        <v>195.25761622524658</v>
      </c>
    </row>
    <row r="70" spans="1:13">
      <c r="A70" t="s">
        <v>18</v>
      </c>
      <c r="B70" t="s">
        <v>53</v>
      </c>
      <c r="C70">
        <f>(4*C65)-C64</f>
        <v>12.883359000000002</v>
      </c>
      <c r="D70">
        <f t="shared" ref="D70:M70" si="29">(4*D65)-D64</f>
        <v>6.5855499999999978</v>
      </c>
      <c r="E70">
        <f t="shared" si="29"/>
        <v>6.1514449999999989</v>
      </c>
      <c r="F70">
        <f t="shared" si="29"/>
        <v>5.4565769999999993</v>
      </c>
      <c r="G70">
        <f t="shared" si="29"/>
        <v>3.4376740000000012</v>
      </c>
      <c r="H70">
        <f t="shared" si="29"/>
        <v>2.1463269999999994</v>
      </c>
      <c r="I70">
        <f t="shared" si="29"/>
        <v>2.9177759999999999</v>
      </c>
      <c r="J70">
        <f t="shared" si="29"/>
        <v>4.3750070000000001</v>
      </c>
      <c r="K70">
        <f t="shared" si="29"/>
        <v>6.4962969999999984</v>
      </c>
      <c r="L70">
        <f t="shared" si="29"/>
        <v>8.1121389999999991</v>
      </c>
      <c r="M70">
        <f t="shared" si="29"/>
        <v>9.5418569999999985</v>
      </c>
    </row>
    <row r="73" spans="1:13">
      <c r="A73" t="s">
        <v>47</v>
      </c>
    </row>
    <row r="75" spans="1:13">
      <c r="B75" t="s">
        <v>3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30</v>
      </c>
      <c r="I75" t="s">
        <v>31</v>
      </c>
      <c r="J75" t="s">
        <v>32</v>
      </c>
      <c r="K75" t="s">
        <v>33</v>
      </c>
      <c r="L75" t="s">
        <v>34</v>
      </c>
      <c r="M75" t="s">
        <v>35</v>
      </c>
    </row>
    <row r="76" spans="1:13">
      <c r="A76" t="s">
        <v>0</v>
      </c>
      <c r="B76">
        <v>14.733772</v>
      </c>
      <c r="C76">
        <v>16.630291</v>
      </c>
      <c r="D76">
        <v>17.230035000000001</v>
      </c>
      <c r="E76">
        <v>17.122181999999999</v>
      </c>
      <c r="F76">
        <v>17.453683000000002</v>
      </c>
      <c r="G76">
        <v>17.874085000000001</v>
      </c>
      <c r="H76">
        <v>17.710989000000001</v>
      </c>
      <c r="I76">
        <v>18.120553999999998</v>
      </c>
      <c r="J76">
        <v>18.260432000000002</v>
      </c>
      <c r="K76">
        <v>18.362909999999999</v>
      </c>
      <c r="L76">
        <v>20.077791999999999</v>
      </c>
      <c r="M76">
        <v>23.270679000000001</v>
      </c>
    </row>
    <row r="77" spans="1:13">
      <c r="A77" t="s">
        <v>1</v>
      </c>
      <c r="B77">
        <v>14.734521000000001</v>
      </c>
      <c r="C77">
        <v>8.3245869999999993</v>
      </c>
      <c r="D77">
        <v>8.6248749999999994</v>
      </c>
      <c r="E77">
        <v>8.5664840000000009</v>
      </c>
      <c r="F77">
        <v>8.7351150000000004</v>
      </c>
      <c r="G77">
        <v>8.9414660000000001</v>
      </c>
      <c r="H77">
        <v>8.8590619999999998</v>
      </c>
      <c r="I77">
        <v>9.0657879999999995</v>
      </c>
      <c r="J77">
        <v>9.1399650000000001</v>
      </c>
      <c r="K77">
        <v>9.1843219999999999</v>
      </c>
      <c r="L77">
        <v>10.114748000000001</v>
      </c>
      <c r="M77">
        <v>11.66948</v>
      </c>
    </row>
    <row r="78" spans="1:13">
      <c r="A78" t="s">
        <v>15</v>
      </c>
      <c r="B78" t="s">
        <v>53</v>
      </c>
      <c r="C78">
        <f>$B77/C77</f>
        <v>1.7700002414534202</v>
      </c>
      <c r="D78">
        <f t="shared" ref="D78:M78" si="30">$B77/D77</f>
        <v>1.7083750199278254</v>
      </c>
      <c r="E78">
        <f t="shared" si="30"/>
        <v>1.7200196720147962</v>
      </c>
      <c r="F78">
        <f t="shared" si="30"/>
        <v>1.6868147700402343</v>
      </c>
      <c r="G78">
        <f t="shared" si="30"/>
        <v>1.6478864875178187</v>
      </c>
      <c r="H78">
        <f t="shared" si="30"/>
        <v>1.6632145705719186</v>
      </c>
      <c r="I78">
        <f t="shared" si="30"/>
        <v>1.6252885022239658</v>
      </c>
      <c r="J78">
        <f t="shared" si="30"/>
        <v>1.6120981863716108</v>
      </c>
      <c r="K78">
        <f t="shared" si="30"/>
        <v>1.6043123270286039</v>
      </c>
      <c r="L78">
        <f t="shared" si="30"/>
        <v>1.4567363418248285</v>
      </c>
      <c r="M78">
        <f t="shared" si="30"/>
        <v>1.2626544627524106</v>
      </c>
    </row>
    <row r="79" spans="1:13">
      <c r="A79" t="s">
        <v>16</v>
      </c>
      <c r="B79" t="s">
        <v>53</v>
      </c>
      <c r="C79">
        <f>C78/2</f>
        <v>0.88500012072671008</v>
      </c>
      <c r="D79">
        <f t="shared" ref="D79:M79" si="31">D78/2</f>
        <v>0.85418750996391268</v>
      </c>
      <c r="E79">
        <f t="shared" si="31"/>
        <v>0.86000983600739811</v>
      </c>
      <c r="F79">
        <f t="shared" si="31"/>
        <v>0.84340738502011714</v>
      </c>
      <c r="G79">
        <f t="shared" si="31"/>
        <v>0.82394324375890937</v>
      </c>
      <c r="H79">
        <f t="shared" si="31"/>
        <v>0.83160728528595929</v>
      </c>
      <c r="I79">
        <f t="shared" si="31"/>
        <v>0.81264425111198291</v>
      </c>
      <c r="J79">
        <f t="shared" si="31"/>
        <v>0.80604909318580542</v>
      </c>
      <c r="K79">
        <f t="shared" si="31"/>
        <v>0.80215616351430197</v>
      </c>
      <c r="L79">
        <f t="shared" si="31"/>
        <v>0.72836817091241424</v>
      </c>
      <c r="M79">
        <f t="shared" si="31"/>
        <v>0.63132723137620528</v>
      </c>
    </row>
    <row r="80" spans="1:13">
      <c r="A80" t="s">
        <v>17</v>
      </c>
      <c r="B80">
        <f>999999999/B77</f>
        <v>67867832.215244725</v>
      </c>
      <c r="C80">
        <f t="shared" ref="C80:M80" si="32">999999999/C77</f>
        <v>120126079.40790337</v>
      </c>
      <c r="D80">
        <f t="shared" si="32"/>
        <v>115943709.21317701</v>
      </c>
      <c r="E80">
        <f t="shared" si="32"/>
        <v>116734006.50722045</v>
      </c>
      <c r="F80">
        <f t="shared" si="32"/>
        <v>114480461.79128723</v>
      </c>
      <c r="G80">
        <f t="shared" si="32"/>
        <v>111838483.6446283</v>
      </c>
      <c r="H80">
        <f t="shared" si="32"/>
        <v>112878767.41352527</v>
      </c>
      <c r="I80">
        <f t="shared" si="32"/>
        <v>110304807.37030251</v>
      </c>
      <c r="J80">
        <f t="shared" si="32"/>
        <v>109409609.22716881</v>
      </c>
      <c r="K80">
        <f t="shared" si="32"/>
        <v>108881199.83162612</v>
      </c>
      <c r="L80">
        <f t="shared" si="32"/>
        <v>98865537.628816843</v>
      </c>
      <c r="M80">
        <f t="shared" si="32"/>
        <v>85693621.22391057</v>
      </c>
    </row>
    <row r="81" spans="1:13">
      <c r="A81" t="s">
        <v>54</v>
      </c>
      <c r="B81" t="s">
        <v>53</v>
      </c>
      <c r="C81">
        <f>(C82/C77)*100</f>
        <v>0.22683407597276448</v>
      </c>
      <c r="D81">
        <f t="shared" ref="D81:M81" si="33">(D82/D77)*100</f>
        <v>0.22858302294233748</v>
      </c>
      <c r="E81">
        <f t="shared" si="33"/>
        <v>0.12590929954463315</v>
      </c>
      <c r="F81">
        <f t="shared" si="33"/>
        <v>0.18943082031546465</v>
      </c>
      <c r="G81">
        <f t="shared" si="33"/>
        <v>9.8943506579339258E-2</v>
      </c>
      <c r="H81">
        <f t="shared" si="33"/>
        <v>8.0539000630067997E-2</v>
      </c>
      <c r="I81">
        <f t="shared" si="33"/>
        <v>0.12157795880513124</v>
      </c>
      <c r="J81">
        <f t="shared" si="33"/>
        <v>0.21332685628444617</v>
      </c>
      <c r="K81">
        <f t="shared" si="33"/>
        <v>6.2432480045890706E-2</v>
      </c>
      <c r="L81">
        <f t="shared" si="33"/>
        <v>1.4998297535440555</v>
      </c>
      <c r="M81">
        <f t="shared" si="33"/>
        <v>0.58512461566409923</v>
      </c>
    </row>
    <row r="82" spans="1:13">
      <c r="A82" t="s">
        <v>18</v>
      </c>
      <c r="B82" t="s">
        <v>53</v>
      </c>
      <c r="C82">
        <f>(2*C77)-C76</f>
        <v>1.8882999999998873E-2</v>
      </c>
      <c r="D82">
        <f t="shared" ref="D82:M82" si="34">(2*D77)-D76</f>
        <v>1.9714999999997929E-2</v>
      </c>
      <c r="E82">
        <f t="shared" si="34"/>
        <v>1.0786000000003071E-2</v>
      </c>
      <c r="F82">
        <f t="shared" si="34"/>
        <v>1.6546999999999201E-2</v>
      </c>
      <c r="G82">
        <f t="shared" si="34"/>
        <v>8.8469999999993831E-3</v>
      </c>
      <c r="H82">
        <f t="shared" si="34"/>
        <v>7.1349999999981151E-3</v>
      </c>
      <c r="I82">
        <f t="shared" si="34"/>
        <v>1.1022000000000531E-2</v>
      </c>
      <c r="J82">
        <f t="shared" si="34"/>
        <v>1.9497999999998683E-2</v>
      </c>
      <c r="K82">
        <f t="shared" si="34"/>
        <v>5.7340000000003499E-3</v>
      </c>
      <c r="L82">
        <f t="shared" si="34"/>
        <v>0.15170400000000228</v>
      </c>
      <c r="M82">
        <f t="shared" si="34"/>
        <v>6.8280999999998926E-2</v>
      </c>
    </row>
    <row r="85" spans="1:13">
      <c r="A85" t="s">
        <v>48</v>
      </c>
    </row>
    <row r="87" spans="1:13">
      <c r="B87" t="s">
        <v>3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30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</row>
    <row r="88" spans="1:13">
      <c r="A88" t="s">
        <v>0</v>
      </c>
      <c r="B88">
        <v>7.1340199999999996</v>
      </c>
      <c r="C88">
        <v>7.2204629999999996</v>
      </c>
      <c r="D88">
        <v>9.4972740000000009</v>
      </c>
      <c r="E88">
        <v>10.36985</v>
      </c>
      <c r="F88">
        <v>10.039705</v>
      </c>
      <c r="G88">
        <v>9.8724720000000001</v>
      </c>
      <c r="H88">
        <v>10.243945999999999</v>
      </c>
      <c r="I88">
        <v>10.438116000000001</v>
      </c>
      <c r="J88">
        <v>10.503864999999999</v>
      </c>
      <c r="K88">
        <v>10.486446000000001</v>
      </c>
      <c r="L88">
        <v>10.63016</v>
      </c>
      <c r="M88">
        <v>10.624193</v>
      </c>
    </row>
    <row r="89" spans="1:13">
      <c r="A89" t="s">
        <v>1</v>
      </c>
      <c r="B89">
        <v>7.1344130000000003</v>
      </c>
      <c r="C89">
        <v>3.6122960000000002</v>
      </c>
      <c r="D89">
        <v>4.776052</v>
      </c>
      <c r="E89">
        <v>5.2461029999999997</v>
      </c>
      <c r="F89">
        <v>5.0363280000000001</v>
      </c>
      <c r="G89">
        <v>4.9444670000000004</v>
      </c>
      <c r="H89">
        <v>5.1499430000000004</v>
      </c>
      <c r="I89">
        <v>5.2366999999999999</v>
      </c>
      <c r="J89">
        <v>5.2685700000000004</v>
      </c>
      <c r="K89">
        <v>5.2531239999999997</v>
      </c>
      <c r="L89">
        <v>5.3290769999999998</v>
      </c>
      <c r="M89">
        <v>5.3427629999999997</v>
      </c>
    </row>
    <row r="90" spans="1:13">
      <c r="A90" t="s">
        <v>15</v>
      </c>
      <c r="B90" t="s">
        <v>53</v>
      </c>
      <c r="C90">
        <f>$B89/C89</f>
        <v>1.9750355452598569</v>
      </c>
      <c r="D90">
        <f t="shared" ref="D90:M90" si="35">$B89/D89</f>
        <v>1.4937888029694819</v>
      </c>
      <c r="E90">
        <f t="shared" si="35"/>
        <v>1.3599452774754901</v>
      </c>
      <c r="F90">
        <f t="shared" si="35"/>
        <v>1.4165902220824378</v>
      </c>
      <c r="G90">
        <f t="shared" si="35"/>
        <v>1.4429084065077187</v>
      </c>
      <c r="H90">
        <f t="shared" si="35"/>
        <v>1.3853382454912608</v>
      </c>
      <c r="I90">
        <f t="shared" si="35"/>
        <v>1.362387190406172</v>
      </c>
      <c r="J90">
        <f t="shared" si="35"/>
        <v>1.3541460016664864</v>
      </c>
      <c r="K90">
        <f t="shared" si="35"/>
        <v>1.3581276588940221</v>
      </c>
      <c r="L90">
        <f t="shared" si="35"/>
        <v>1.3387708603197139</v>
      </c>
      <c r="M90">
        <f t="shared" si="35"/>
        <v>1.3353414703216295</v>
      </c>
    </row>
    <row r="91" spans="1:13">
      <c r="A91" t="s">
        <v>16</v>
      </c>
      <c r="B91" t="s">
        <v>53</v>
      </c>
      <c r="C91">
        <f>C90/2</f>
        <v>0.98751777262992846</v>
      </c>
      <c r="D91">
        <f t="shared" ref="D91:M91" si="36">D90/2</f>
        <v>0.74689440148474096</v>
      </c>
      <c r="E91">
        <f t="shared" si="36"/>
        <v>0.67997263873774505</v>
      </c>
      <c r="F91">
        <f t="shared" si="36"/>
        <v>0.70829511104121889</v>
      </c>
      <c r="G91">
        <f t="shared" si="36"/>
        <v>0.72145420325385934</v>
      </c>
      <c r="H91">
        <f t="shared" si="36"/>
        <v>0.69266912274563042</v>
      </c>
      <c r="I91">
        <f t="shared" si="36"/>
        <v>0.68119359520308598</v>
      </c>
      <c r="J91">
        <f t="shared" si="36"/>
        <v>0.67707300083324318</v>
      </c>
      <c r="K91">
        <f t="shared" si="36"/>
        <v>0.67906382944701105</v>
      </c>
      <c r="L91">
        <f t="shared" si="36"/>
        <v>0.66938543015985696</v>
      </c>
      <c r="M91">
        <f t="shared" si="36"/>
        <v>0.66767073516081477</v>
      </c>
    </row>
    <row r="92" spans="1:13">
      <c r="A92" t="s">
        <v>17</v>
      </c>
      <c r="B92">
        <f>499999999/B89</f>
        <v>70082850.404090703</v>
      </c>
      <c r="C92">
        <f t="shared" ref="C92:M92" si="37">499999999/C89</f>
        <v>138416120.66120827</v>
      </c>
      <c r="D92">
        <f t="shared" si="37"/>
        <v>104688977.21381593</v>
      </c>
      <c r="E92">
        <f t="shared" si="37"/>
        <v>95308841.439064398</v>
      </c>
      <c r="F92">
        <f t="shared" si="37"/>
        <v>99278680.61810112</v>
      </c>
      <c r="G92">
        <f t="shared" si="37"/>
        <v>101123134.00008534</v>
      </c>
      <c r="H92">
        <f t="shared" si="37"/>
        <v>97088453.017829508</v>
      </c>
      <c r="I92">
        <f t="shared" si="37"/>
        <v>95479977.65768519</v>
      </c>
      <c r="J92">
        <f t="shared" si="37"/>
        <v>94902411.660089925</v>
      </c>
      <c r="K92">
        <f t="shared" si="37"/>
        <v>95181457.547927678</v>
      </c>
      <c r="L92">
        <f t="shared" si="37"/>
        <v>93824877.929142326</v>
      </c>
      <c r="M92">
        <f t="shared" si="37"/>
        <v>93584536.5029293</v>
      </c>
    </row>
    <row r="93" spans="1:13">
      <c r="A93" t="s">
        <v>54</v>
      </c>
      <c r="B93" t="s">
        <v>53</v>
      </c>
      <c r="C93">
        <f>(C94/C89)*100</f>
        <v>0.11430403267065364</v>
      </c>
      <c r="D93">
        <f t="shared" ref="D93:M93" si="38">(D94/D89)*100</f>
        <v>1.1480193264227243</v>
      </c>
      <c r="E93">
        <f t="shared" si="38"/>
        <v>2.3323217252882742</v>
      </c>
      <c r="F93">
        <f t="shared" si="38"/>
        <v>0.65426636231795499</v>
      </c>
      <c r="G93">
        <f t="shared" si="38"/>
        <v>0.3329378070477696</v>
      </c>
      <c r="H93">
        <f t="shared" si="38"/>
        <v>1.0862256145359557</v>
      </c>
      <c r="I93">
        <f t="shared" si="38"/>
        <v>0.67378310768229965</v>
      </c>
      <c r="J93">
        <f t="shared" si="38"/>
        <v>0.63157555086107797</v>
      </c>
      <c r="K93">
        <f t="shared" si="38"/>
        <v>0.37695664522669831</v>
      </c>
      <c r="L93">
        <f t="shared" si="38"/>
        <v>0.52530672760028851</v>
      </c>
      <c r="M93">
        <f t="shared" si="38"/>
        <v>1.1479640777627496</v>
      </c>
    </row>
    <row r="94" spans="1:13">
      <c r="A94" t="s">
        <v>18</v>
      </c>
      <c r="B94" t="s">
        <v>53</v>
      </c>
      <c r="C94">
        <f>(2*C89)-C88</f>
        <v>4.1290000000007154E-3</v>
      </c>
      <c r="D94">
        <f t="shared" ref="D94:M94" si="39">(2*D89)-D88</f>
        <v>5.4829999999999046E-2</v>
      </c>
      <c r="E94">
        <f t="shared" si="39"/>
        <v>0.12235599999999991</v>
      </c>
      <c r="F94">
        <f t="shared" si="39"/>
        <v>3.2951000000000619E-2</v>
      </c>
      <c r="G94">
        <f t="shared" si="39"/>
        <v>1.6462000000000643E-2</v>
      </c>
      <c r="H94">
        <f t="shared" si="39"/>
        <v>5.5940000000001433E-2</v>
      </c>
      <c r="I94">
        <f t="shared" si="39"/>
        <v>3.5283999999998983E-2</v>
      </c>
      <c r="J94">
        <f t="shared" si="39"/>
        <v>3.3275000000001498E-2</v>
      </c>
      <c r="K94">
        <f t="shared" si="39"/>
        <v>1.9801999999998543E-2</v>
      </c>
      <c r="L94">
        <f t="shared" si="39"/>
        <v>2.799399999999963E-2</v>
      </c>
      <c r="M94">
        <f t="shared" si="39"/>
        <v>6.1332999999999416E-2</v>
      </c>
    </row>
    <row r="97" spans="1:13">
      <c r="A97" t="s">
        <v>49</v>
      </c>
    </row>
    <row r="99" spans="1:13">
      <c r="B99" t="s">
        <v>3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30</v>
      </c>
      <c r="I99" t="s">
        <v>31</v>
      </c>
      <c r="J99" t="s">
        <v>32</v>
      </c>
      <c r="K99" t="s">
        <v>33</v>
      </c>
      <c r="L99" t="s">
        <v>34</v>
      </c>
      <c r="M99" t="s">
        <v>35</v>
      </c>
    </row>
    <row r="100" spans="1:13">
      <c r="A100" t="s">
        <v>0</v>
      </c>
      <c r="B100">
        <v>7.3837599999999997</v>
      </c>
      <c r="C100">
        <v>7.5141749999999998</v>
      </c>
      <c r="D100">
        <v>9.8432379999999995</v>
      </c>
      <c r="E100">
        <v>8.8129190000000008</v>
      </c>
      <c r="F100">
        <v>8.844049</v>
      </c>
      <c r="G100">
        <v>8.7654589999999999</v>
      </c>
      <c r="H100">
        <v>8.7484470000000005</v>
      </c>
      <c r="I100">
        <v>9.1819000000000006</v>
      </c>
      <c r="J100">
        <v>11.258079</v>
      </c>
      <c r="K100">
        <v>11.127268000000001</v>
      </c>
      <c r="L100">
        <v>11.17648</v>
      </c>
      <c r="M100">
        <v>11.388138</v>
      </c>
    </row>
    <row r="101" spans="1:13">
      <c r="A101" t="s">
        <v>1</v>
      </c>
      <c r="B101">
        <v>7.3841340000000004</v>
      </c>
      <c r="C101">
        <v>3.758092</v>
      </c>
      <c r="D101">
        <v>4.9424380000000001</v>
      </c>
      <c r="E101">
        <v>4.4236529999999998</v>
      </c>
      <c r="F101">
        <v>4.4374900000000004</v>
      </c>
      <c r="G101">
        <v>4.3944400000000003</v>
      </c>
      <c r="H101">
        <v>4.3798399999999997</v>
      </c>
      <c r="I101">
        <v>4.6049899999999999</v>
      </c>
      <c r="J101">
        <v>5.6743209999999999</v>
      </c>
      <c r="K101">
        <v>5.612501</v>
      </c>
      <c r="L101">
        <v>5.6327819999999997</v>
      </c>
      <c r="M101">
        <v>5.7381719999999996</v>
      </c>
    </row>
    <row r="102" spans="1:13">
      <c r="A102" t="s">
        <v>15</v>
      </c>
      <c r="B102" t="s">
        <v>53</v>
      </c>
      <c r="C102">
        <f>$B101/C101</f>
        <v>1.9648624887309838</v>
      </c>
      <c r="D102">
        <f t="shared" ref="D102:M102" si="40">$B101/D101</f>
        <v>1.4940266322005455</v>
      </c>
      <c r="E102">
        <f t="shared" si="40"/>
        <v>1.6692389751185277</v>
      </c>
      <c r="F102">
        <f t="shared" si="40"/>
        <v>1.664033947118754</v>
      </c>
      <c r="G102">
        <f t="shared" si="40"/>
        <v>1.6803356059020034</v>
      </c>
      <c r="H102">
        <f t="shared" si="40"/>
        <v>1.6859369292028934</v>
      </c>
      <c r="I102">
        <f t="shared" si="40"/>
        <v>1.6035070651619223</v>
      </c>
      <c r="J102">
        <f t="shared" si="40"/>
        <v>1.3013246871299669</v>
      </c>
      <c r="K102">
        <f t="shared" si="40"/>
        <v>1.3156583847379271</v>
      </c>
      <c r="L102">
        <f t="shared" si="40"/>
        <v>1.3109213173881042</v>
      </c>
      <c r="M102">
        <f t="shared" si="40"/>
        <v>1.2868443120910285</v>
      </c>
    </row>
    <row r="103" spans="1:13">
      <c r="A103" t="s">
        <v>16</v>
      </c>
      <c r="B103" t="s">
        <v>53</v>
      </c>
      <c r="C103">
        <f>C102/2</f>
        <v>0.9824312443654919</v>
      </c>
      <c r="D103">
        <f t="shared" ref="D103:M103" si="41">D102/2</f>
        <v>0.74701331610027277</v>
      </c>
      <c r="E103">
        <f t="shared" si="41"/>
        <v>0.83461948755926385</v>
      </c>
      <c r="F103">
        <f t="shared" si="41"/>
        <v>0.83201697355937698</v>
      </c>
      <c r="G103">
        <f t="shared" si="41"/>
        <v>0.84016780295100169</v>
      </c>
      <c r="H103">
        <f t="shared" si="41"/>
        <v>0.8429684646014467</v>
      </c>
      <c r="I103">
        <f t="shared" si="41"/>
        <v>0.80175353258096116</v>
      </c>
      <c r="J103">
        <f t="shared" si="41"/>
        <v>0.65066234356498343</v>
      </c>
      <c r="K103">
        <f t="shared" si="41"/>
        <v>0.65782919236896353</v>
      </c>
      <c r="L103">
        <f t="shared" si="41"/>
        <v>0.65546065869405212</v>
      </c>
      <c r="M103">
        <f t="shared" si="41"/>
        <v>0.64342215604551423</v>
      </c>
    </row>
    <row r="104" spans="1:13">
      <c r="A104" t="s">
        <v>17</v>
      </c>
      <c r="B104">
        <f>500000001/B101</f>
        <v>67712747.493477225</v>
      </c>
      <c r="C104">
        <f t="shared" ref="C104:M104" si="42">500000001/C101</f>
        <v>133046237.55884635</v>
      </c>
      <c r="D104">
        <f t="shared" si="42"/>
        <v>101164648.09472571</v>
      </c>
      <c r="E104">
        <f t="shared" si="42"/>
        <v>113028757.22847159</v>
      </c>
      <c r="F104">
        <f t="shared" si="42"/>
        <v>112676310.48182642</v>
      </c>
      <c r="G104">
        <f t="shared" si="42"/>
        <v>113780140.58674142</v>
      </c>
      <c r="H104">
        <f t="shared" si="42"/>
        <v>114159421.57704392</v>
      </c>
      <c r="I104">
        <f t="shared" si="42"/>
        <v>108577869.00731598</v>
      </c>
      <c r="J104">
        <f t="shared" si="42"/>
        <v>88116269.946659699</v>
      </c>
      <c r="K104">
        <f t="shared" si="42"/>
        <v>89086843.993435368</v>
      </c>
      <c r="L104">
        <f t="shared" si="42"/>
        <v>88766084.148117229</v>
      </c>
      <c r="M104">
        <f t="shared" si="42"/>
        <v>87135763.968037218</v>
      </c>
    </row>
    <row r="105" spans="1:13">
      <c r="A105" t="s">
        <v>54</v>
      </c>
      <c r="B105" t="s">
        <v>53</v>
      </c>
      <c r="C105">
        <f>(C106/C101)*100</f>
        <v>5.345797814423249E-2</v>
      </c>
      <c r="D105">
        <f t="shared" ref="D105:M105" si="43">(D106/D101)*100</f>
        <v>0.84245872178873527</v>
      </c>
      <c r="E105">
        <f t="shared" si="43"/>
        <v>0.77734397340837613</v>
      </c>
      <c r="F105">
        <f t="shared" si="43"/>
        <v>0.69703819050861426</v>
      </c>
      <c r="G105">
        <f t="shared" si="43"/>
        <v>0.53296893347049457</v>
      </c>
      <c r="H105">
        <f t="shared" si="43"/>
        <v>0.25647055600202151</v>
      </c>
      <c r="I105">
        <f t="shared" si="43"/>
        <v>0.60977331112552291</v>
      </c>
      <c r="J105">
        <f t="shared" si="43"/>
        <v>1.5960147478438305</v>
      </c>
      <c r="K105">
        <f t="shared" si="43"/>
        <v>1.7413627186881411</v>
      </c>
      <c r="L105">
        <f t="shared" si="43"/>
        <v>1.5815275648871148</v>
      </c>
      <c r="M105">
        <f t="shared" si="43"/>
        <v>1.5371794362385716</v>
      </c>
    </row>
    <row r="106" spans="1:13">
      <c r="A106" t="s">
        <v>18</v>
      </c>
      <c r="B106" t="s">
        <v>53</v>
      </c>
      <c r="C106">
        <f>(2*C101)-C100</f>
        <v>2.0090000000001496E-3</v>
      </c>
      <c r="D106">
        <f t="shared" ref="D106:M106" si="44">(2*D101)-D100</f>
        <v>4.163800000000073E-2</v>
      </c>
      <c r="E106">
        <f t="shared" si="44"/>
        <v>3.4386999999998835E-2</v>
      </c>
      <c r="F106">
        <f t="shared" si="44"/>
        <v>3.0931000000000708E-2</v>
      </c>
      <c r="G106">
        <f t="shared" si="44"/>
        <v>2.3421000000000802E-2</v>
      </c>
      <c r="H106">
        <f t="shared" si="44"/>
        <v>1.1232999999998938E-2</v>
      </c>
      <c r="I106">
        <f t="shared" si="44"/>
        <v>2.8079999999999217E-2</v>
      </c>
      <c r="J106">
        <f t="shared" si="44"/>
        <v>9.0562999999999505E-2</v>
      </c>
      <c r="K106">
        <f t="shared" si="44"/>
        <v>9.7733999999999099E-2</v>
      </c>
      <c r="L106">
        <f t="shared" si="44"/>
        <v>8.9083999999999719E-2</v>
      </c>
      <c r="M106">
        <f t="shared" si="44"/>
        <v>8.8205999999999563E-2</v>
      </c>
    </row>
    <row r="109" spans="1:13">
      <c r="A109" t="s">
        <v>50</v>
      </c>
    </row>
    <row r="111" spans="1:13">
      <c r="B111" t="s">
        <v>3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30</v>
      </c>
      <c r="I111" t="s">
        <v>31</v>
      </c>
      <c r="J111" t="s">
        <v>32</v>
      </c>
      <c r="K111" t="s">
        <v>33</v>
      </c>
      <c r="L111" t="s">
        <v>34</v>
      </c>
      <c r="M111" t="s">
        <v>35</v>
      </c>
    </row>
    <row r="112" spans="1:13">
      <c r="A112" t="s">
        <v>0</v>
      </c>
      <c r="B112">
        <v>14.733772</v>
      </c>
      <c r="C112">
        <v>26.941928999999998</v>
      </c>
      <c r="D112">
        <v>29.201197000000001</v>
      </c>
      <c r="E112">
        <v>30.092371</v>
      </c>
      <c r="F112">
        <v>30.176570999999999</v>
      </c>
      <c r="G112">
        <v>30.622726</v>
      </c>
      <c r="H112">
        <v>30.831409000000001</v>
      </c>
      <c r="I112">
        <v>31.137051</v>
      </c>
      <c r="J112">
        <v>30.807337</v>
      </c>
      <c r="K112">
        <v>28.465933</v>
      </c>
      <c r="L112">
        <v>27.343812</v>
      </c>
      <c r="M112">
        <v>25.214323</v>
      </c>
    </row>
    <row r="113" spans="1:13">
      <c r="A113" t="s">
        <v>1</v>
      </c>
      <c r="B113">
        <v>14.734521000000001</v>
      </c>
      <c r="C113">
        <v>6.899248</v>
      </c>
      <c r="D113">
        <v>10.724892000000001</v>
      </c>
      <c r="E113">
        <v>10.699827000000001</v>
      </c>
      <c r="F113">
        <v>10.837039000000001</v>
      </c>
      <c r="G113">
        <v>10.994496</v>
      </c>
      <c r="H113">
        <v>10.927828999999999</v>
      </c>
      <c r="I113">
        <v>11.143883000000001</v>
      </c>
      <c r="J113">
        <v>10.707509</v>
      </c>
      <c r="K113">
        <v>12.049661</v>
      </c>
      <c r="L113">
        <v>12.183109999999999</v>
      </c>
      <c r="M113">
        <v>12.417636999999999</v>
      </c>
    </row>
    <row r="114" spans="1:13">
      <c r="A114" t="s">
        <v>15</v>
      </c>
      <c r="B114" t="s">
        <v>53</v>
      </c>
      <c r="C114">
        <f>$B113/C113</f>
        <v>2.135670583228781</v>
      </c>
      <c r="D114">
        <f t="shared" ref="D114:M114" si="45">$B113/D113</f>
        <v>1.3738619465818398</v>
      </c>
      <c r="E114">
        <f t="shared" si="45"/>
        <v>1.3770803023263833</v>
      </c>
      <c r="F114">
        <f t="shared" si="45"/>
        <v>1.3596445486631541</v>
      </c>
      <c r="G114">
        <f t="shared" si="45"/>
        <v>1.3401724826676913</v>
      </c>
      <c r="H114">
        <f t="shared" si="45"/>
        <v>1.3483484230948344</v>
      </c>
      <c r="I114">
        <f t="shared" si="45"/>
        <v>1.3222070798840944</v>
      </c>
      <c r="J114">
        <f t="shared" si="45"/>
        <v>1.3760923292242855</v>
      </c>
      <c r="K114">
        <f t="shared" si="45"/>
        <v>1.2228162269461358</v>
      </c>
      <c r="L114">
        <f t="shared" si="45"/>
        <v>1.2094219784603439</v>
      </c>
      <c r="M114">
        <f t="shared" si="45"/>
        <v>1.1865801037669246</v>
      </c>
    </row>
    <row r="115" spans="1:13">
      <c r="A115" t="s">
        <v>16</v>
      </c>
      <c r="B115" t="s">
        <v>53</v>
      </c>
      <c r="C115">
        <f>C114/4</f>
        <v>0.53391764580719525</v>
      </c>
      <c r="D115">
        <f t="shared" ref="D115:M115" si="46">D114/4</f>
        <v>0.34346548664545995</v>
      </c>
      <c r="E115">
        <f t="shared" si="46"/>
        <v>0.34427007558159584</v>
      </c>
      <c r="F115">
        <f t="shared" si="46"/>
        <v>0.33991113716578852</v>
      </c>
      <c r="G115">
        <f t="shared" si="46"/>
        <v>0.33504312066692282</v>
      </c>
      <c r="H115">
        <f t="shared" si="46"/>
        <v>0.3370871057737086</v>
      </c>
      <c r="I115">
        <f t="shared" si="46"/>
        <v>0.33055176997102359</v>
      </c>
      <c r="J115">
        <f t="shared" si="46"/>
        <v>0.34402308230607137</v>
      </c>
      <c r="K115">
        <f t="shared" si="46"/>
        <v>0.30570405673653395</v>
      </c>
      <c r="L115">
        <f t="shared" si="46"/>
        <v>0.30235549461508598</v>
      </c>
      <c r="M115">
        <f t="shared" si="46"/>
        <v>0.29664502594173114</v>
      </c>
    </row>
    <row r="116" spans="1:13">
      <c r="A116" t="s">
        <v>17</v>
      </c>
      <c r="B116">
        <f>999999999/B113</f>
        <v>67867832.215244725</v>
      </c>
      <c r="C116">
        <f t="shared" ref="C116:M116" si="47">999999999/C113</f>
        <v>144943332.80960476</v>
      </c>
      <c r="D116">
        <f t="shared" si="47"/>
        <v>93241032.077525809</v>
      </c>
      <c r="E116">
        <f t="shared" si="47"/>
        <v>93459454.905205473</v>
      </c>
      <c r="F116">
        <f t="shared" si="47"/>
        <v>92276128.10104309</v>
      </c>
      <c r="G116">
        <f t="shared" si="47"/>
        <v>90954601.193178847</v>
      </c>
      <c r="H116">
        <f t="shared" si="47"/>
        <v>91509484.54629004</v>
      </c>
      <c r="I116">
        <f t="shared" si="47"/>
        <v>89735328.251382396</v>
      </c>
      <c r="J116">
        <f t="shared" si="47"/>
        <v>93392403.312479123</v>
      </c>
      <c r="K116">
        <f t="shared" si="47"/>
        <v>82989886.520458952</v>
      </c>
      <c r="L116">
        <f t="shared" si="47"/>
        <v>82080847.911575943</v>
      </c>
      <c r="M116">
        <f t="shared" si="47"/>
        <v>80530619.392401308</v>
      </c>
    </row>
    <row r="117" spans="1:13">
      <c r="A117" t="s">
        <v>54</v>
      </c>
      <c r="B117" t="s">
        <v>53</v>
      </c>
      <c r="C117">
        <f>(C118/C113)*100</f>
        <v>9.494701451520541</v>
      </c>
      <c r="D117">
        <f t="shared" ref="D117:M117" si="48">(D118/D113)*100</f>
        <v>127.72502510980996</v>
      </c>
      <c r="E117">
        <f t="shared" si="48"/>
        <v>118.75834067223705</v>
      </c>
      <c r="F117">
        <f t="shared" si="48"/>
        <v>121.54228659692008</v>
      </c>
      <c r="G117">
        <f t="shared" si="48"/>
        <v>121.47221664367333</v>
      </c>
      <c r="H117">
        <f t="shared" si="48"/>
        <v>117.8633651752786</v>
      </c>
      <c r="I117">
        <f t="shared" si="48"/>
        <v>120.59065049408721</v>
      </c>
      <c r="J117">
        <f t="shared" si="48"/>
        <v>112.28287550353681</v>
      </c>
      <c r="K117">
        <f t="shared" si="48"/>
        <v>163.76154482686277</v>
      </c>
      <c r="L117">
        <f t="shared" si="48"/>
        <v>175.55967236608714</v>
      </c>
      <c r="M117">
        <f t="shared" si="48"/>
        <v>196.94749492194043</v>
      </c>
    </row>
    <row r="118" spans="1:13">
      <c r="A118" t="s">
        <v>18</v>
      </c>
      <c r="B118" t="s">
        <v>53</v>
      </c>
      <c r="C118">
        <f>(4*C113)-C112</f>
        <v>0.65506300000000195</v>
      </c>
      <c r="D118">
        <f t="shared" ref="D118:M118" si="49">(4*D113)-D112</f>
        <v>13.698371000000002</v>
      </c>
      <c r="E118">
        <f t="shared" si="49"/>
        <v>12.706937000000003</v>
      </c>
      <c r="F118">
        <f t="shared" si="49"/>
        <v>13.171585000000004</v>
      </c>
      <c r="G118">
        <f t="shared" si="49"/>
        <v>13.355257999999999</v>
      </c>
      <c r="H118">
        <f t="shared" si="49"/>
        <v>12.879906999999996</v>
      </c>
      <c r="I118">
        <f t="shared" si="49"/>
        <v>13.438481000000003</v>
      </c>
      <c r="J118">
        <f t="shared" si="49"/>
        <v>12.022698999999999</v>
      </c>
      <c r="K118">
        <f t="shared" si="49"/>
        <v>19.732711000000002</v>
      </c>
      <c r="L118">
        <f t="shared" si="49"/>
        <v>21.388627999999997</v>
      </c>
      <c r="M118">
        <f t="shared" si="49"/>
        <v>24.456224999999996</v>
      </c>
    </row>
    <row r="121" spans="1:13">
      <c r="A121" t="s">
        <v>51</v>
      </c>
    </row>
    <row r="123" spans="1:13">
      <c r="B123" t="s">
        <v>3</v>
      </c>
      <c r="C123" t="s">
        <v>25</v>
      </c>
      <c r="D123" t="s">
        <v>26</v>
      </c>
      <c r="E123" t="s">
        <v>27</v>
      </c>
      <c r="F123" t="s">
        <v>28</v>
      </c>
      <c r="G123" t="s">
        <v>29</v>
      </c>
      <c r="H123" t="s">
        <v>30</v>
      </c>
      <c r="I123" t="s">
        <v>31</v>
      </c>
      <c r="J123" t="s">
        <v>32</v>
      </c>
      <c r="K123" t="s">
        <v>33</v>
      </c>
      <c r="L123" t="s">
        <v>34</v>
      </c>
      <c r="M123" t="s">
        <v>35</v>
      </c>
    </row>
    <row r="124" spans="1:13">
      <c r="A124" t="s">
        <v>0</v>
      </c>
      <c r="B124">
        <v>7.1340199999999996</v>
      </c>
      <c r="C124">
        <v>12.765393</v>
      </c>
      <c r="D124">
        <v>14.021482000000001</v>
      </c>
      <c r="E124">
        <v>14.289508</v>
      </c>
      <c r="F124">
        <v>14.353365999999999</v>
      </c>
      <c r="G124">
        <v>14.579336</v>
      </c>
      <c r="H124">
        <v>14.607963</v>
      </c>
      <c r="I124">
        <v>14.714453000000001</v>
      </c>
      <c r="J124">
        <v>14.652578999999999</v>
      </c>
      <c r="K124">
        <v>13.516276</v>
      </c>
      <c r="L124">
        <v>11.986057000000001</v>
      </c>
      <c r="M124">
        <v>11.032947999999999</v>
      </c>
    </row>
    <row r="125" spans="1:13">
      <c r="A125" t="s">
        <v>1</v>
      </c>
      <c r="B125">
        <v>7.1344130000000003</v>
      </c>
      <c r="C125">
        <v>3.2517830000000001</v>
      </c>
      <c r="D125">
        <v>4.9628259999999997</v>
      </c>
      <c r="E125">
        <v>5.1450560000000003</v>
      </c>
      <c r="F125">
        <v>5.1329190000000002</v>
      </c>
      <c r="G125">
        <v>5.2047509999999999</v>
      </c>
      <c r="H125">
        <v>5.2338050000000003</v>
      </c>
      <c r="I125">
        <v>5.3441799999999997</v>
      </c>
      <c r="J125">
        <v>5.4034110000000002</v>
      </c>
      <c r="K125">
        <v>5.6542399999999997</v>
      </c>
      <c r="L125">
        <v>5.8257469999999998</v>
      </c>
      <c r="M125">
        <v>5.891235</v>
      </c>
    </row>
    <row r="126" spans="1:13">
      <c r="A126" t="s">
        <v>15</v>
      </c>
      <c r="B126" t="s">
        <v>53</v>
      </c>
      <c r="C126">
        <f>$B125/C125</f>
        <v>2.1940003376609081</v>
      </c>
      <c r="D126">
        <f t="shared" ref="D126:M126" si="50">$B125/D125</f>
        <v>1.4375706502706322</v>
      </c>
      <c r="E126">
        <f t="shared" si="50"/>
        <v>1.3866541005578947</v>
      </c>
      <c r="F126">
        <f t="shared" si="50"/>
        <v>1.3899329017270681</v>
      </c>
      <c r="G126">
        <f t="shared" si="50"/>
        <v>1.3707501088908962</v>
      </c>
      <c r="H126">
        <f t="shared" si="50"/>
        <v>1.3631407742550592</v>
      </c>
      <c r="I126">
        <f t="shared" si="50"/>
        <v>1.3349874068612959</v>
      </c>
      <c r="J126">
        <f t="shared" si="50"/>
        <v>1.3203535692546802</v>
      </c>
      <c r="K126">
        <f t="shared" si="50"/>
        <v>1.2617810704886954</v>
      </c>
      <c r="L126">
        <f t="shared" si="50"/>
        <v>1.224634883732507</v>
      </c>
      <c r="M126">
        <f t="shared" si="50"/>
        <v>1.2110216278929631</v>
      </c>
    </row>
    <row r="127" spans="1:13">
      <c r="A127" t="s">
        <v>16</v>
      </c>
      <c r="B127" t="s">
        <v>53</v>
      </c>
      <c r="C127">
        <f>C126/4</f>
        <v>0.54850008441522702</v>
      </c>
      <c r="D127">
        <f t="shared" ref="D127:M127" si="51">D126/4</f>
        <v>0.35939266256765806</v>
      </c>
      <c r="E127">
        <f t="shared" si="51"/>
        <v>0.34666352513947368</v>
      </c>
      <c r="F127">
        <f t="shared" si="51"/>
        <v>0.34748322543176702</v>
      </c>
      <c r="G127">
        <f t="shared" si="51"/>
        <v>0.34268752722272405</v>
      </c>
      <c r="H127">
        <f t="shared" si="51"/>
        <v>0.3407851935637648</v>
      </c>
      <c r="I127">
        <f t="shared" si="51"/>
        <v>0.33374685171532398</v>
      </c>
      <c r="J127">
        <f t="shared" si="51"/>
        <v>0.33008839231367004</v>
      </c>
      <c r="K127">
        <f t="shared" si="51"/>
        <v>0.31544526762217384</v>
      </c>
      <c r="L127">
        <f t="shared" si="51"/>
        <v>0.30615872093312674</v>
      </c>
      <c r="M127">
        <f t="shared" si="51"/>
        <v>0.30275540697324077</v>
      </c>
    </row>
    <row r="128" spans="1:13">
      <c r="A128" t="s">
        <v>17</v>
      </c>
      <c r="B128">
        <f>499999999/B125</f>
        <v>70082850.404090703</v>
      </c>
      <c r="C128">
        <f t="shared" ref="C128:M128" si="52">499999999/C125</f>
        <v>153761797.45081389</v>
      </c>
      <c r="D128">
        <f t="shared" si="52"/>
        <v>100749048.82822812</v>
      </c>
      <c r="E128">
        <f t="shared" si="52"/>
        <v>97180671.891617894</v>
      </c>
      <c r="F128">
        <f t="shared" si="52"/>
        <v>97410459.623461813</v>
      </c>
      <c r="G128">
        <f t="shared" si="52"/>
        <v>96066074.82279171</v>
      </c>
      <c r="H128">
        <f t="shared" si="52"/>
        <v>95532790.961833686</v>
      </c>
      <c r="I128">
        <f t="shared" si="52"/>
        <v>93559722.726405174</v>
      </c>
      <c r="J128">
        <f t="shared" si="52"/>
        <v>92534141.674582958</v>
      </c>
      <c r="K128">
        <f t="shared" si="52"/>
        <v>88429214.005772665</v>
      </c>
      <c r="L128">
        <f t="shared" si="52"/>
        <v>85825903.356256291</v>
      </c>
      <c r="M128">
        <f t="shared" si="52"/>
        <v>84871847.583740935</v>
      </c>
    </row>
    <row r="129" spans="1:13">
      <c r="A129" t="s">
        <v>54</v>
      </c>
      <c r="B129" t="s">
        <v>53</v>
      </c>
      <c r="C129">
        <f>(C130/C125)*100</f>
        <v>7.434044645660574</v>
      </c>
      <c r="D129">
        <f t="shared" ref="D129:M129" si="53">(D130/D125)*100</f>
        <v>117.46980450251527</v>
      </c>
      <c r="E129">
        <f t="shared" si="53"/>
        <v>122.26720175640462</v>
      </c>
      <c r="F129">
        <f t="shared" si="53"/>
        <v>120.3664035999789</v>
      </c>
      <c r="G129">
        <f t="shared" si="53"/>
        <v>119.88408283124399</v>
      </c>
      <c r="H129">
        <f t="shared" si="53"/>
        <v>120.89210431034402</v>
      </c>
      <c r="I129">
        <f t="shared" si="53"/>
        <v>124.66397089918375</v>
      </c>
      <c r="J129">
        <f t="shared" si="53"/>
        <v>128.82723524085065</v>
      </c>
      <c r="K129">
        <f t="shared" si="53"/>
        <v>160.95326692888875</v>
      </c>
      <c r="L129">
        <f t="shared" si="53"/>
        <v>194.25716564759847</v>
      </c>
      <c r="M129">
        <f t="shared" si="53"/>
        <v>212.72266341437748</v>
      </c>
    </row>
    <row r="130" spans="1:13">
      <c r="A130" t="s">
        <v>18</v>
      </c>
      <c r="B130" t="s">
        <v>53</v>
      </c>
      <c r="C130">
        <f>(4*C125)-C124</f>
        <v>0.24173900000000081</v>
      </c>
      <c r="D130">
        <f t="shared" ref="D130:M130" si="54">(4*D125)-D124</f>
        <v>5.8298219999999983</v>
      </c>
      <c r="E130">
        <f t="shared" si="54"/>
        <v>6.2907160000000015</v>
      </c>
      <c r="F130">
        <f t="shared" si="54"/>
        <v>6.1783100000000015</v>
      </c>
      <c r="G130">
        <f t="shared" si="54"/>
        <v>6.239668</v>
      </c>
      <c r="H130">
        <f t="shared" si="54"/>
        <v>6.3272570000000012</v>
      </c>
      <c r="I130">
        <f t="shared" si="54"/>
        <v>6.6622669999999982</v>
      </c>
      <c r="J130">
        <f t="shared" si="54"/>
        <v>6.9610650000000014</v>
      </c>
      <c r="K130">
        <f t="shared" si="54"/>
        <v>9.1006839999999993</v>
      </c>
      <c r="L130">
        <f t="shared" si="54"/>
        <v>11.316930999999999</v>
      </c>
      <c r="M130">
        <f t="shared" si="54"/>
        <v>12.531992000000001</v>
      </c>
    </row>
    <row r="133" spans="1:13">
      <c r="A133" t="s">
        <v>52</v>
      </c>
    </row>
    <row r="135" spans="1:13">
      <c r="B135" t="s">
        <v>3</v>
      </c>
      <c r="C135" t="s">
        <v>25</v>
      </c>
      <c r="D135" t="s">
        <v>26</v>
      </c>
      <c r="E135" t="s">
        <v>27</v>
      </c>
      <c r="F135" t="s">
        <v>28</v>
      </c>
      <c r="G135" t="s">
        <v>29</v>
      </c>
      <c r="H135" t="s">
        <v>30</v>
      </c>
      <c r="I135" t="s">
        <v>31</v>
      </c>
      <c r="J135" t="s">
        <v>32</v>
      </c>
      <c r="K135" t="s">
        <v>33</v>
      </c>
      <c r="L135" t="s">
        <v>34</v>
      </c>
      <c r="M135" t="s">
        <v>35</v>
      </c>
    </row>
    <row r="136" spans="1:13">
      <c r="A136" t="s">
        <v>0</v>
      </c>
      <c r="B136">
        <v>7.3837599999999997</v>
      </c>
      <c r="C136">
        <v>13.071332</v>
      </c>
      <c r="D136">
        <v>14.049201999999999</v>
      </c>
      <c r="E136">
        <v>14.860417</v>
      </c>
      <c r="F136">
        <v>15.003057999999999</v>
      </c>
      <c r="G136">
        <v>14.993980000000001</v>
      </c>
      <c r="H136">
        <v>15.116061999999999</v>
      </c>
      <c r="I136">
        <v>15.18426</v>
      </c>
      <c r="J136">
        <v>14.806558000000001</v>
      </c>
      <c r="K136">
        <v>13.518476</v>
      </c>
      <c r="L136">
        <v>12.522582</v>
      </c>
      <c r="M136">
        <v>10.829535999999999</v>
      </c>
    </row>
    <row r="137" spans="1:13">
      <c r="A137" t="s">
        <v>1</v>
      </c>
      <c r="B137">
        <v>7.3841340000000004</v>
      </c>
      <c r="C137">
        <v>3.2876289999999999</v>
      </c>
      <c r="D137">
        <v>5.2243250000000003</v>
      </c>
      <c r="E137">
        <v>5.273606</v>
      </c>
      <c r="F137">
        <v>5.2869349999999997</v>
      </c>
      <c r="G137">
        <v>5.3564660000000002</v>
      </c>
      <c r="H137">
        <v>5.3689710000000002</v>
      </c>
      <c r="I137">
        <v>5.526046</v>
      </c>
      <c r="J137">
        <v>5.661187</v>
      </c>
      <c r="K137">
        <v>5.8591309999999996</v>
      </c>
      <c r="L137">
        <v>5.3441679999999998</v>
      </c>
      <c r="M137">
        <v>5.7690080000000004</v>
      </c>
    </row>
    <row r="138" spans="1:13">
      <c r="A138" t="s">
        <v>15</v>
      </c>
      <c r="B138" t="s">
        <v>53</v>
      </c>
      <c r="C138">
        <f>$B137/C137</f>
        <v>2.2460362772076778</v>
      </c>
      <c r="D138">
        <f t="shared" ref="D138:M138" si="55">$B137/D137</f>
        <v>1.413413981710556</v>
      </c>
      <c r="E138">
        <f t="shared" si="55"/>
        <v>1.4002058553483139</v>
      </c>
      <c r="F138">
        <f t="shared" si="55"/>
        <v>1.3966757677179691</v>
      </c>
      <c r="G138">
        <f t="shared" si="55"/>
        <v>1.3785458546735851</v>
      </c>
      <c r="H138">
        <f t="shared" si="55"/>
        <v>1.3753350502358832</v>
      </c>
      <c r="I138">
        <f t="shared" si="55"/>
        <v>1.3362418626265509</v>
      </c>
      <c r="J138">
        <f t="shared" si="55"/>
        <v>1.3043437710148067</v>
      </c>
      <c r="K138">
        <f t="shared" si="55"/>
        <v>1.2602780173373835</v>
      </c>
      <c r="L138">
        <f t="shared" si="55"/>
        <v>1.3817181645487193</v>
      </c>
      <c r="M138">
        <f t="shared" si="55"/>
        <v>1.279965983753186</v>
      </c>
    </row>
    <row r="139" spans="1:13">
      <c r="A139" t="s">
        <v>16</v>
      </c>
      <c r="B139" t="s">
        <v>53</v>
      </c>
      <c r="C139">
        <f>C138/4</f>
        <v>0.56150906930191946</v>
      </c>
      <c r="D139">
        <f t="shared" ref="D139:M139" si="56">D138/4</f>
        <v>0.353353495427639</v>
      </c>
      <c r="E139">
        <f t="shared" si="56"/>
        <v>0.35005146383707847</v>
      </c>
      <c r="F139">
        <f t="shared" si="56"/>
        <v>0.34916894192949227</v>
      </c>
      <c r="G139">
        <f t="shared" si="56"/>
        <v>0.34463646366839629</v>
      </c>
      <c r="H139">
        <f t="shared" si="56"/>
        <v>0.3438337625589708</v>
      </c>
      <c r="I139">
        <f t="shared" si="56"/>
        <v>0.33406046565663772</v>
      </c>
      <c r="J139">
        <f t="shared" si="56"/>
        <v>0.32608594275370167</v>
      </c>
      <c r="K139">
        <f t="shared" si="56"/>
        <v>0.31506950433434588</v>
      </c>
      <c r="L139">
        <f t="shared" si="56"/>
        <v>0.34542954113717983</v>
      </c>
      <c r="M139">
        <f t="shared" si="56"/>
        <v>0.31999149593829651</v>
      </c>
    </row>
    <row r="140" spans="1:13">
      <c r="A140" t="s">
        <v>17</v>
      </c>
      <c r="B140">
        <f>500000001/B137</f>
        <v>67712747.493477225</v>
      </c>
      <c r="C140">
        <f t="shared" ref="C140:M140" si="57">500000001/C137</f>
        <v>152085287.2997531</v>
      </c>
      <c r="D140">
        <f t="shared" si="57"/>
        <v>95706144.047317117</v>
      </c>
      <c r="E140">
        <f t="shared" si="57"/>
        <v>94811785.522088677</v>
      </c>
      <c r="F140">
        <f t="shared" si="57"/>
        <v>94572753.589745298</v>
      </c>
      <c r="G140">
        <f t="shared" si="57"/>
        <v>93345127.365692228</v>
      </c>
      <c r="H140">
        <f t="shared" si="57"/>
        <v>93127714.975551173</v>
      </c>
      <c r="I140">
        <f t="shared" si="57"/>
        <v>90480607.834245324</v>
      </c>
      <c r="J140">
        <f t="shared" si="57"/>
        <v>88320700.411415488</v>
      </c>
      <c r="K140">
        <f t="shared" si="57"/>
        <v>85336887.15954636</v>
      </c>
      <c r="L140">
        <f t="shared" si="57"/>
        <v>93559933.183238253</v>
      </c>
      <c r="M140">
        <f t="shared" si="57"/>
        <v>86670013.458119661</v>
      </c>
    </row>
    <row r="141" spans="1:13">
      <c r="A141" t="s">
        <v>54</v>
      </c>
      <c r="B141" t="s">
        <v>53</v>
      </c>
      <c r="C141">
        <f>(C142/C137)*100</f>
        <v>2.4085442730916324</v>
      </c>
      <c r="D141">
        <f t="shared" ref="D141:M141" si="58">(D142/D137)*100</f>
        <v>131.08101046546685</v>
      </c>
      <c r="E141">
        <f t="shared" si="58"/>
        <v>118.21146668901696</v>
      </c>
      <c r="F141">
        <f t="shared" si="58"/>
        <v>116.22389910222084</v>
      </c>
      <c r="G141">
        <f t="shared" si="58"/>
        <v>120.07700599611759</v>
      </c>
      <c r="H141">
        <f t="shared" si="58"/>
        <v>118.45513786533772</v>
      </c>
      <c r="I141">
        <f t="shared" si="58"/>
        <v>125.22378568690885</v>
      </c>
      <c r="J141">
        <f t="shared" si="58"/>
        <v>138.45488587464075</v>
      </c>
      <c r="K141">
        <f t="shared" si="58"/>
        <v>169.27506826524274</v>
      </c>
      <c r="L141">
        <f t="shared" si="58"/>
        <v>165.67761342832037</v>
      </c>
      <c r="M141">
        <f t="shared" si="58"/>
        <v>212.28079420240019</v>
      </c>
    </row>
    <row r="142" spans="1:13">
      <c r="A142" t="s">
        <v>18</v>
      </c>
      <c r="B142" t="s">
        <v>53</v>
      </c>
      <c r="C142">
        <f>(4*C137)-C136</f>
        <v>7.9183999999999699E-2</v>
      </c>
      <c r="D142">
        <f t="shared" ref="D142:M142" si="59">(4*D137)-D136</f>
        <v>6.848098000000002</v>
      </c>
      <c r="E142">
        <f t="shared" si="59"/>
        <v>6.2340070000000001</v>
      </c>
      <c r="F142">
        <f t="shared" si="59"/>
        <v>6.1446819999999995</v>
      </c>
      <c r="G142">
        <f t="shared" si="59"/>
        <v>6.4318840000000002</v>
      </c>
      <c r="H142">
        <f t="shared" si="59"/>
        <v>6.3598220000000012</v>
      </c>
      <c r="I142">
        <f t="shared" si="59"/>
        <v>6.919924</v>
      </c>
      <c r="J142">
        <f t="shared" si="59"/>
        <v>7.8381899999999991</v>
      </c>
      <c r="K142">
        <f t="shared" si="59"/>
        <v>9.9180479999999989</v>
      </c>
      <c r="L142">
        <f t="shared" si="59"/>
        <v>8.8540899999999993</v>
      </c>
      <c r="M142">
        <f t="shared" si="59"/>
        <v>12.246496000000002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H32" sqref="H32"/>
    </sheetView>
  </sheetViews>
  <sheetFormatPr defaultRowHeight="15"/>
  <sheetData>
    <row r="1" spans="1:6">
      <c r="A1" t="s">
        <v>55</v>
      </c>
    </row>
    <row r="3" spans="1:6">
      <c r="B3" t="s">
        <v>3</v>
      </c>
      <c r="C3" t="s">
        <v>56</v>
      </c>
      <c r="D3" t="s">
        <v>57</v>
      </c>
      <c r="E3" t="s">
        <v>58</v>
      </c>
      <c r="F3" t="s">
        <v>59</v>
      </c>
    </row>
    <row r="4" spans="1:6">
      <c r="A4" t="s">
        <v>0</v>
      </c>
      <c r="B4">
        <v>53.514964999999997</v>
      </c>
      <c r="C4">
        <v>53.394907000000003</v>
      </c>
      <c r="D4">
        <v>53.254134000000001</v>
      </c>
      <c r="E4">
        <v>54.222887999999998</v>
      </c>
      <c r="F4">
        <v>56.061537000000001</v>
      </c>
    </row>
    <row r="5" spans="1:6">
      <c r="A5" t="s">
        <v>1</v>
      </c>
      <c r="B5">
        <v>53.541094000000001</v>
      </c>
      <c r="C5">
        <v>33.544882999999999</v>
      </c>
      <c r="D5">
        <v>26.628034</v>
      </c>
      <c r="E5">
        <v>18.165392000000001</v>
      </c>
      <c r="F5">
        <v>14.045322000000001</v>
      </c>
    </row>
    <row r="6" spans="1:6">
      <c r="A6" t="s">
        <v>15</v>
      </c>
      <c r="B6" t="s">
        <v>53</v>
      </c>
      <c r="C6">
        <f>$B5/C5</f>
        <v>1.5961031672103314</v>
      </c>
      <c r="D6">
        <f t="shared" ref="D6:F6" si="0">$B5/D5</f>
        <v>2.0107039821265063</v>
      </c>
      <c r="E6">
        <f t="shared" si="0"/>
        <v>2.9474229898259283</v>
      </c>
      <c r="F6">
        <f t="shared" si="0"/>
        <v>3.8120232487371952</v>
      </c>
    </row>
    <row r="7" spans="1:6">
      <c r="A7" t="s">
        <v>16</v>
      </c>
      <c r="B7" t="s">
        <v>53</v>
      </c>
      <c r="C7">
        <f>C6/2</f>
        <v>0.7980515836051657</v>
      </c>
      <c r="D7">
        <f>D6/2</f>
        <v>1.0053519910632531</v>
      </c>
      <c r="E7">
        <f>E6/4</f>
        <v>0.73685574745648208</v>
      </c>
      <c r="F7">
        <f>F6/4</f>
        <v>0.95300581218429881</v>
      </c>
    </row>
    <row r="8" spans="1:6">
      <c r="A8" t="s">
        <v>17</v>
      </c>
      <c r="B8">
        <f>59999999/B5</f>
        <v>1120634.5354093811</v>
      </c>
      <c r="C8">
        <f t="shared" ref="C8:F8" si="1">59999999/C5</f>
        <v>1788648.3312521914</v>
      </c>
      <c r="D8">
        <f t="shared" si="1"/>
        <v>2253264.3228561296</v>
      </c>
      <c r="E8">
        <f t="shared" si="1"/>
        <v>3302983.9928585081</v>
      </c>
      <c r="F8">
        <f t="shared" si="1"/>
        <v>4271884.9023183659</v>
      </c>
    </row>
    <row r="9" spans="1:6">
      <c r="A9" t="s">
        <v>54</v>
      </c>
      <c r="B9" t="s">
        <v>53</v>
      </c>
      <c r="C9">
        <f>(C10/C5)*100</f>
        <v>40.825478508898044</v>
      </c>
      <c r="D9">
        <f t="shared" ref="D9:F9" si="2">(D10/D5)*100</f>
        <v>7.2630221217178407E-3</v>
      </c>
      <c r="E9">
        <f t="shared" si="2"/>
        <v>101.50444317414127</v>
      </c>
      <c r="F9">
        <f t="shared" si="2"/>
        <v>0.85260416243928638</v>
      </c>
    </row>
    <row r="10" spans="1:6">
      <c r="A10" t="s">
        <v>18</v>
      </c>
      <c r="B10" t="s">
        <v>53</v>
      </c>
      <c r="C10">
        <f>(2*C5)-C4</f>
        <v>13.694858999999994</v>
      </c>
      <c r="D10">
        <f>(2*D5)-D4</f>
        <v>1.933999999998548E-3</v>
      </c>
      <c r="E10">
        <f>(4*E5)-E4</f>
        <v>18.438680000000005</v>
      </c>
      <c r="F10">
        <f>(4*F5)-F4</f>
        <v>0.11975100000000083</v>
      </c>
    </row>
    <row r="13" spans="1:6">
      <c r="A13" t="s">
        <v>60</v>
      </c>
    </row>
    <row r="15" spans="1:6">
      <c r="B15" t="s">
        <v>3</v>
      </c>
      <c r="C15" t="s">
        <v>56</v>
      </c>
      <c r="D15" t="s">
        <v>57</v>
      </c>
      <c r="E15" t="s">
        <v>58</v>
      </c>
      <c r="F15" t="s">
        <v>59</v>
      </c>
    </row>
    <row r="16" spans="1:6">
      <c r="A16" t="s">
        <v>0</v>
      </c>
      <c r="B16">
        <v>19.453053000000001</v>
      </c>
      <c r="C16">
        <v>19.526676999999999</v>
      </c>
      <c r="D16">
        <v>20.011507999999999</v>
      </c>
      <c r="E16">
        <v>20.218921999999999</v>
      </c>
      <c r="F16">
        <v>21.075406999999998</v>
      </c>
    </row>
    <row r="17" spans="1:6">
      <c r="A17" t="s">
        <v>1</v>
      </c>
      <c r="B17">
        <v>19.453543</v>
      </c>
      <c r="C17">
        <v>12.218143</v>
      </c>
      <c r="D17">
        <v>10.007332999999999</v>
      </c>
      <c r="E17">
        <v>6.7555699999999996</v>
      </c>
      <c r="F17">
        <v>5.2832530000000002</v>
      </c>
    </row>
    <row r="18" spans="1:6">
      <c r="A18" t="s">
        <v>15</v>
      </c>
      <c r="B18" t="s">
        <v>53</v>
      </c>
      <c r="C18">
        <f>$B17/C17</f>
        <v>1.5921849171351163</v>
      </c>
      <c r="D18">
        <f t="shared" ref="D18:F18" si="3">$B17/D17</f>
        <v>1.9439288169984952</v>
      </c>
      <c r="E18">
        <f t="shared" si="3"/>
        <v>2.8796301422381827</v>
      </c>
      <c r="F18">
        <f t="shared" si="3"/>
        <v>3.6821145987140875</v>
      </c>
    </row>
    <row r="19" spans="1:6">
      <c r="A19" t="s">
        <v>16</v>
      </c>
      <c r="B19" t="s">
        <v>53</v>
      </c>
      <c r="C19">
        <f>C18/2</f>
        <v>0.79609245856755817</v>
      </c>
      <c r="D19">
        <f>D18/2</f>
        <v>0.97196440849924759</v>
      </c>
      <c r="E19">
        <f>E18/4</f>
        <v>0.71990753555954567</v>
      </c>
      <c r="F19">
        <f>F18/4</f>
        <v>0.92052864967852188</v>
      </c>
    </row>
    <row r="20" spans="1:6">
      <c r="A20" t="s">
        <v>17</v>
      </c>
      <c r="B20">
        <f>29999999/B17</f>
        <v>1542135.4865794885</v>
      </c>
      <c r="C20">
        <f t="shared" ref="C20:F20" si="4">29999999/C17</f>
        <v>2455364.861910685</v>
      </c>
      <c r="D20">
        <f t="shared" si="4"/>
        <v>2997801.6120778634</v>
      </c>
      <c r="E20">
        <f t="shared" si="4"/>
        <v>4440779.8305694414</v>
      </c>
      <c r="F20">
        <f t="shared" si="4"/>
        <v>5678319.5883293869</v>
      </c>
    </row>
    <row r="21" spans="1:6">
      <c r="A21" t="s">
        <v>54</v>
      </c>
      <c r="B21" t="s">
        <v>53</v>
      </c>
      <c r="C21">
        <f>(C22/C17)*100</f>
        <v>40.182939420499494</v>
      </c>
      <c r="D21">
        <f t="shared" ref="D21:F21" si="5">(D22/D17)*100</f>
        <v>3.1556859355026022E-2</v>
      </c>
      <c r="E21">
        <f t="shared" si="5"/>
        <v>100.70738664539039</v>
      </c>
      <c r="F21">
        <f t="shared" si="5"/>
        <v>1.0903320359634934</v>
      </c>
    </row>
    <row r="22" spans="1:6">
      <c r="A22" t="s">
        <v>18</v>
      </c>
      <c r="B22" t="s">
        <v>53</v>
      </c>
      <c r="C22">
        <f>(2*C17)-C16</f>
        <v>4.9096089999999997</v>
      </c>
      <c r="D22">
        <f>(2*D17)-D16</f>
        <v>3.157999999999106E-3</v>
      </c>
      <c r="E22">
        <f>(4*E17)-E16</f>
        <v>6.8033579999999994</v>
      </c>
      <c r="F22">
        <f>(4*F17)-F16</f>
        <v>5.7605000000002349E-2</v>
      </c>
    </row>
    <row r="25" spans="1:6">
      <c r="A25" t="s">
        <v>61</v>
      </c>
    </row>
    <row r="27" spans="1:6">
      <c r="B27" t="s">
        <v>3</v>
      </c>
      <c r="C27" t="s">
        <v>56</v>
      </c>
      <c r="D27" t="s">
        <v>57</v>
      </c>
      <c r="E27" t="s">
        <v>58</v>
      </c>
      <c r="F27" t="s">
        <v>59</v>
      </c>
    </row>
    <row r="28" spans="1:6">
      <c r="A28" t="s">
        <v>0</v>
      </c>
      <c r="B28">
        <v>33.452007000000002</v>
      </c>
      <c r="C28">
        <v>32.94529</v>
      </c>
      <c r="D28">
        <v>33.304583000000001</v>
      </c>
      <c r="E28">
        <v>34.353786999999997</v>
      </c>
      <c r="F28">
        <v>34.977938999999999</v>
      </c>
    </row>
    <row r="29" spans="1:6">
      <c r="A29" t="s">
        <v>1</v>
      </c>
      <c r="B29">
        <v>33.453254000000001</v>
      </c>
      <c r="C29">
        <v>17.648728999999999</v>
      </c>
      <c r="D29">
        <v>16.653236</v>
      </c>
      <c r="E29">
        <v>9.47133</v>
      </c>
      <c r="F29">
        <v>8.7621710000000004</v>
      </c>
    </row>
    <row r="30" spans="1:6">
      <c r="A30" t="s">
        <v>15</v>
      </c>
      <c r="B30" t="s">
        <v>53</v>
      </c>
      <c r="C30">
        <f>$B29/C29</f>
        <v>1.895504996422122</v>
      </c>
      <c r="D30">
        <f t="shared" ref="D30:F30" si="6">$B29/D29</f>
        <v>2.0088140226920461</v>
      </c>
      <c r="E30">
        <f t="shared" si="6"/>
        <v>3.5320545266609864</v>
      </c>
      <c r="F30">
        <f t="shared" si="6"/>
        <v>3.8179184131421309</v>
      </c>
    </row>
    <row r="31" spans="1:6">
      <c r="A31" t="s">
        <v>16</v>
      </c>
      <c r="B31" t="s">
        <v>53</v>
      </c>
      <c r="C31">
        <f>C30/2</f>
        <v>0.947752498211061</v>
      </c>
      <c r="D31">
        <f>D30/2</f>
        <v>1.0044070113460231</v>
      </c>
      <c r="E31">
        <f>E30/4</f>
        <v>0.8830136316652466</v>
      </c>
      <c r="F31">
        <f>F30/4</f>
        <v>0.95447960328553272</v>
      </c>
    </row>
    <row r="32" spans="1:6">
      <c r="A32" t="s">
        <v>17</v>
      </c>
      <c r="B32">
        <f>30000001/B29</f>
        <v>896773.77871820773</v>
      </c>
      <c r="C32">
        <f t="shared" ref="C32:F32" si="7">30000001/C29</f>
        <v>1699839.1782207093</v>
      </c>
      <c r="D32">
        <f t="shared" si="7"/>
        <v>1801451.7418716699</v>
      </c>
      <c r="E32">
        <f t="shared" si="7"/>
        <v>3167453.8845125237</v>
      </c>
      <c r="F32">
        <f t="shared" si="7"/>
        <v>3423809.1221912922</v>
      </c>
    </row>
    <row r="33" spans="1:6">
      <c r="A33" t="s">
        <v>54</v>
      </c>
      <c r="B33" t="s">
        <v>53</v>
      </c>
      <c r="C33">
        <f>(C34/C29)*100</f>
        <v>13.327690622933805</v>
      </c>
      <c r="D33">
        <f t="shared" ref="D33:F33" si="8">(D34/D29)*100</f>
        <v>1.1343140756538099E-2</v>
      </c>
      <c r="E33">
        <f t="shared" si="8"/>
        <v>37.286558487561969</v>
      </c>
      <c r="F33">
        <f t="shared" si="8"/>
        <v>0.80739122758506177</v>
      </c>
    </row>
    <row r="34" spans="1:6">
      <c r="A34" t="s">
        <v>18</v>
      </c>
      <c r="B34" t="s">
        <v>53</v>
      </c>
      <c r="C34">
        <f>(2*C29)-C28</f>
        <v>2.3521679999999989</v>
      </c>
      <c r="D34">
        <f>(2*D29)-D28</f>
        <v>1.8889999999984752E-3</v>
      </c>
      <c r="E34">
        <f>(4*E29)-E28</f>
        <v>3.5315330000000031</v>
      </c>
      <c r="F34">
        <f>(4*F29)-F28</f>
        <v>7.0745000000002278E-2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Sito Domenowe</vt:lpstr>
      <vt:lpstr>Sito Funkcyjne</vt:lpstr>
      <vt:lpstr>Dzielenie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2020-09-02T18:19:56Z</dcterms:modified>
</cp:coreProperties>
</file>