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Li Zheng\Desktop\"/>
    </mc:Choice>
  </mc:AlternateContent>
  <xr:revisionPtr revIDLastSave="0" documentId="13_ncr:1_{3E45D991-5316-426B-BAC7-4A218274DD0D}" xr6:coauthVersionLast="47" xr6:coauthVersionMax="47" xr10:uidLastSave="{00000000-0000-0000-0000-000000000000}"/>
  <bookViews>
    <workbookView xWindow="0" yWindow="1812" windowWidth="12300" windowHeight="8964" xr2:uid="{70553727-7614-46D8-8B83-0D2F110CA623}"/>
  </bookViews>
  <sheets>
    <sheet name="Sheet1" sheetId="1" r:id="rId1"/>
  </sheets>
  <definedNames>
    <definedName name="solver_adj" localSheetId="0" hidden="1">Sheet1!$F$1:$F$2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E4" i="1"/>
  <c r="L5" i="1"/>
  <c r="L6" i="1"/>
  <c r="L7" i="1"/>
  <c r="L8" i="1"/>
  <c r="L9" i="1"/>
  <c r="L10" i="1"/>
  <c r="L11" i="1"/>
  <c r="L12" i="1"/>
  <c r="L13" i="1"/>
  <c r="G4" i="1" l="1"/>
  <c r="L4" i="1" s="1"/>
  <c r="H4" i="1"/>
  <c r="K5" i="1"/>
  <c r="K6" i="1"/>
  <c r="K7" i="1"/>
  <c r="K8" i="1"/>
  <c r="K9" i="1"/>
  <c r="K10" i="1"/>
  <c r="K11" i="1"/>
  <c r="K12" i="1"/>
  <c r="K13" i="1"/>
  <c r="K4" i="1"/>
  <c r="J4" i="1"/>
  <c r="J5" i="1" l="1"/>
  <c r="J6" i="1"/>
  <c r="J7" i="1"/>
  <c r="J8" i="1"/>
  <c r="J9" i="1"/>
  <c r="J10" i="1"/>
  <c r="J11" i="1"/>
  <c r="J12" i="1"/>
  <c r="J13" i="1"/>
  <c r="C13" i="1" l="1"/>
  <c r="E13" i="1" s="1"/>
  <c r="C12" i="1"/>
  <c r="E12" i="1" s="1"/>
  <c r="C11" i="1"/>
  <c r="E11" i="1" s="1"/>
  <c r="C10" i="1"/>
  <c r="E10" i="1" s="1"/>
  <c r="C9" i="1"/>
  <c r="C8" i="1"/>
  <c r="E8" i="1" s="1"/>
  <c r="C7" i="1"/>
  <c r="E7" i="1" s="1"/>
  <c r="C6" i="1"/>
  <c r="E6" i="1" s="1"/>
  <c r="C5" i="1"/>
  <c r="C4" i="1"/>
  <c r="F10" i="1" l="1"/>
  <c r="G10" i="1" s="1"/>
  <c r="F8" i="1"/>
  <c r="G8" i="1" s="1"/>
  <c r="F9" i="1"/>
  <c r="E9" i="1"/>
  <c r="F5" i="1"/>
  <c r="E5" i="1"/>
  <c r="F13" i="1"/>
  <c r="G13" i="1" s="1"/>
  <c r="F12" i="1"/>
  <c r="G12" i="1" s="1"/>
  <c r="F11" i="1"/>
  <c r="G11" i="1" s="1"/>
  <c r="F7" i="1"/>
  <c r="G7" i="1" s="1"/>
  <c r="F6" i="1"/>
  <c r="G6" i="1" s="1"/>
  <c r="H6" i="1" s="1"/>
  <c r="G5" i="1" l="1"/>
  <c r="G9" i="1"/>
  <c r="H8" i="1"/>
  <c r="H10" i="1"/>
  <c r="H9" i="1"/>
  <c r="H12" i="1"/>
  <c r="H7" i="1"/>
  <c r="H11" i="1"/>
  <c r="H13" i="1"/>
  <c r="H5" i="1"/>
  <c r="H14" i="1" l="1"/>
</calcChain>
</file>

<file path=xl/sharedStrings.xml><?xml version="1.0" encoding="utf-8"?>
<sst xmlns="http://schemas.openxmlformats.org/spreadsheetml/2006/main" count="26" uniqueCount="23">
  <si>
    <t>A</t>
  </si>
  <si>
    <t>B</t>
  </si>
  <si>
    <t>J/mol</t>
  </si>
  <si>
    <t>Pcalc</t>
  </si>
  <si>
    <t>(P-Pcalc)^2</t>
  </si>
  <si>
    <t>Total</t>
  </si>
  <si>
    <t>Species</t>
  </si>
  <si>
    <t>C</t>
  </si>
  <si>
    <t>methanol</t>
  </si>
  <si>
    <t>benzene</t>
  </si>
  <si>
    <t>J/molK</t>
  </si>
  <si>
    <t>Pa</t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</si>
  <si>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</si>
  <si>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x</t>
    </r>
    <r>
      <rPr>
        <vertAlign val="subscript"/>
        <sz val="11"/>
        <color theme="1"/>
        <rFont val="Calibri"/>
        <family val="2"/>
        <scheme val="minor"/>
      </rPr>
      <t>b</t>
    </r>
  </si>
  <si>
    <t>Objective Function</t>
  </si>
  <si>
    <r>
      <t>y</t>
    </r>
    <r>
      <rPr>
        <vertAlign val="subscript"/>
        <sz val="11"/>
        <color theme="1"/>
        <rFont val="Calibri"/>
        <family val="2"/>
        <scheme val="minor"/>
      </rPr>
      <t>a</t>
    </r>
  </si>
  <si>
    <t>P</t>
  </si>
  <si>
    <r>
      <t>P</t>
    </r>
    <r>
      <rPr>
        <vertAlign val="subscript"/>
        <sz val="11"/>
        <color theme="1"/>
        <rFont val="Calibri"/>
        <family val="2"/>
        <scheme val="minor"/>
      </rPr>
      <t>a,sat</t>
    </r>
  </si>
  <si>
    <r>
      <t>P</t>
    </r>
    <r>
      <rPr>
        <vertAlign val="subscript"/>
        <sz val="11"/>
        <color theme="1"/>
        <rFont val="Calibri"/>
        <family val="2"/>
        <scheme val="minor"/>
      </rPr>
      <t>b,sat</t>
    </r>
  </si>
  <si>
    <t>Temperature （K）</t>
  </si>
  <si>
    <r>
      <t>γ</t>
    </r>
    <r>
      <rPr>
        <vertAlign val="subscript"/>
        <sz val="11"/>
        <color theme="1"/>
        <rFont val="Calibri"/>
        <family val="2"/>
        <scheme val="minor"/>
      </rPr>
      <t>a</t>
    </r>
  </si>
  <si>
    <r>
      <t>γ</t>
    </r>
    <r>
      <rPr>
        <vertAlign val="subscript"/>
        <sz val="11"/>
        <color theme="1"/>
        <rFont val="Calibri"/>
        <family val="2"/>
        <scheme val="minor"/>
      </rPr>
      <t>b</t>
    </r>
  </si>
  <si>
    <r>
      <t>y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=x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a,sat</t>
    </r>
    <r>
      <rPr>
        <sz val="11"/>
        <color theme="1"/>
        <rFont val="Calibri"/>
        <family val="2"/>
        <scheme val="minor"/>
      </rPr>
      <t>/Pcalc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</si>
</sst>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11" fontId="0" fillId="0" borderId="0" xfId="0" applyNumberFormat="1"/>
    <xf numFmtId="164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0" borderId="0" xfId="0" applyFill="1"/>
    <xf numFmtId="2" fontId="0" fillId="0" borderId="0" xfId="0" applyNumberFormat="1"/>
    <xf numFmtId="165" fontId="0" fillId="0" borderId="0" xfId="0" applyNumberFormat="1"/>
    <xf numFmtId="2" fontId="1" fillId="3" borderId="0" xfId="0" applyNumberFormat="1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CEBE-6669-4CFB-9039-470102376930}">
  <dimension ref="A1:O18"/>
  <sheetViews>
    <sheetView tabSelected="1" topLeftCell="G1" workbookViewId="0">
      <selection activeCell="G18" sqref="G18"/>
    </sheetView>
  </sheetViews>
  <sheetFormatPr defaultRowHeight="14.4" x14ac:dyDescent="0.3"/>
  <cols>
    <col min="1" max="1" width="15.5546875" customWidth="1"/>
    <col min="5" max="5" width="11" bestFit="1" customWidth="1"/>
    <col min="7" max="7" width="9.5546875" bestFit="1" customWidth="1"/>
    <col min="8" max="8" width="16.6640625" customWidth="1"/>
    <col min="10" max="10" width="10.5546875" customWidth="1"/>
    <col min="11" max="11" width="10" customWidth="1"/>
    <col min="12" max="12" width="14.33203125" customWidth="1"/>
  </cols>
  <sheetData>
    <row r="1" spans="1:15" x14ac:dyDescent="0.3">
      <c r="B1">
        <v>8.3140000000000001</v>
      </c>
      <c r="C1" t="s">
        <v>10</v>
      </c>
      <c r="E1" t="s">
        <v>0</v>
      </c>
      <c r="F1" s="9">
        <v>4.0340805355501302E-2</v>
      </c>
      <c r="G1" t="s">
        <v>2</v>
      </c>
    </row>
    <row r="2" spans="1:15" ht="15.6" x14ac:dyDescent="0.35">
      <c r="A2" t="s">
        <v>16</v>
      </c>
      <c r="B2">
        <v>101330</v>
      </c>
      <c r="C2" t="s">
        <v>11</v>
      </c>
      <c r="E2" t="s">
        <v>1</v>
      </c>
      <c r="F2" s="9">
        <v>1.2957937377511295</v>
      </c>
      <c r="G2" t="s">
        <v>2</v>
      </c>
      <c r="H2" s="1" t="s">
        <v>14</v>
      </c>
      <c r="L2" t="s">
        <v>22</v>
      </c>
    </row>
    <row r="3" spans="1:15" ht="15.6" x14ac:dyDescent="0.35">
      <c r="A3" s="11" t="s">
        <v>19</v>
      </c>
      <c r="B3" s="1" t="s">
        <v>12</v>
      </c>
      <c r="C3" s="1" t="s">
        <v>13</v>
      </c>
      <c r="E3" s="1" t="s">
        <v>20</v>
      </c>
      <c r="F3" s="1" t="s">
        <v>21</v>
      </c>
      <c r="G3" s="1" t="s">
        <v>3</v>
      </c>
      <c r="H3" s="1" t="s">
        <v>4</v>
      </c>
      <c r="J3" s="1" t="s">
        <v>17</v>
      </c>
      <c r="K3" s="1" t="s">
        <v>18</v>
      </c>
      <c r="L3" s="1" t="s">
        <v>15</v>
      </c>
      <c r="M3" s="7"/>
      <c r="O3" s="7"/>
    </row>
    <row r="4" spans="1:15" x14ac:dyDescent="0.3">
      <c r="A4" s="8">
        <v>351.76</v>
      </c>
      <c r="B4" s="9">
        <v>2E-3</v>
      </c>
      <c r="C4" s="9">
        <f>1-B4</f>
        <v>0.998</v>
      </c>
      <c r="E4" s="9">
        <f>EXP(-(LN(B4+$F$1*C4))-C4*(($F$2/(C4+$F$2*B4))-($F$1/($F$1*C4+B4))))</f>
        <v>16.846582885661498</v>
      </c>
      <c r="F4" s="9">
        <f>EXP(-(LN($F$2*B4+C4))+B4*(($F$1/(B4+$F$1*C4))-($F$2/($F$2*B4+C4))))</f>
        <v>0.99872850770104438</v>
      </c>
      <c r="G4" s="8">
        <f>B4*E4*J4+C4*F4*K4</f>
        <v>102236.75942164626</v>
      </c>
      <c r="H4" s="8">
        <f>($B$2-G4)^2</f>
        <v>822212.64874426054</v>
      </c>
      <c r="J4" s="8">
        <f t="shared" ref="J4:J13" si="0">(EXP($B$17-($C$17/(A4+$D$17))))*100000</f>
        <v>172291.20476073321</v>
      </c>
      <c r="K4" s="8">
        <f>(EXP($B$18-($C$18/(A4+$D$18))))*100000</f>
        <v>96747.987566322336</v>
      </c>
      <c r="L4" s="3">
        <f>(B4*J4)/G4</f>
        <v>3.3704355602698134E-3</v>
      </c>
      <c r="M4" s="4"/>
    </row>
    <row r="5" spans="1:15" x14ac:dyDescent="0.3">
      <c r="A5" s="8">
        <v>350.8</v>
      </c>
      <c r="B5" s="9">
        <v>2.8E-3</v>
      </c>
      <c r="C5" s="9">
        <f t="shared" ref="C5:C13" si="1">1-B5</f>
        <v>0.99719999999999998</v>
      </c>
      <c r="E5" s="9">
        <f t="shared" ref="E5:E13" si="2">EXP(-(LN(B5+$F$1*C5))-C5*(($F$2/(C5+$F$2*B5))-($F$1/($F$1*C5+B5))))</f>
        <v>16.276744022961584</v>
      </c>
      <c r="F5" s="9">
        <f t="shared" ref="F5:F13" si="3">EXP(-(LN($F$2*B5+C5))+B5*(($F$1/(B5+$F$1*C5))-($F$2/($F$2*B5+C5))))</f>
        <v>0.99817371287411361</v>
      </c>
      <c r="G5" s="8">
        <f t="shared" ref="G5:G13" si="4">B5*E5*J5+C5*F5*K5</f>
        <v>101043.31280328947</v>
      </c>
      <c r="H5" s="8">
        <f t="shared" ref="H5:H13" si="5">($B$2-G5)^2</f>
        <v>82189.548757739438</v>
      </c>
      <c r="J5" s="8">
        <f t="shared" si="0"/>
        <v>166423.93648131879</v>
      </c>
      <c r="K5" s="8">
        <f t="shared" ref="K5:K13" si="6">(EXP($B$18-($C$18/(A5+$D$18))))*100000</f>
        <v>93892.45465111245</v>
      </c>
      <c r="L5" s="3">
        <f t="shared" ref="L5:L13" si="7">(B5*J5)/G5</f>
        <v>4.6117551891323412E-3</v>
      </c>
      <c r="M5" s="4"/>
    </row>
    <row r="6" spans="1:15" x14ac:dyDescent="0.3">
      <c r="A6" s="8">
        <v>350.67</v>
      </c>
      <c r="B6" s="9">
        <v>3.0000000000000001E-3</v>
      </c>
      <c r="C6" s="9">
        <f t="shared" si="1"/>
        <v>0.997</v>
      </c>
      <c r="E6" s="9">
        <f t="shared" si="2"/>
        <v>16.139720297280491</v>
      </c>
      <c r="F6" s="9">
        <f t="shared" si="3"/>
        <v>0.99803118078068231</v>
      </c>
      <c r="G6" s="8">
        <f t="shared" si="4"/>
        <v>101067.08896878561</v>
      </c>
      <c r="H6" s="8">
        <f>($B$2-G6)^2</f>
        <v>69122.210334213625</v>
      </c>
      <c r="J6" s="8">
        <f t="shared" si="0"/>
        <v>165642.24673224331</v>
      </c>
      <c r="K6" s="8">
        <f t="shared" si="6"/>
        <v>93510.916896591618</v>
      </c>
      <c r="L6" s="3">
        <f t="shared" si="7"/>
        <v>4.9168007634038504E-3</v>
      </c>
      <c r="M6" s="4"/>
    </row>
    <row r="7" spans="1:15" x14ac:dyDescent="0.3">
      <c r="A7" s="8">
        <v>350.43</v>
      </c>
      <c r="B7" s="9">
        <v>3.0000000000000001E-3</v>
      </c>
      <c r="C7" s="9">
        <f t="shared" si="1"/>
        <v>0.997</v>
      </c>
      <c r="E7" s="9">
        <f t="shared" si="2"/>
        <v>16.139720297280491</v>
      </c>
      <c r="F7" s="9">
        <f t="shared" si="3"/>
        <v>0.99803118078068231</v>
      </c>
      <c r="G7" s="8">
        <f t="shared" si="4"/>
        <v>100299.90489993962</v>
      </c>
      <c r="H7" s="8">
        <f t="shared" si="5"/>
        <v>1061095.9151684081</v>
      </c>
      <c r="J7" s="8">
        <f t="shared" si="0"/>
        <v>164207.09004298388</v>
      </c>
      <c r="K7" s="8">
        <f t="shared" si="6"/>
        <v>92809.742040747646</v>
      </c>
      <c r="L7" s="3">
        <f t="shared" si="7"/>
        <v>4.9114829233427139E-3</v>
      </c>
      <c r="M7" s="4"/>
    </row>
    <row r="8" spans="1:15" x14ac:dyDescent="0.3">
      <c r="A8" s="8">
        <v>350.37</v>
      </c>
      <c r="B8" s="9">
        <v>4.1000000000000003E-3</v>
      </c>
      <c r="C8" s="9">
        <f t="shared" si="1"/>
        <v>0.99590000000000001</v>
      </c>
      <c r="E8" s="9">
        <f t="shared" si="2"/>
        <v>15.422166237615643</v>
      </c>
      <c r="F8" s="9">
        <f t="shared" si="3"/>
        <v>0.99722117665250398</v>
      </c>
      <c r="G8" s="8">
        <f t="shared" si="4"/>
        <v>102359.30508801078</v>
      </c>
      <c r="H8" s="8">
        <f t="shared" si="5"/>
        <v>1059468.9642048727</v>
      </c>
      <c r="J8" s="8">
        <f t="shared" si="0"/>
        <v>163849.90966238899</v>
      </c>
      <c r="K8" s="8">
        <f t="shared" si="6"/>
        <v>92635.095906796196</v>
      </c>
      <c r="L8" s="3">
        <f t="shared" si="7"/>
        <v>6.5630049856061417E-3</v>
      </c>
      <c r="M8" s="4"/>
    </row>
    <row r="9" spans="1:15" x14ac:dyDescent="0.3">
      <c r="A9" s="8">
        <v>349.2</v>
      </c>
      <c r="B9" s="9">
        <v>5.4999999999999997E-3</v>
      </c>
      <c r="C9" s="9">
        <f t="shared" si="1"/>
        <v>0.99450000000000005</v>
      </c>
      <c r="E9" s="9">
        <f t="shared" si="2"/>
        <v>14.589392512202386</v>
      </c>
      <c r="F9" s="9">
        <f t="shared" si="3"/>
        <v>0.99613032115582578</v>
      </c>
      <c r="G9" s="8">
        <f t="shared" si="4"/>
        <v>101045.11571618765</v>
      </c>
      <c r="H9" s="8">
        <f t="shared" si="5"/>
        <v>81159.055163277182</v>
      </c>
      <c r="J9" s="8">
        <f t="shared" si="0"/>
        <v>157012.0753239672</v>
      </c>
      <c r="K9" s="8">
        <f t="shared" si="6"/>
        <v>89280.838940733098</v>
      </c>
      <c r="L9" s="3">
        <f t="shared" si="7"/>
        <v>8.5463449486007596E-3</v>
      </c>
      <c r="M9" s="4"/>
    </row>
    <row r="10" spans="1:15" x14ac:dyDescent="0.3">
      <c r="A10" s="8">
        <v>348.45</v>
      </c>
      <c r="B10" s="9">
        <v>5.7999999999999996E-3</v>
      </c>
      <c r="C10" s="9">
        <f t="shared" si="1"/>
        <v>0.99419999999999997</v>
      </c>
      <c r="E10" s="9">
        <f t="shared" si="2"/>
        <v>14.421595863619547</v>
      </c>
      <c r="F10" s="9">
        <f t="shared" si="3"/>
        <v>0.99588838295953053</v>
      </c>
      <c r="G10" s="8">
        <f t="shared" si="4"/>
        <v>99096.60266264269</v>
      </c>
      <c r="H10" s="8">
        <f t="shared" si="5"/>
        <v>4988063.6665147217</v>
      </c>
      <c r="J10" s="8">
        <f t="shared" si="0"/>
        <v>152754.18610853032</v>
      </c>
      <c r="K10" s="8">
        <f t="shared" si="6"/>
        <v>87181.469952805317</v>
      </c>
      <c r="L10" s="3">
        <f t="shared" si="7"/>
        <v>8.9405111338238565E-3</v>
      </c>
      <c r="M10" s="4"/>
    </row>
    <row r="11" spans="1:15" x14ac:dyDescent="0.3">
      <c r="A11" s="8">
        <v>346.92</v>
      </c>
      <c r="B11" s="9">
        <v>1.34E-2</v>
      </c>
      <c r="C11" s="9">
        <f t="shared" si="1"/>
        <v>0.98660000000000003</v>
      </c>
      <c r="E11" s="9">
        <f t="shared" si="2"/>
        <v>11.116505137859924</v>
      </c>
      <c r="F11" s="9">
        <f t="shared" si="3"/>
        <v>0.98897136438961641</v>
      </c>
      <c r="G11" s="8">
        <f t="shared" si="4"/>
        <v>102508.18672412142</v>
      </c>
      <c r="H11" s="8">
        <f t="shared" si="5"/>
        <v>1388123.956895964</v>
      </c>
      <c r="J11" s="8">
        <f t="shared" si="0"/>
        <v>144363.70462838453</v>
      </c>
      <c r="K11" s="8">
        <f t="shared" si="6"/>
        <v>83019.381858724635</v>
      </c>
      <c r="L11" s="3">
        <f t="shared" si="7"/>
        <v>1.8871406312420388E-2</v>
      </c>
      <c r="M11" s="4"/>
    </row>
    <row r="12" spans="1:15" x14ac:dyDescent="0.3">
      <c r="A12" s="8">
        <v>346.21</v>
      </c>
      <c r="B12" s="9">
        <v>1.9E-2</v>
      </c>
      <c r="C12" s="9">
        <f t="shared" si="1"/>
        <v>0.98099999999999998</v>
      </c>
      <c r="E12" s="9">
        <f t="shared" si="2"/>
        <v>9.4783957098182086</v>
      </c>
      <c r="F12" s="9">
        <f t="shared" si="3"/>
        <v>0.98314238759999029</v>
      </c>
      <c r="G12" s="8">
        <f t="shared" si="4"/>
        <v>103579.32775495332</v>
      </c>
      <c r="H12" s="8">
        <f t="shared" si="5"/>
        <v>5059475.3492033575</v>
      </c>
      <c r="J12" s="8">
        <f t="shared" si="0"/>
        <v>140601.73649025999</v>
      </c>
      <c r="K12" s="8">
        <f t="shared" si="6"/>
        <v>81141.997687924959</v>
      </c>
      <c r="L12" s="3">
        <f t="shared" si="7"/>
        <v>2.579117910124868E-2</v>
      </c>
      <c r="M12" s="4"/>
    </row>
    <row r="13" spans="1:15" x14ac:dyDescent="0.3">
      <c r="A13" s="8">
        <v>344.11</v>
      </c>
      <c r="B13" s="9">
        <v>2.76E-2</v>
      </c>
      <c r="C13" s="9">
        <f t="shared" si="1"/>
        <v>0.97240000000000004</v>
      </c>
      <c r="E13" s="9">
        <f t="shared" si="2"/>
        <v>7.7122617675285685</v>
      </c>
      <c r="F13" s="9">
        <f t="shared" si="3"/>
        <v>0.97341561804026033</v>
      </c>
      <c r="G13" s="8">
        <f t="shared" si="4"/>
        <v>99394.148536589273</v>
      </c>
      <c r="H13" s="8">
        <f t="shared" si="5"/>
        <v>3747520.8883894528</v>
      </c>
      <c r="J13" s="8">
        <f t="shared" si="0"/>
        <v>129946.80143000814</v>
      </c>
      <c r="K13" s="8">
        <f t="shared" si="6"/>
        <v>75784.614195971386</v>
      </c>
      <c r="L13" s="3">
        <f t="shared" si="7"/>
        <v>3.6083932226130391E-2</v>
      </c>
      <c r="M13" s="4"/>
    </row>
    <row r="14" spans="1:15" x14ac:dyDescent="0.3">
      <c r="G14" s="2" t="s">
        <v>5</v>
      </c>
      <c r="H14" s="10">
        <f>SUM(H4:H13)</f>
        <v>18358432.203376267</v>
      </c>
    </row>
    <row r="16" spans="1:15" x14ac:dyDescent="0.3">
      <c r="A16" s="5" t="s">
        <v>6</v>
      </c>
      <c r="B16" s="6" t="s">
        <v>0</v>
      </c>
      <c r="C16" s="6" t="s">
        <v>1</v>
      </c>
      <c r="D16" s="6" t="s">
        <v>7</v>
      </c>
    </row>
    <row r="17" spans="1:4" x14ac:dyDescent="0.3">
      <c r="A17" t="s">
        <v>8</v>
      </c>
      <c r="B17">
        <v>11.9673</v>
      </c>
      <c r="C17">
        <v>3626.55</v>
      </c>
      <c r="D17">
        <v>-34.29</v>
      </c>
    </row>
    <row r="18" spans="1:4" x14ac:dyDescent="0.3">
      <c r="A18" t="s">
        <v>9</v>
      </c>
      <c r="B18">
        <v>9.2805999999999997</v>
      </c>
      <c r="C18">
        <v>2788.51</v>
      </c>
      <c r="D18">
        <v>-52.36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Li Zheng</dc:creator>
  <cp:lastModifiedBy>Ong Li Zheng</cp:lastModifiedBy>
  <dcterms:created xsi:type="dcterms:W3CDTF">2022-04-06T09:19:17Z</dcterms:created>
  <dcterms:modified xsi:type="dcterms:W3CDTF">2022-04-10T07:32:24Z</dcterms:modified>
</cp:coreProperties>
</file>