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 Marquez\Desktop\AGOSTO\"/>
    </mc:Choice>
  </mc:AlternateContent>
  <bookViews>
    <workbookView showHorizontalScroll="0" showVerticalScroll="0" showSheetTabs="0" xWindow="-120" yWindow="-120" windowWidth="20730" windowHeight="11160"/>
  </bookViews>
  <sheets>
    <sheet name="CONSUMOS GRUMA" sheetId="1" r:id="rId1"/>
    <sheet name="Hoja1" sheetId="2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F45" i="1"/>
  <c r="G4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E43" i="1"/>
  <c r="F43" i="1"/>
  <c r="E44" i="1"/>
  <c r="F44" i="1"/>
  <c r="C46" i="1"/>
  <c r="D46" i="1"/>
  <c r="C52" i="1"/>
  <c r="G44" i="1"/>
  <c r="E15" i="1"/>
  <c r="E17" i="1"/>
  <c r="F17" i="1"/>
  <c r="G17" i="1"/>
  <c r="E18" i="1"/>
  <c r="F18" i="1"/>
  <c r="G18" i="1"/>
  <c r="E41" i="1"/>
  <c r="F41" i="1"/>
  <c r="G41" i="1"/>
  <c r="E42" i="1"/>
  <c r="F42" i="1"/>
  <c r="E40" i="1"/>
  <c r="F40" i="1"/>
  <c r="G40" i="1"/>
  <c r="E39" i="1"/>
  <c r="F39" i="1"/>
  <c r="G39" i="1"/>
  <c r="E38" i="1"/>
  <c r="F38" i="1"/>
  <c r="E37" i="1"/>
  <c r="E36" i="1"/>
  <c r="E46" i="1"/>
  <c r="F36" i="1"/>
  <c r="G36" i="1"/>
  <c r="E35" i="1"/>
  <c r="F35" i="1"/>
  <c r="E34" i="1"/>
  <c r="F34" i="1"/>
  <c r="E33" i="1"/>
  <c r="F33" i="1"/>
  <c r="G33" i="1"/>
  <c r="E32" i="1"/>
  <c r="F32" i="1"/>
  <c r="G32" i="1"/>
  <c r="E31" i="1"/>
  <c r="F31" i="1"/>
  <c r="G31" i="1"/>
  <c r="E30" i="1"/>
  <c r="F30" i="1"/>
  <c r="G30" i="1"/>
  <c r="E29" i="1"/>
  <c r="F29" i="1"/>
  <c r="G29" i="1"/>
  <c r="E28" i="1"/>
  <c r="F28" i="1"/>
  <c r="G28" i="1"/>
  <c r="E27" i="1"/>
  <c r="F27" i="1"/>
  <c r="G27" i="1"/>
  <c r="E26" i="1"/>
  <c r="F26" i="1"/>
  <c r="G26" i="1"/>
  <c r="E25" i="1"/>
  <c r="F25" i="1"/>
  <c r="G25" i="1"/>
  <c r="E24" i="1"/>
  <c r="F24" i="1"/>
  <c r="G24" i="1"/>
  <c r="E23" i="1"/>
  <c r="F23" i="1"/>
  <c r="G23" i="1"/>
  <c r="E22" i="1"/>
  <c r="F22" i="1"/>
  <c r="G22" i="1"/>
  <c r="E21" i="1"/>
  <c r="F21" i="1"/>
  <c r="G21" i="1"/>
  <c r="E20" i="1"/>
  <c r="F20" i="1"/>
  <c r="G20" i="1"/>
  <c r="E19" i="1"/>
  <c r="F19" i="1"/>
  <c r="G19" i="1"/>
  <c r="E16" i="1"/>
  <c r="F16" i="1"/>
  <c r="G16" i="1"/>
  <c r="F37" i="1"/>
  <c r="G37" i="1"/>
  <c r="G34" i="1"/>
  <c r="G38" i="1"/>
  <c r="G42" i="1"/>
  <c r="G43" i="1"/>
  <c r="F15" i="1"/>
  <c r="G15" i="1"/>
  <c r="F46" i="1"/>
  <c r="G35" i="1"/>
  <c r="H46" i="1"/>
  <c r="G46" i="1"/>
</calcChain>
</file>

<file path=xl/sharedStrings.xml><?xml version="1.0" encoding="utf-8"?>
<sst xmlns="http://schemas.openxmlformats.org/spreadsheetml/2006/main" count="25" uniqueCount="25">
  <si>
    <t>Nombre de Cliente:</t>
  </si>
  <si>
    <t>Fecha Inicio:</t>
  </si>
  <si>
    <t>Fecha Final:</t>
  </si>
  <si>
    <t>Fecha</t>
  </si>
  <si>
    <t>Poder Calórico Cond. Estándar</t>
  </si>
  <si>
    <t>Energia</t>
  </si>
  <si>
    <t>Btu/ M³</t>
  </si>
  <si>
    <t>MMBtu</t>
  </si>
  <si>
    <t>Gigajoule</t>
  </si>
  <si>
    <t>Factores de conversión y Referencias</t>
  </si>
  <si>
    <t>Btu/Pie³ a Btu/ M³:</t>
  </si>
  <si>
    <t>MMBtu a Gigajoule:</t>
  </si>
  <si>
    <t>NÚmero de cliente:</t>
  </si>
  <si>
    <t xml:space="preserve">LECTURA MEDIDOR </t>
  </si>
  <si>
    <t>Vol M3</t>
  </si>
  <si>
    <t xml:space="preserve">Reporte de Consumo Diario </t>
  </si>
  <si>
    <t>No. Documento:</t>
  </si>
  <si>
    <t>LG-FR-003</t>
  </si>
  <si>
    <t>Fecha:</t>
  </si>
  <si>
    <t>Revisión:</t>
  </si>
  <si>
    <t>Página:</t>
  </si>
  <si>
    <t xml:space="preserve">1  de  1 </t>
  </si>
  <si>
    <r>
      <t>Btu/Pie</t>
    </r>
    <r>
      <rPr>
        <b/>
        <sz val="11"/>
        <color theme="0"/>
        <rFont val="Arial"/>
        <family val="2"/>
      </rPr>
      <t>³</t>
    </r>
  </si>
  <si>
    <t>NESTLÉ CHIAPAS</t>
  </si>
  <si>
    <t>190721-23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</si>
</sst>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"/>
    <numFmt numFmtId="165" formatCode="#,##0.0000"/>
    <numFmt numFmtId="166" formatCode="0.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800000"/>
      <name val="Arial"/>
      <family val="2"/>
    </font>
    <font>
      <b/>
      <sz val="18"/>
      <color rgb="FF002060"/>
      <name val="Arial"/>
      <family val="2"/>
    </font>
    <font>
      <b/>
      <sz val="11"/>
      <color rgb="FF800000"/>
      <name val="Arial"/>
      <family val="2"/>
    </font>
    <font>
      <b/>
      <sz val="11"/>
      <color rgb="FF00206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/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right" indent="1"/>
    </xf>
    <xf numFmtId="0" fontId="1" fillId="0" borderId="0" xfId="0" applyFont="1"/>
    <xf numFmtId="166" fontId="0" fillId="0" borderId="1" xfId="0" applyNumberFormat="1" applyBorder="1" applyAlignment="1">
      <alignment horizontal="right"/>
    </xf>
    <xf numFmtId="0" fontId="0" fillId="0" borderId="0" xfId="0" applyAlignment="1">
      <alignment horizontal="left" indent="3"/>
    </xf>
    <xf numFmtId="15" fontId="0" fillId="0" borderId="0" xfId="0" applyNumberFormat="1" applyAlignment="1">
      <alignment horizontal="left"/>
    </xf>
    <xf numFmtId="0" fontId="0" fillId="0" borderId="1" xfId="0" applyBorder="1"/>
    <xf numFmtId="3" fontId="0" fillId="0" borderId="0" xfId="0" applyNumberFormat="1"/>
    <xf numFmtId="0" fontId="1" fillId="0" borderId="0" xfId="0" applyFont="1" applyAlignment="1">
      <alignment horizontal="left" indent="2"/>
    </xf>
    <xf numFmtId="3" fontId="1" fillId="0" borderId="0" xfId="0" applyNumberFormat="1" applyFont="1"/>
    <xf numFmtId="0" fontId="0" fillId="0" borderId="0" xfId="0" applyAlignment="1">
      <alignment horizontal="left" indent="2"/>
    </xf>
    <xf numFmtId="165" fontId="0" fillId="0" borderId="0" xfId="0" applyNumberFormat="1"/>
    <xf numFmtId="2" fontId="0" fillId="0" borderId="0" xfId="0" applyNumberFormat="1" applyBorder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right" indent="1"/>
    </xf>
    <xf numFmtId="0" fontId="0" fillId="0" borderId="0" xfId="0" applyFill="1"/>
    <xf numFmtId="0" fontId="2" fillId="0" borderId="0" xfId="0" applyFont="1" applyFill="1"/>
    <xf numFmtId="4" fontId="0" fillId="0" borderId="1" xfId="0" applyNumberForma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3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165" fontId="3" fillId="0" borderId="0" xfId="0" applyNumberFormat="1" applyFont="1" applyFill="1"/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13" xfId="0" applyBorder="1"/>
    <xf numFmtId="0" fontId="1" fillId="0" borderId="13" xfId="0" applyFont="1" applyBorder="1" applyAlignment="1"/>
    <xf numFmtId="0" fontId="0" fillId="0" borderId="15" xfId="0" applyBorder="1"/>
    <xf numFmtId="0" fontId="0" fillId="0" borderId="16" xfId="0" applyBorder="1"/>
    <xf numFmtId="0" fontId="1" fillId="0" borderId="17" xfId="0" applyFont="1" applyBorder="1" applyAlignment="1"/>
    <xf numFmtId="0" fontId="8" fillId="4" borderId="14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4" fontId="1" fillId="0" borderId="1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4" fontId="7" fillId="0" borderId="9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79424</xdr:colOff>
      <xdr:row>0</xdr:row>
      <xdr:rowOff>0</xdr:rowOff>
    </xdr:from>
    <xdr:to>
      <xdr:col>1</xdr:col>
      <xdr:colOff>1469232</xdr:colOff>
      <xdr:row>7</xdr:row>
      <xdr:rowOff>97631</xdr:rowOff>
    </xdr:to>
    <xdr:pic>
      <xdr:nvPicPr>
        <xdr:cNvPr id="5" name="Imagen 22" descr="LOGOTIPO VPM-01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724" y="0"/>
          <a:ext cx="1389808" cy="1469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123825</xdr:colOff>
      <xdr:row>8</xdr:row>
      <xdr:rowOff>54362</xdr:rowOff>
    </xdr:from>
    <xdr:to>
      <xdr:col>6</xdr:col>
      <xdr:colOff>1190625</xdr:colOff>
      <xdr:row>11</xdr:row>
      <xdr:rowOff>133350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1375" y="1587887"/>
          <a:ext cx="1066800" cy="65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5"/>
  <sheetViews>
    <sheetView showGridLines="0" tabSelected="1" zoomScaleNormal="100" workbookViewId="0">
      <selection activeCell="C21" sqref="C21"/>
    </sheetView>
  </sheetViews>
  <sheetFormatPr baseColWidth="10" defaultColWidth="11.42578125" defaultRowHeight="15" x14ac:dyDescent="0.25"/>
  <cols>
    <col min="1" max="1" width="1.7109375" customWidth="1"/>
    <col min="2" max="3" width="23.85546875" customWidth="1"/>
    <col min="4" max="7" width="18.85546875" customWidth="1"/>
    <col min="8" max="8" width="15.7109375" customWidth="1"/>
  </cols>
  <sheetData>
    <row r="1" spans="1:9" ht="15.75" customHeight="1" thickBot="1" x14ac:dyDescent="0.3">
      <c r="A1" s="60"/>
      <c r="B1" s="61"/>
      <c r="C1" s="51" t="s">
        <v>15</v>
      </c>
      <c r="D1" s="52"/>
      <c r="E1" s="53"/>
      <c r="F1" s="66" t="s">
        <v>16</v>
      </c>
      <c r="G1" s="67"/>
    </row>
    <row r="2" spans="1:9" ht="15.75" customHeight="1" thickBot="1" x14ac:dyDescent="0.3">
      <c r="A2" s="62"/>
      <c r="B2" s="63"/>
      <c r="C2" s="51"/>
      <c r="D2" s="52"/>
      <c r="E2" s="53"/>
      <c r="F2" s="68" t="s">
        <v>17</v>
      </c>
      <c r="G2" s="69"/>
    </row>
    <row r="3" spans="1:9" ht="15" customHeight="1" x14ac:dyDescent="0.25">
      <c r="A3" s="62"/>
      <c r="B3" s="63"/>
      <c r="C3" s="51"/>
      <c r="D3" s="52"/>
      <c r="E3" s="53"/>
      <c r="F3" s="70" t="s">
        <v>18</v>
      </c>
      <c r="G3" s="71"/>
    </row>
    <row r="4" spans="1:9" ht="15.75" customHeight="1" thickBot="1" x14ac:dyDescent="0.3">
      <c r="A4" s="62"/>
      <c r="B4" s="63"/>
      <c r="C4" s="51"/>
      <c r="D4" s="52"/>
      <c r="E4" s="53"/>
      <c r="F4" s="72">
        <v>42237</v>
      </c>
      <c r="G4" s="73"/>
    </row>
    <row r="5" spans="1:9" ht="15" customHeight="1" x14ac:dyDescent="0.25">
      <c r="A5" s="62"/>
      <c r="B5" s="63"/>
      <c r="C5" s="51"/>
      <c r="D5" s="52"/>
      <c r="E5" s="53"/>
      <c r="F5" s="70" t="s">
        <v>19</v>
      </c>
      <c r="G5" s="71"/>
    </row>
    <row r="6" spans="1:9" ht="15.75" customHeight="1" thickBot="1" x14ac:dyDescent="0.3">
      <c r="A6" s="62"/>
      <c r="B6" s="63"/>
      <c r="C6" s="51"/>
      <c r="D6" s="52"/>
      <c r="E6" s="53"/>
      <c r="F6" s="47">
        <v>1</v>
      </c>
      <c r="G6" s="48"/>
    </row>
    <row r="7" spans="1:9" ht="15" customHeight="1" x14ac:dyDescent="0.25">
      <c r="A7" s="62"/>
      <c r="B7" s="63"/>
      <c r="C7" s="51"/>
      <c r="D7" s="52"/>
      <c r="E7" s="53"/>
      <c r="F7" s="35" t="s">
        <v>20</v>
      </c>
      <c r="G7" s="36"/>
    </row>
    <row r="8" spans="1:9" ht="12.75" customHeight="1" x14ac:dyDescent="0.25">
      <c r="A8" s="64"/>
      <c r="B8" s="65"/>
      <c r="C8" s="54"/>
      <c r="D8" s="55"/>
      <c r="E8" s="56"/>
      <c r="F8" s="49" t="s">
        <v>21</v>
      </c>
      <c r="G8" s="50"/>
    </row>
    <row r="9" spans="1:9" x14ac:dyDescent="0.25">
      <c r="A9" s="24"/>
      <c r="B9" s="44" t="s">
        <v>0</v>
      </c>
      <c r="C9" s="28" t="s">
        <v>23</v>
      </c>
      <c r="D9" s="24"/>
      <c r="E9" s="24"/>
      <c r="F9" s="24"/>
      <c r="G9" s="39"/>
    </row>
    <row r="10" spans="1:9" x14ac:dyDescent="0.25">
      <c r="A10" s="24"/>
      <c r="B10" s="44" t="s">
        <v>12</v>
      </c>
      <c r="C10" s="29" t="s">
        <v>24</v>
      </c>
      <c r="D10" s="24"/>
      <c r="E10" s="24"/>
      <c r="F10" s="24"/>
      <c r="G10" s="40"/>
    </row>
    <row r="11" spans="1:9" x14ac:dyDescent="0.25">
      <c r="A11" s="24"/>
      <c r="B11" s="45" t="s">
        <v>1</v>
      </c>
      <c r="C11" s="30">
        <v>43678</v>
      </c>
      <c r="D11" s="24"/>
      <c r="E11" s="24"/>
      <c r="F11" s="24"/>
      <c r="G11" s="40"/>
    </row>
    <row r="12" spans="1:9" x14ac:dyDescent="0.25">
      <c r="A12" s="37"/>
      <c r="B12" s="45" t="s">
        <v>2</v>
      </c>
      <c r="C12" s="30">
        <v>43708</v>
      </c>
      <c r="D12" s="37"/>
      <c r="E12" s="38"/>
      <c r="F12" s="38"/>
      <c r="G12" s="41"/>
      <c r="H12" s="1"/>
    </row>
    <row r="13" spans="1:9" ht="15" customHeight="1" x14ac:dyDescent="0.25">
      <c r="B13" s="57" t="s">
        <v>3</v>
      </c>
      <c r="C13" s="42" t="s">
        <v>13</v>
      </c>
      <c r="D13" s="59" t="s">
        <v>4</v>
      </c>
      <c r="E13" s="59"/>
      <c r="F13" s="59" t="s">
        <v>5</v>
      </c>
      <c r="G13" s="59"/>
      <c r="H13" s="23"/>
      <c r="I13" s="24"/>
    </row>
    <row r="14" spans="1:9" x14ac:dyDescent="0.25">
      <c r="B14" s="58"/>
      <c r="C14" s="43" t="s">
        <v>14</v>
      </c>
      <c r="D14" s="43" t="s">
        <v>22</v>
      </c>
      <c r="E14" s="43" t="s">
        <v>6</v>
      </c>
      <c r="F14" s="43" t="s">
        <v>7</v>
      </c>
      <c r="G14" s="43" t="s">
        <v>8</v>
      </c>
      <c r="H14" s="23"/>
      <c r="I14" s="24"/>
    </row>
    <row r="15" spans="1:9" s="20" customFormat="1" x14ac:dyDescent="0.25">
      <c r="B15" s="17">
        <v>43678</v>
      </c>
      <c r="C15" s="18">
        <v>2891</v>
      </c>
      <c r="D15" s="22">
        <v>1031.3499999999999</v>
      </c>
      <c r="E15" s="19">
        <f t="shared" ref="E15:E42" si="0">D15*$C$51</f>
        <v>36421.781523219019</v>
      </c>
      <c r="F15" s="19">
        <f t="shared" ref="F15:F32" si="1">C15*E15/1000000</f>
        <v>105.29537038362618</v>
      </c>
      <c r="G15" s="19">
        <f t="shared" ref="G15:G42" si="2">+F15*$C$52</f>
        <v>111.09293347694864</v>
      </c>
      <c r="H15" s="32"/>
      <c r="I15" s="33"/>
    </row>
    <row r="16" spans="1:9" s="20" customFormat="1" x14ac:dyDescent="0.25">
      <c r="B16" s="17">
        <f>B15+1</f>
        <v>43679</v>
      </c>
      <c r="C16" s="18">
        <v>0</v>
      </c>
      <c r="D16" s="22">
        <v>1031.3499999999999</v>
      </c>
      <c r="E16" s="19">
        <f t="shared" si="0"/>
        <v>36421.781523219019</v>
      </c>
      <c r="F16" s="19">
        <f t="shared" si="1"/>
        <v>0</v>
      </c>
      <c r="G16" s="19">
        <f t="shared" si="2"/>
        <v>0</v>
      </c>
      <c r="H16" s="32"/>
      <c r="I16" s="33"/>
    </row>
    <row r="17" spans="2:10" s="20" customFormat="1" x14ac:dyDescent="0.25">
      <c r="B17" s="17">
        <f t="shared" ref="B17:B29" si="3">B16+1</f>
        <v>43680</v>
      </c>
      <c r="C17" s="18">
        <v>0</v>
      </c>
      <c r="D17" s="22">
        <v>1031.3499999999999</v>
      </c>
      <c r="E17" s="19">
        <f t="shared" si="0"/>
        <v>36421.781523219019</v>
      </c>
      <c r="F17" s="19">
        <f t="shared" si="1"/>
        <v>0</v>
      </c>
      <c r="G17" s="19">
        <f t="shared" si="2"/>
        <v>0</v>
      </c>
      <c r="H17" s="32"/>
      <c r="I17" s="33"/>
    </row>
    <row r="18" spans="2:10" s="20" customFormat="1" x14ac:dyDescent="0.25">
      <c r="B18" s="17">
        <f t="shared" si="3"/>
        <v>43681</v>
      </c>
      <c r="C18" s="18">
        <v>0</v>
      </c>
      <c r="D18" s="22">
        <v>1031.3499999999999</v>
      </c>
      <c r="E18" s="19">
        <f t="shared" si="0"/>
        <v>36421.781523219019</v>
      </c>
      <c r="F18" s="19">
        <f t="shared" si="1"/>
        <v>0</v>
      </c>
      <c r="G18" s="19">
        <f t="shared" si="2"/>
        <v>0</v>
      </c>
      <c r="H18" s="32"/>
      <c r="I18" s="33"/>
    </row>
    <row r="19" spans="2:10" s="20" customFormat="1" x14ac:dyDescent="0.25">
      <c r="B19" s="17">
        <f t="shared" si="3"/>
        <v>43682</v>
      </c>
      <c r="C19" s="18">
        <v>0</v>
      </c>
      <c r="D19" s="22">
        <v>1031.3499999999999</v>
      </c>
      <c r="E19" s="19">
        <f t="shared" si="0"/>
        <v>36421.781523219019</v>
      </c>
      <c r="F19" s="19">
        <f t="shared" si="1"/>
        <v>0</v>
      </c>
      <c r="G19" s="19">
        <f t="shared" si="2"/>
        <v>0</v>
      </c>
      <c r="H19" s="32"/>
      <c r="I19" s="33"/>
    </row>
    <row r="20" spans="2:10" s="20" customFormat="1" x14ac:dyDescent="0.25">
      <c r="B20" s="17">
        <f t="shared" si="3"/>
        <v>43683</v>
      </c>
      <c r="C20" s="18">
        <v>0</v>
      </c>
      <c r="D20" s="22">
        <v>1031.3499999999999</v>
      </c>
      <c r="E20" s="19">
        <f t="shared" si="0"/>
        <v>36421.781523219019</v>
      </c>
      <c r="F20" s="19">
        <f t="shared" si="1"/>
        <v>0</v>
      </c>
      <c r="G20" s="19">
        <f t="shared" si="2"/>
        <v>0</v>
      </c>
      <c r="H20" s="32"/>
      <c r="I20" s="33"/>
    </row>
    <row r="21" spans="2:10" s="20" customFormat="1" x14ac:dyDescent="0.25">
      <c r="B21" s="17">
        <f t="shared" si="3"/>
        <v>43684</v>
      </c>
      <c r="C21" s="18">
        <v>0</v>
      </c>
      <c r="D21" s="22">
        <v>1031.3499999999999</v>
      </c>
      <c r="E21" s="19">
        <f t="shared" si="0"/>
        <v>36421.781523219019</v>
      </c>
      <c r="F21" s="19">
        <f t="shared" si="1"/>
        <v>0</v>
      </c>
      <c r="G21" s="19">
        <f t="shared" si="2"/>
        <v>0</v>
      </c>
      <c r="H21" s="32"/>
      <c r="I21" s="33"/>
    </row>
    <row r="22" spans="2:10" s="20" customFormat="1" x14ac:dyDescent="0.25">
      <c r="B22" s="17">
        <f t="shared" si="3"/>
        <v>43685</v>
      </c>
      <c r="C22" s="18">
        <v>0</v>
      </c>
      <c r="D22" s="22">
        <v>1031.3499999999999</v>
      </c>
      <c r="E22" s="19">
        <f t="shared" si="0"/>
        <v>36421.781523219019</v>
      </c>
      <c r="F22" s="19">
        <f t="shared" si="1"/>
        <v>0</v>
      </c>
      <c r="G22" s="19">
        <f t="shared" si="2"/>
        <v>0</v>
      </c>
      <c r="H22" s="32"/>
      <c r="I22" s="33"/>
    </row>
    <row r="23" spans="2:10" s="20" customFormat="1" x14ac:dyDescent="0.25">
      <c r="B23" s="17">
        <f t="shared" si="3"/>
        <v>43686</v>
      </c>
      <c r="C23" s="18">
        <v>0</v>
      </c>
      <c r="D23" s="22">
        <v>1031.3499999999999</v>
      </c>
      <c r="E23" s="19">
        <f t="shared" si="0"/>
        <v>36421.781523219019</v>
      </c>
      <c r="F23" s="19">
        <f t="shared" si="1"/>
        <v>0</v>
      </c>
      <c r="G23" s="19">
        <f t="shared" si="2"/>
        <v>0</v>
      </c>
      <c r="H23" s="32"/>
      <c r="I23" s="33"/>
    </row>
    <row r="24" spans="2:10" s="20" customFormat="1" x14ac:dyDescent="0.25">
      <c r="B24" s="17">
        <f t="shared" si="3"/>
        <v>43687</v>
      </c>
      <c r="C24" s="18">
        <v>0</v>
      </c>
      <c r="D24" s="22">
        <v>1031.3499999999999</v>
      </c>
      <c r="E24" s="19">
        <f t="shared" si="0"/>
        <v>36421.781523219019</v>
      </c>
      <c r="F24" s="19">
        <f t="shared" si="1"/>
        <v>0</v>
      </c>
      <c r="G24" s="19">
        <f t="shared" si="2"/>
        <v>0</v>
      </c>
      <c r="H24" s="32"/>
      <c r="I24" s="33"/>
    </row>
    <row r="25" spans="2:10" s="20" customFormat="1" x14ac:dyDescent="0.25">
      <c r="B25" s="17">
        <f t="shared" si="3"/>
        <v>43688</v>
      </c>
      <c r="C25" s="18">
        <v>0</v>
      </c>
      <c r="D25" s="22">
        <v>1031.3499999999999</v>
      </c>
      <c r="E25" s="19">
        <f t="shared" si="0"/>
        <v>36421.781523219019</v>
      </c>
      <c r="F25" s="19">
        <f t="shared" si="1"/>
        <v>0</v>
      </c>
      <c r="G25" s="19">
        <f t="shared" si="2"/>
        <v>0</v>
      </c>
      <c r="H25" s="32"/>
      <c r="I25" s="33"/>
    </row>
    <row r="26" spans="2:10" s="20" customFormat="1" x14ac:dyDescent="0.25">
      <c r="B26" s="17">
        <f t="shared" si="3"/>
        <v>43689</v>
      </c>
      <c r="C26" s="18">
        <v>0</v>
      </c>
      <c r="D26" s="22">
        <v>1031.3499999999999</v>
      </c>
      <c r="E26" s="19">
        <f t="shared" si="0"/>
        <v>36421.781523219019</v>
      </c>
      <c r="F26" s="19">
        <f t="shared" si="1"/>
        <v>0</v>
      </c>
      <c r="G26" s="19">
        <f t="shared" si="2"/>
        <v>0</v>
      </c>
      <c r="H26" s="32"/>
      <c r="I26" s="33"/>
    </row>
    <row r="27" spans="2:10" s="20" customFormat="1" x14ac:dyDescent="0.25">
      <c r="B27" s="17">
        <f t="shared" si="3"/>
        <v>43690</v>
      </c>
      <c r="C27" s="18">
        <v>0</v>
      </c>
      <c r="D27" s="22">
        <v>1031.3499999999999</v>
      </c>
      <c r="E27" s="19">
        <f t="shared" si="0"/>
        <v>36421.781523219019</v>
      </c>
      <c r="F27" s="19">
        <f t="shared" si="1"/>
        <v>0</v>
      </c>
      <c r="G27" s="19">
        <f t="shared" si="2"/>
        <v>0</v>
      </c>
      <c r="H27" s="32"/>
      <c r="I27" s="33"/>
    </row>
    <row r="28" spans="2:10" s="20" customFormat="1" x14ac:dyDescent="0.25">
      <c r="B28" s="17">
        <f t="shared" si="3"/>
        <v>43691</v>
      </c>
      <c r="C28" s="18">
        <v>0</v>
      </c>
      <c r="D28" s="22">
        <v>1031.3499999999999</v>
      </c>
      <c r="E28" s="19">
        <f t="shared" si="0"/>
        <v>36421.781523219019</v>
      </c>
      <c r="F28" s="19">
        <f t="shared" si="1"/>
        <v>0</v>
      </c>
      <c r="G28" s="19">
        <f t="shared" si="2"/>
        <v>0</v>
      </c>
      <c r="H28" s="34"/>
      <c r="I28" s="33"/>
      <c r="J28" s="21"/>
    </row>
    <row r="29" spans="2:10" x14ac:dyDescent="0.25">
      <c r="B29" s="17">
        <f t="shared" si="3"/>
        <v>43692</v>
      </c>
      <c r="C29" s="18">
        <v>0</v>
      </c>
      <c r="D29" s="22">
        <v>1031.3499999999999</v>
      </c>
      <c r="E29" s="19">
        <f t="shared" si="0"/>
        <v>36421.781523219019</v>
      </c>
      <c r="F29" s="19">
        <f t="shared" si="1"/>
        <v>0</v>
      </c>
      <c r="G29" s="19">
        <f t="shared" si="2"/>
        <v>0</v>
      </c>
      <c r="H29" s="27"/>
      <c r="I29" s="33"/>
      <c r="J29" s="16"/>
    </row>
    <row r="30" spans="2:10" x14ac:dyDescent="0.25">
      <c r="B30" s="17">
        <f>+B29+1</f>
        <v>43693</v>
      </c>
      <c r="C30" s="18">
        <v>0</v>
      </c>
      <c r="D30" s="22">
        <v>1031.3499999999999</v>
      </c>
      <c r="E30" s="19">
        <f t="shared" si="0"/>
        <v>36421.781523219019</v>
      </c>
      <c r="F30" s="19">
        <f t="shared" si="1"/>
        <v>0</v>
      </c>
      <c r="G30" s="19">
        <f t="shared" si="2"/>
        <v>0</v>
      </c>
      <c r="H30" s="27"/>
      <c r="I30" s="33"/>
      <c r="J30" s="16"/>
    </row>
    <row r="31" spans="2:10" x14ac:dyDescent="0.25">
      <c r="B31" s="17">
        <f>+B30+1</f>
        <v>43694</v>
      </c>
      <c r="C31" s="18">
        <v>0</v>
      </c>
      <c r="D31" s="22">
        <v>1031.3499999999999</v>
      </c>
      <c r="E31" s="19">
        <f t="shared" si="0"/>
        <v>36421.781523219019</v>
      </c>
      <c r="F31" s="19">
        <f t="shared" si="1"/>
        <v>0</v>
      </c>
      <c r="G31" s="19">
        <f t="shared" si="2"/>
        <v>0</v>
      </c>
      <c r="H31" s="27"/>
      <c r="I31" s="33"/>
      <c r="J31" s="16"/>
    </row>
    <row r="32" spans="2:10" x14ac:dyDescent="0.25">
      <c r="B32" s="17">
        <f t="shared" ref="B32:B45" si="4">+B31+1</f>
        <v>43695</v>
      </c>
      <c r="C32" s="18">
        <v>0</v>
      </c>
      <c r="D32" s="22">
        <v>1031.3499999999999</v>
      </c>
      <c r="E32" s="19">
        <f t="shared" si="0"/>
        <v>36421.781523219019</v>
      </c>
      <c r="F32" s="19">
        <f t="shared" si="1"/>
        <v>0</v>
      </c>
      <c r="G32" s="19">
        <f t="shared" si="2"/>
        <v>0</v>
      </c>
      <c r="H32" s="27"/>
      <c r="I32" s="33"/>
      <c r="J32" s="16"/>
    </row>
    <row r="33" spans="2:10" x14ac:dyDescent="0.25">
      <c r="B33" s="17">
        <f t="shared" si="4"/>
        <v>43696</v>
      </c>
      <c r="C33" s="18">
        <v>0</v>
      </c>
      <c r="D33" s="22">
        <v>1031.3499999999999</v>
      </c>
      <c r="E33" s="19">
        <f t="shared" si="0"/>
        <v>36421.781523219019</v>
      </c>
      <c r="F33" s="19">
        <f t="shared" ref="F33:F42" si="5">C33*E33/1000000</f>
        <v>0</v>
      </c>
      <c r="G33" s="19">
        <f t="shared" si="2"/>
        <v>0</v>
      </c>
      <c r="H33" s="27"/>
      <c r="I33" s="33"/>
      <c r="J33" s="16"/>
    </row>
    <row r="34" spans="2:10" x14ac:dyDescent="0.25">
      <c r="B34" s="17">
        <f t="shared" si="4"/>
        <v>43697</v>
      </c>
      <c r="C34" s="18">
        <v>0</v>
      </c>
      <c r="D34" s="22">
        <v>1031.3499999999999</v>
      </c>
      <c r="E34" s="19">
        <f t="shared" si="0"/>
        <v>36421.781523219019</v>
      </c>
      <c r="F34" s="19">
        <f t="shared" si="5"/>
        <v>0</v>
      </c>
      <c r="G34" s="19">
        <f t="shared" si="2"/>
        <v>0</v>
      </c>
      <c r="H34" s="27"/>
      <c r="I34" s="27"/>
      <c r="J34" s="16"/>
    </row>
    <row r="35" spans="2:10" x14ac:dyDescent="0.25">
      <c r="B35" s="17">
        <f t="shared" si="4"/>
        <v>43698</v>
      </c>
      <c r="C35" s="18">
        <v>0</v>
      </c>
      <c r="D35" s="22">
        <v>1031.3499999999999</v>
      </c>
      <c r="E35" s="19">
        <f t="shared" si="0"/>
        <v>36421.781523219019</v>
      </c>
      <c r="F35" s="19">
        <f t="shared" si="5"/>
        <v>0</v>
      </c>
      <c r="G35" s="19">
        <f t="shared" si="2"/>
        <v>0</v>
      </c>
      <c r="H35" s="27"/>
      <c r="I35" s="27"/>
      <c r="J35" s="16"/>
    </row>
    <row r="36" spans="2:10" x14ac:dyDescent="0.25">
      <c r="B36" s="17">
        <f t="shared" si="4"/>
        <v>43699</v>
      </c>
      <c r="C36" s="18">
        <v>0</v>
      </c>
      <c r="D36" s="22">
        <v>1031.3499999999999</v>
      </c>
      <c r="E36" s="19">
        <f t="shared" si="0"/>
        <v>36421.781523219019</v>
      </c>
      <c r="F36" s="19">
        <f t="shared" si="5"/>
        <v>0</v>
      </c>
      <c r="G36" s="19">
        <f t="shared" si="2"/>
        <v>0</v>
      </c>
      <c r="H36" s="31"/>
      <c r="I36" s="27"/>
      <c r="J36" s="16"/>
    </row>
    <row r="37" spans="2:10" x14ac:dyDescent="0.25">
      <c r="B37" s="17">
        <f t="shared" si="4"/>
        <v>43700</v>
      </c>
      <c r="C37" s="18">
        <v>0</v>
      </c>
      <c r="D37" s="22">
        <v>1031.3499999999999</v>
      </c>
      <c r="E37" s="19">
        <f t="shared" si="0"/>
        <v>36421.781523219019</v>
      </c>
      <c r="F37" s="19">
        <f t="shared" si="5"/>
        <v>0</v>
      </c>
      <c r="G37" s="19">
        <f t="shared" si="2"/>
        <v>0</v>
      </c>
      <c r="H37" s="31"/>
      <c r="I37" s="27"/>
      <c r="J37" s="16"/>
    </row>
    <row r="38" spans="2:10" x14ac:dyDescent="0.25">
      <c r="B38" s="17">
        <f t="shared" si="4"/>
        <v>43701</v>
      </c>
      <c r="C38" s="18">
        <v>0</v>
      </c>
      <c r="D38" s="22">
        <v>1031.3499999999999</v>
      </c>
      <c r="E38" s="19">
        <f t="shared" si="0"/>
        <v>36421.781523219019</v>
      </c>
      <c r="F38" s="19">
        <f t="shared" si="5"/>
        <v>0</v>
      </c>
      <c r="G38" s="19">
        <f t="shared" si="2"/>
        <v>0</v>
      </c>
      <c r="H38" s="31"/>
      <c r="I38" s="27"/>
      <c r="J38" s="16"/>
    </row>
    <row r="39" spans="2:10" x14ac:dyDescent="0.25">
      <c r="B39" s="17">
        <f t="shared" si="4"/>
        <v>43702</v>
      </c>
      <c r="C39" s="18">
        <v>0</v>
      </c>
      <c r="D39" s="22">
        <v>1031.3499999999999</v>
      </c>
      <c r="E39" s="19">
        <f t="shared" si="0"/>
        <v>36421.781523219019</v>
      </c>
      <c r="F39" s="19">
        <f t="shared" si="5"/>
        <v>0</v>
      </c>
      <c r="G39" s="19">
        <f t="shared" si="2"/>
        <v>0</v>
      </c>
      <c r="H39" s="31"/>
      <c r="I39" s="27"/>
      <c r="J39" s="16"/>
    </row>
    <row r="40" spans="2:10" ht="12.75" customHeight="1" x14ac:dyDescent="0.25">
      <c r="B40" s="17">
        <f t="shared" si="4"/>
        <v>43703</v>
      </c>
      <c r="C40" s="18">
        <v>0</v>
      </c>
      <c r="D40" s="22">
        <v>1031.3499999999999</v>
      </c>
      <c r="E40" s="19">
        <f t="shared" si="0"/>
        <v>36421.781523219019</v>
      </c>
      <c r="F40" s="19">
        <f t="shared" si="5"/>
        <v>0</v>
      </c>
      <c r="G40" s="19">
        <f t="shared" si="2"/>
        <v>0</v>
      </c>
      <c r="H40" s="31"/>
      <c r="I40" s="16"/>
      <c r="J40" s="16"/>
    </row>
    <row r="41" spans="2:10" s="20" customFormat="1" x14ac:dyDescent="0.25">
      <c r="B41" s="17">
        <f t="shared" si="4"/>
        <v>43704</v>
      </c>
      <c r="C41" s="18">
        <v>0</v>
      </c>
      <c r="D41" s="22">
        <v>1031.3499999999999</v>
      </c>
      <c r="E41" s="19">
        <f t="shared" si="0"/>
        <v>36421.781523219019</v>
      </c>
      <c r="F41" s="19">
        <f t="shared" si="5"/>
        <v>0</v>
      </c>
      <c r="G41" s="19">
        <f t="shared" si="2"/>
        <v>0</v>
      </c>
      <c r="H41" s="21"/>
      <c r="I41" s="21"/>
      <c r="J41" s="21"/>
    </row>
    <row r="42" spans="2:10" s="20" customFormat="1" x14ac:dyDescent="0.25">
      <c r="B42" s="17">
        <f t="shared" si="4"/>
        <v>43705</v>
      </c>
      <c r="C42" s="18">
        <v>0</v>
      </c>
      <c r="D42" s="22">
        <v>1031.3499999999999</v>
      </c>
      <c r="E42" s="19">
        <f t="shared" si="0"/>
        <v>36421.781523219019</v>
      </c>
      <c r="F42" s="19">
        <f t="shared" si="5"/>
        <v>0</v>
      </c>
      <c r="G42" s="19">
        <f t="shared" si="2"/>
        <v>0</v>
      </c>
      <c r="H42" s="21"/>
      <c r="I42" s="21"/>
      <c r="J42" s="21"/>
    </row>
    <row r="43" spans="2:10" x14ac:dyDescent="0.25">
      <c r="B43" s="17">
        <f t="shared" si="4"/>
        <v>43706</v>
      </c>
      <c r="C43" s="18">
        <v>0</v>
      </c>
      <c r="D43" s="22">
        <v>1031.3499999999999</v>
      </c>
      <c r="E43" s="19">
        <f t="shared" ref="E43:E44" si="6">D43*$C$51</f>
        <v>36421.781523219019</v>
      </c>
      <c r="F43" s="19">
        <f t="shared" ref="F43:F44" si="7">C43*E43/1000000</f>
        <v>0</v>
      </c>
      <c r="G43" s="19">
        <f t="shared" ref="G43:G44" si="8">+F43*$C$52</f>
        <v>0</v>
      </c>
      <c r="H43" s="16"/>
      <c r="I43" s="16"/>
      <c r="J43" s="16"/>
    </row>
    <row r="44" spans="2:10" x14ac:dyDescent="0.25">
      <c r="B44" s="17">
        <f t="shared" si="4"/>
        <v>43707</v>
      </c>
      <c r="C44" s="18">
        <v>0</v>
      </c>
      <c r="D44" s="22">
        <v>1031.3499999999999</v>
      </c>
      <c r="E44" s="19">
        <f t="shared" si="6"/>
        <v>36421.781523219019</v>
      </c>
      <c r="F44" s="19">
        <f t="shared" si="7"/>
        <v>0</v>
      </c>
      <c r="G44" s="19">
        <f t="shared" si="8"/>
        <v>0</v>
      </c>
      <c r="H44" s="16"/>
      <c r="I44" s="16"/>
      <c r="J44" s="16"/>
    </row>
    <row r="45" spans="2:10" x14ac:dyDescent="0.25">
      <c r="B45" s="17">
        <f t="shared" si="4"/>
        <v>43708</v>
      </c>
      <c r="C45" s="18">
        <v>0</v>
      </c>
      <c r="D45" s="22">
        <v>1031.3499999999999</v>
      </c>
      <c r="E45" s="19">
        <f t="shared" ref="E45" si="9">D45*$C$51</f>
        <v>36421.781523219019</v>
      </c>
      <c r="F45" s="19">
        <f t="shared" ref="F45" si="10">C45*E45/1000000</f>
        <v>0</v>
      </c>
      <c r="G45" s="19">
        <f t="shared" ref="G45" si="11">+F45*$C$52</f>
        <v>0</v>
      </c>
      <c r="H45" s="16"/>
      <c r="I45" s="16"/>
      <c r="J45" s="16"/>
    </row>
    <row r="46" spans="2:10" x14ac:dyDescent="0.25">
      <c r="C46" s="46">
        <f>SUM(C15:C45)</f>
        <v>2891</v>
      </c>
      <c r="D46" s="2">
        <f>AVERAGE(D15:D45)</f>
        <v>1031.3499999999995</v>
      </c>
      <c r="E46" s="2">
        <f>AVERAGE(E15:E45)</f>
        <v>36421.781523219048</v>
      </c>
      <c r="F46" s="2">
        <f>SUM(F15:F45)</f>
        <v>105.29537038362618</v>
      </c>
      <c r="G46" s="3">
        <f>SUM(G15:G45)</f>
        <v>111.09293347694864</v>
      </c>
      <c r="H46" s="15">
        <f>SUM(G29:G45)</f>
        <v>0</v>
      </c>
      <c r="I46" s="16"/>
      <c r="J46" s="16"/>
    </row>
    <row r="47" spans="2:10" x14ac:dyDescent="0.25">
      <c r="C47" s="14"/>
      <c r="D47" s="13"/>
      <c r="H47" s="16"/>
      <c r="I47" s="16"/>
      <c r="J47" s="16"/>
    </row>
    <row r="48" spans="2:10" x14ac:dyDescent="0.25">
      <c r="H48" s="16"/>
      <c r="I48" s="16"/>
      <c r="J48" s="16"/>
    </row>
    <row r="49" spans="2:10" x14ac:dyDescent="0.25">
      <c r="H49" s="16"/>
      <c r="I49" s="16"/>
      <c r="J49" s="16"/>
    </row>
    <row r="50" spans="2:10" x14ac:dyDescent="0.25">
      <c r="B50" s="4" t="s">
        <v>9</v>
      </c>
      <c r="C50" s="4"/>
    </row>
    <row r="51" spans="2:10" ht="19.5" customHeight="1" x14ac:dyDescent="0.25">
      <c r="B51" s="25" t="s">
        <v>10</v>
      </c>
      <c r="C51" s="5">
        <v>35.314666721499997</v>
      </c>
      <c r="D51" s="6"/>
      <c r="E51" s="7"/>
    </row>
    <row r="52" spans="2:10" x14ac:dyDescent="0.25">
      <c r="B52" s="26" t="s">
        <v>11</v>
      </c>
      <c r="C52" s="8">
        <f>1.05506</f>
        <v>1.0550600000000001</v>
      </c>
      <c r="D52" s="6"/>
      <c r="E52" s="7"/>
    </row>
    <row r="53" spans="2:10" x14ac:dyDescent="0.25">
      <c r="B53" s="10"/>
      <c r="C53" s="10"/>
      <c r="D53" s="11"/>
      <c r="E53" s="11"/>
      <c r="F53" s="11"/>
      <c r="G53" s="11"/>
    </row>
    <row r="54" spans="2:10" x14ac:dyDescent="0.25">
      <c r="B54" s="12"/>
      <c r="C54" s="12"/>
      <c r="D54" s="9"/>
      <c r="E54" s="9"/>
      <c r="F54" s="9"/>
      <c r="G54" s="9"/>
    </row>
    <row r="55" spans="2:10" x14ac:dyDescent="0.25">
      <c r="B55" s="10"/>
      <c r="C55" s="10"/>
      <c r="D55" s="11"/>
      <c r="E55" s="11"/>
      <c r="F55" s="11"/>
      <c r="G55" s="11"/>
    </row>
  </sheetData>
  <mergeCells count="12">
    <mergeCell ref="F6:G6"/>
    <mergeCell ref="F8:G8"/>
    <mergeCell ref="C1:E8"/>
    <mergeCell ref="B13:B14"/>
    <mergeCell ref="D13:E13"/>
    <mergeCell ref="F13:G13"/>
    <mergeCell ref="A1:B8"/>
    <mergeCell ref="F1:G1"/>
    <mergeCell ref="F2:G2"/>
    <mergeCell ref="F3:G3"/>
    <mergeCell ref="F4:G4"/>
    <mergeCell ref="F5:G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F11"/>
  <sheetViews>
    <sheetView workbookViewId="0">
      <selection activeCell="E15" sqref="E15"/>
    </sheetView>
  </sheetViews>
  <sheetFormatPr baseColWidth="10" defaultRowHeight="15" x14ac:dyDescent="0.25"/>
  <sheetData>
    <row r="2" spans="6:6" x14ac:dyDescent="0.25">
      <c r="F2" s="16">
        <v>1580</v>
      </c>
    </row>
    <row r="3" spans="6:6" x14ac:dyDescent="0.25">
      <c r="F3" s="16">
        <v>1526</v>
      </c>
    </row>
    <row r="4" spans="6:6" x14ac:dyDescent="0.25">
      <c r="F4" s="16">
        <v>1510</v>
      </c>
    </row>
    <row r="5" spans="6:6" x14ac:dyDescent="0.25">
      <c r="F5" s="16">
        <v>1577</v>
      </c>
    </row>
    <row r="6" spans="6:6" x14ac:dyDescent="0.25">
      <c r="F6" s="16">
        <v>1721</v>
      </c>
    </row>
    <row r="7" spans="6:6" x14ac:dyDescent="0.25">
      <c r="F7" s="16">
        <v>1536</v>
      </c>
    </row>
    <row r="8" spans="6:6" x14ac:dyDescent="0.25">
      <c r="F8" s="16">
        <v>1492</v>
      </c>
    </row>
    <row r="9" spans="6:6" x14ac:dyDescent="0.25">
      <c r="F9" s="16">
        <v>1585</v>
      </c>
    </row>
    <row r="10" spans="6:6" x14ac:dyDescent="0.25">
      <c r="F10" s="16">
        <v>1526</v>
      </c>
    </row>
    <row r="11" spans="6:6" x14ac:dyDescent="0.25">
      <c r="F11" s="16">
        <v>1606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CONSUMOS GRUMA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H Solis</dc:creator>
  <cp:lastModifiedBy>Valentina Marquez</cp:lastModifiedBy>
  <cp:lastPrinted>2015-04-02T20:56:59Z</cp:lastPrinted>
  <dcterms:created xsi:type="dcterms:W3CDTF">2015-01-31T17:53:48Z</dcterms:created>
  <dcterms:modified xsi:type="dcterms:W3CDTF">2019-08-02T18:27:57Z</dcterms:modified>
</cp:coreProperties>
</file>