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5600" windowHeight="16000" tabRatio="600" firstSheet="0" activeTab="0" autoFilterDateGrouping="1"/>
  </bookViews>
  <sheets>
    <sheet xmlns:r="http://schemas.openxmlformats.org/officeDocument/2006/relationships" name="Fiche BV" sheetId="1" state="visible" r:id="rId1"/>
  </sheets>
  <definedNames>
    <definedName name="_xlnm.Print_Area" localSheetId="0">'Fiche BV'!$B$1:$I$63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#,##0.00\ &quot;€&quot;"/>
    <numFmt numFmtId="165" formatCode="_-* #,##0.00\ [$€-40C]_-;\-* #,##0.00\ [$€-40C]_-;_-* &quot;-&quot;??\ [$€-40C]_-;_-@_-"/>
    <numFmt numFmtId="166" formatCode="0.000%"/>
    <numFmt numFmtId="167" formatCode="0.0%"/>
  </numFmts>
  <fonts count="36">
    <font>
      <name val="Arial"/>
      <color rgb="FF000000"/>
      <sz val="10"/>
    </font>
    <font>
      <name val="Arial"/>
      <family val="2"/>
      <color rgb="FF000000"/>
      <sz val="10"/>
    </font>
    <font>
      <name val="Arial"/>
      <family val="2"/>
      <b val="1"/>
      <color rgb="FF000000"/>
      <sz val="10"/>
    </font>
    <font>
      <name val="Arial"/>
      <family val="2"/>
      <b val="1"/>
      <color rgb="FF000000"/>
      <sz val="24"/>
    </font>
    <font>
      <name val="Century Gothic"/>
      <family val="1"/>
      <color rgb="FF000000"/>
      <sz val="10"/>
    </font>
    <font>
      <name val="Century Gothic"/>
      <family val="1"/>
      <b val="1"/>
      <color rgb="FF000000"/>
      <sz val="10"/>
    </font>
    <font>
      <name val="Century Gothic"/>
      <family val="1"/>
      <b val="1"/>
      <color rgb="FF000000"/>
      <sz val="11"/>
    </font>
    <font>
      <name val="Century Gothic"/>
      <family val="1"/>
      <color rgb="FF000000"/>
      <sz val="8"/>
    </font>
    <font>
      <name val="Copperplate Gothic Bold"/>
      <family val="5"/>
      <color rgb="FF000000"/>
      <sz val="14"/>
    </font>
    <font>
      <name val="Arial"/>
      <family val="2"/>
      <color rgb="FF000000"/>
      <sz val="8"/>
    </font>
    <font>
      <name val="Century Gothic"/>
      <family val="1"/>
      <color rgb="FF000000"/>
      <sz val="11"/>
    </font>
    <font>
      <name val="Century Gothic"/>
      <family val="1"/>
      <b val="1"/>
      <color rgb="FFFFFFFF"/>
      <sz val="11"/>
    </font>
    <font>
      <name val="Century Gothic"/>
      <family val="1"/>
      <color rgb="FFFF0000"/>
      <sz val="10"/>
    </font>
    <font>
      <name val="Century Gothic"/>
      <family val="1"/>
      <i val="1"/>
      <color rgb="FF000000"/>
      <sz val="10"/>
    </font>
    <font>
      <name val="Century Gothic"/>
      <family val="1"/>
      <color rgb="FF000000"/>
      <sz val="8"/>
    </font>
    <font>
      <name val="Century Gothic"/>
      <family val="1"/>
      <i val="1"/>
      <color rgb="FF000000"/>
      <sz val="9"/>
    </font>
    <font>
      <name val="Century Gothic"/>
      <family val="1"/>
      <i val="1"/>
      <color rgb="FF000000"/>
      <sz val="8"/>
    </font>
    <font>
      <name val="Century Gothic"/>
      <family val="1"/>
      <color rgb="FF000000"/>
      <sz val="10"/>
    </font>
    <font>
      <name val="Century Gothic"/>
      <family val="1"/>
      <color rgb="FF000000"/>
      <sz val="9"/>
    </font>
    <font>
      <name val="Century Gothic"/>
      <family val="1"/>
      <i val="1"/>
      <color rgb="FFFF0000"/>
      <sz val="10"/>
    </font>
    <font>
      <name val="Copperplate Gothic Bold"/>
      <family val="5"/>
      <color rgb="FF000000"/>
      <sz val="24"/>
    </font>
    <font>
      <name val="Century Gothic"/>
      <family val="1"/>
      <b val="1"/>
      <color rgb="FF000000"/>
      <sz val="12"/>
    </font>
    <font>
      <name val="Century Gothic"/>
      <family val="1"/>
      <b val="1"/>
      <color rgb="FFFFFFFF"/>
      <sz val="10"/>
    </font>
    <font>
      <name val="Copperplate Gothic Bold"/>
      <family val="5"/>
      <color rgb="FF000000"/>
      <sz val="12"/>
    </font>
    <font>
      <name val="Century Gothic"/>
      <family val="1"/>
      <b val="1"/>
      <color rgb="FF000000"/>
      <sz val="8"/>
    </font>
    <font>
      <name val="Copperplate Gothic Bold"/>
      <family val="5"/>
      <color rgb="FF999999"/>
      <sz val="24"/>
    </font>
    <font>
      <name val="Century Gothic"/>
      <family val="1"/>
      <b val="1"/>
      <color rgb="FF999999"/>
      <sz val="12"/>
    </font>
    <font>
      <name val="Century Gothic"/>
      <family val="1"/>
      <b val="1"/>
      <color rgb="FF999999"/>
      <sz val="10"/>
    </font>
    <font>
      <name val="Century Gothic"/>
      <family val="1"/>
      <color rgb="FFFFFFFF"/>
      <sz val="10"/>
    </font>
    <font>
      <name val="Century Gothic"/>
      <family val="1"/>
      <color rgb="FFFFFFFF"/>
      <sz val="10"/>
    </font>
    <font>
      <name val="Calibri"/>
      <family val="2"/>
      <color rgb="FF000000"/>
      <sz val="11"/>
    </font>
    <font>
      <name val="Century Gothic"/>
      <family val="1"/>
      <b val="1"/>
      <i val="1"/>
      <color rgb="FF000000"/>
      <sz val="11"/>
    </font>
    <font>
      <name val="Century Gothic"/>
      <family val="1"/>
      <i val="1"/>
      <color rgb="FF000000"/>
      <sz val="11"/>
    </font>
    <font>
      <name val="Century Gothic"/>
      <family val="1"/>
      <b val="1"/>
      <i val="1"/>
      <color rgb="FF000000"/>
      <sz val="8"/>
    </font>
    <font>
      <name val="Tahoma"/>
      <family val="2"/>
      <b val="1"/>
      <color rgb="FF000000"/>
      <sz val="10"/>
    </font>
    <font>
      <name val="Tahoma"/>
      <family val="2"/>
      <color rgb="FF000000"/>
      <sz val="10"/>
    </font>
  </fonts>
  <fills count="10">
    <fill>
      <patternFill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000000"/>
        <bgColor rgb="FF000000"/>
      </patternFill>
    </fill>
    <fill>
      <patternFill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FDFDF"/>
        <bgColor rgb="FF000000"/>
      </patternFill>
    </fill>
    <fill>
      <patternFill patternType="solid">
        <fgColor rgb="FFF0F0F0"/>
        <bgColor rgb="FF000000"/>
      </patternFill>
    </fill>
    <fill>
      <patternFill patternType="solid">
        <fgColor rgb="FF666666"/>
        <bgColor rgb="FF000000"/>
      </patternFill>
    </fill>
    <fill>
      <patternFill patternType="solid">
        <fgColor rgb="FFFDF931"/>
        <bgColor rgb="FF00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8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10" fontId="5" fillId="2" borderId="1" applyAlignment="1" pivotButton="0" quotePrefix="0" xfId="0">
      <alignment horizontal="right" indent="1"/>
    </xf>
    <xf numFmtId="4" fontId="5" fillId="0" borderId="2" applyAlignment="1" pivotButton="0" quotePrefix="0" xfId="0">
      <alignment horizontal="right" indent="1"/>
    </xf>
    <xf numFmtId="4" fontId="5" fillId="0" borderId="3" applyAlignment="1" pivotButton="0" quotePrefix="0" xfId="0">
      <alignment horizontal="right" indent="1"/>
    </xf>
    <xf numFmtId="164" fontId="6" fillId="0" borderId="1" applyAlignment="1" pivotButton="0" quotePrefix="0" xfId="0">
      <alignment horizontal="right" indent="1"/>
    </xf>
    <xf numFmtId="0" fontId="7" fillId="0" borderId="0" applyAlignment="1" pivotButton="0" quotePrefix="0" xfId="0">
      <alignment vertical="top"/>
    </xf>
    <xf numFmtId="0" fontId="8" fillId="0" borderId="0" pivotButton="0" quotePrefix="0" xfId="0"/>
    <xf numFmtId="0" fontId="9" fillId="0" borderId="0" pivotButton="0" quotePrefix="0" xfId="0"/>
    <xf numFmtId="0" fontId="4" fillId="0" borderId="2" applyAlignment="1" pivotButton="0" quotePrefix="0" xfId="0">
      <alignment horizontal="center"/>
    </xf>
    <xf numFmtId="2" fontId="5" fillId="2" borderId="1" applyAlignment="1" pivotButton="0" quotePrefix="0" xfId="0">
      <alignment horizontal="center"/>
    </xf>
    <xf numFmtId="164" fontId="10" fillId="0" borderId="1" applyAlignment="1" pivotButton="0" quotePrefix="0" xfId="0">
      <alignment horizontal="right" indent="1"/>
    </xf>
    <xf numFmtId="165" fontId="11" fillId="3" borderId="1" applyAlignment="1" pivotButton="0" quotePrefix="0" xfId="0">
      <alignment horizontal="right" indent="1"/>
    </xf>
    <xf numFmtId="0" fontId="4" fillId="0" borderId="0" applyAlignment="1" pivotButton="0" quotePrefix="0" xfId="0">
      <alignment horizontal="left"/>
    </xf>
    <xf numFmtId="0" fontId="4" fillId="0" borderId="2" pivotButton="0" quotePrefix="0" xfId="0"/>
    <xf numFmtId="0" fontId="4" fillId="4" borderId="2" pivotButton="0" quotePrefix="0" xfId="0"/>
    <xf numFmtId="10" fontId="4" fillId="4" borderId="2" pivotButton="0" quotePrefix="0" xfId="0"/>
    <xf numFmtId="2" fontId="4" fillId="0" borderId="2" pivotButton="0" quotePrefix="0" xfId="0"/>
    <xf numFmtId="10" fontId="4" fillId="3" borderId="4" pivotButton="0" quotePrefix="0" xfId="0"/>
    <xf numFmtId="2" fontId="4" fillId="4" borderId="4" pivotButton="0" quotePrefix="0" xfId="0"/>
    <xf numFmtId="2" fontId="4" fillId="0" borderId="4" pivotButton="0" quotePrefix="0" xfId="0"/>
    <xf numFmtId="10" fontId="12" fillId="5" borderId="1" pivotButton="0" quotePrefix="0" xfId="0"/>
    <xf numFmtId="2" fontId="4" fillId="4" borderId="1" pivotButton="0" quotePrefix="0" xfId="0"/>
    <xf numFmtId="10" fontId="4" fillId="0" borderId="1" pivotButton="0" quotePrefix="0" xfId="0"/>
    <xf numFmtId="0" fontId="4" fillId="0" borderId="1" pivotButton="0" quotePrefix="0" xfId="0"/>
    <xf numFmtId="10" fontId="12" fillId="4" borderId="3" pivotButton="0" quotePrefix="0" xfId="0"/>
    <xf numFmtId="2" fontId="4" fillId="4" borderId="2" pivotButton="0" quotePrefix="0" xfId="0"/>
    <xf numFmtId="2" fontId="4" fillId="4" borderId="3" pivotButton="0" quotePrefix="0" xfId="0"/>
    <xf numFmtId="10" fontId="4" fillId="0" borderId="3" pivotButton="0" quotePrefix="0" xfId="0"/>
    <xf numFmtId="2" fontId="4" fillId="0" borderId="3" pivotButton="0" quotePrefix="0" xfId="0"/>
    <xf numFmtId="10" fontId="4" fillId="0" borderId="5" pivotButton="0" quotePrefix="0" xfId="0"/>
    <xf numFmtId="166" fontId="4" fillId="3" borderId="6" pivotButton="0" quotePrefix="0" xfId="0"/>
    <xf numFmtId="0" fontId="4" fillId="0" borderId="6" pivotButton="0" quotePrefix="0" xfId="0"/>
    <xf numFmtId="0" fontId="4" fillId="4" borderId="1" pivotButton="0" quotePrefix="0" xfId="0"/>
    <xf numFmtId="10" fontId="4" fillId="4" borderId="1" pivotButton="0" quotePrefix="0" xfId="0"/>
    <xf numFmtId="2" fontId="4" fillId="0" borderId="1" pivotButton="0" quotePrefix="0" xfId="0"/>
    <xf numFmtId="0" fontId="4" fillId="4" borderId="4" pivotButton="0" quotePrefix="0" xfId="0"/>
    <xf numFmtId="0" fontId="5" fillId="2" borderId="1" applyAlignment="1" pivotButton="0" quotePrefix="0" xfId="0">
      <alignment horizontal="right" indent="1"/>
    </xf>
    <xf numFmtId="167" fontId="1" fillId="0" borderId="0" pivotButton="0" quotePrefix="0" xfId="0"/>
    <xf numFmtId="10" fontId="4" fillId="4" borderId="3" pivotButton="0" quotePrefix="0" xfId="0"/>
    <xf numFmtId="10" fontId="4" fillId="4" borderId="4" pivotButton="0" quotePrefix="0" xfId="0"/>
    <xf numFmtId="10" fontId="4" fillId="4" borderId="5" pivotButton="0" quotePrefix="0" xfId="0"/>
    <xf numFmtId="0" fontId="4" fillId="4" borderId="0" pivotButton="0" quotePrefix="0" xfId="0"/>
    <xf numFmtId="0" fontId="5" fillId="0" borderId="0" applyAlignment="1" pivotButton="0" quotePrefix="0" xfId="0">
      <alignment horizontal="center"/>
    </xf>
    <xf numFmtId="14" fontId="13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center"/>
    </xf>
    <xf numFmtId="0" fontId="13" fillId="0" borderId="7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4" fillId="4" borderId="0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164" fontId="6" fillId="0" borderId="0" applyAlignment="1" pivotButton="0" quotePrefix="0" xfId="0">
      <alignment horizontal="right" indent="1"/>
    </xf>
    <xf numFmtId="4" fontId="5" fillId="0" borderId="0" applyAlignment="1" pivotButton="0" quotePrefix="0" xfId="0">
      <alignment horizontal="right" indent="1"/>
    </xf>
    <xf numFmtId="4" fontId="5" fillId="0" borderId="1" applyAlignment="1" pivotButton="0" quotePrefix="0" xfId="0">
      <alignment horizontal="right" indent="1"/>
    </xf>
    <xf numFmtId="0" fontId="4" fillId="0" borderId="0" applyAlignment="1" pivotButton="0" quotePrefix="0" xfId="0">
      <alignment horizontal="center"/>
    </xf>
    <xf numFmtId="10" fontId="4" fillId="4" borderId="0" pivotButton="0" quotePrefix="0" xfId="0"/>
    <xf numFmtId="2" fontId="4" fillId="0" borderId="0" pivotButton="0" quotePrefix="0" xfId="0"/>
    <xf numFmtId="0" fontId="4" fillId="0" borderId="8" pivotButton="0" quotePrefix="0" xfId="0"/>
    <xf numFmtId="2" fontId="4" fillId="0" borderId="1" applyAlignment="1" pivotButton="0" quotePrefix="0" xfId="0">
      <alignment horizontal="center"/>
    </xf>
    <xf numFmtId="4" fontId="14" fillId="0" borderId="1" applyAlignment="1" pivotButton="0" quotePrefix="0" xfId="0">
      <alignment horizontal="right" indent="1"/>
    </xf>
    <xf numFmtId="0" fontId="5" fillId="4" borderId="9" pivotButton="0" quotePrefix="0" xfId="0"/>
    <xf numFmtId="0" fontId="4" fillId="4" borderId="6" pivotButton="0" quotePrefix="0" xfId="0"/>
    <xf numFmtId="0" fontId="4" fillId="4" borderId="10" pivotButton="0" quotePrefix="0" xfId="0"/>
    <xf numFmtId="10" fontId="4" fillId="0" borderId="11" pivotButton="0" quotePrefix="0" xfId="0"/>
    <xf numFmtId="2" fontId="4" fillId="4" borderId="7" pivotButton="0" quotePrefix="0" xfId="0"/>
    <xf numFmtId="10" fontId="4" fillId="4" borderId="7" pivotButton="0" quotePrefix="0" xfId="0"/>
    <xf numFmtId="2" fontId="4" fillId="0" borderId="7" pivotButton="0" quotePrefix="0" xfId="0"/>
    <xf numFmtId="0" fontId="1" fillId="0" borderId="7" pivotButton="0" quotePrefix="0" xfId="0"/>
    <xf numFmtId="2" fontId="4" fillId="0" borderId="4" applyAlignment="1" pivotButton="0" quotePrefix="0" xfId="0">
      <alignment horizontal="center"/>
    </xf>
    <xf numFmtId="2" fontId="4" fillId="0" borderId="3" applyAlignment="1" pivotButton="0" quotePrefix="0" xfId="0">
      <alignment horizontal="center"/>
    </xf>
    <xf numFmtId="2" fontId="4" fillId="0" borderId="7" applyAlignment="1" pivotButton="0" quotePrefix="0" xfId="0">
      <alignment horizontal="center"/>
    </xf>
    <xf numFmtId="14" fontId="27" fillId="0" borderId="0" applyAlignment="1" pivotButton="0" quotePrefix="0" xfId="0">
      <alignment horizontal="right" vertical="top" indent="1"/>
    </xf>
    <xf numFmtId="0" fontId="5" fillId="6" borderId="16" applyAlignment="1" pivotButton="0" quotePrefix="0" xfId="0">
      <alignment horizontal="left" indent="1"/>
    </xf>
    <xf numFmtId="2" fontId="5" fillId="7" borderId="0" applyAlignment="1" pivotButton="0" quotePrefix="0" xfId="0">
      <alignment horizontal="right" indent="1"/>
    </xf>
    <xf numFmtId="0" fontId="5" fillId="7" borderId="0" applyAlignment="1" pivotButton="0" quotePrefix="0" xfId="0">
      <alignment horizontal="right" indent="1"/>
    </xf>
    <xf numFmtId="164" fontId="10" fillId="7" borderId="1" applyAlignment="1" pivotButton="0" quotePrefix="0" xfId="0">
      <alignment horizontal="right" indent="1"/>
    </xf>
    <xf numFmtId="0" fontId="28" fillId="8" borderId="2" applyAlignment="1" pivotButton="0" quotePrefix="0" xfId="0">
      <alignment horizontal="center"/>
    </xf>
    <xf numFmtId="0" fontId="28" fillId="8" borderId="3" applyAlignment="1" pivotButton="0" quotePrefix="0" xfId="0">
      <alignment horizontal="center" vertical="center"/>
    </xf>
    <xf numFmtId="0" fontId="28" fillId="8" borderId="1" applyAlignment="1" pivotButton="0" quotePrefix="0" xfId="0">
      <alignment horizontal="center" vertical="center"/>
    </xf>
    <xf numFmtId="0" fontId="29" fillId="4" borderId="0" pivotButton="0" quotePrefix="0" xfId="0"/>
    <xf numFmtId="0" fontId="14" fillId="0" borderId="0" applyAlignment="1" pivotButton="0" quotePrefix="0" xfId="0">
      <alignment horizontal="center"/>
    </xf>
    <xf numFmtId="1" fontId="9" fillId="9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5" fillId="0" borderId="12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14" applyAlignment="1" pivotButton="0" quotePrefix="0" xfId="0">
      <alignment horizontal="left"/>
    </xf>
    <xf numFmtId="14" fontId="13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center"/>
    </xf>
    <xf numFmtId="0" fontId="5" fillId="0" borderId="7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13" fillId="0" borderId="7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right" vertical="center"/>
    </xf>
    <xf numFmtId="0" fontId="26" fillId="0" borderId="0" applyAlignment="1" pivotButton="0" quotePrefix="0" xfId="0">
      <alignment horizontal="right" vertical="center" indent="1"/>
    </xf>
    <xf numFmtId="0" fontId="21" fillId="0" borderId="0" applyAlignment="1" pivotButton="0" quotePrefix="0" xfId="0">
      <alignment horizontal="right" vertical="center" indent="1"/>
    </xf>
    <xf numFmtId="0" fontId="22" fillId="8" borderId="1" applyAlignment="1" pivotButton="0" quotePrefix="0" xfId="0">
      <alignment horizontal="center" vertical="center"/>
    </xf>
    <xf numFmtId="0" fontId="22" fillId="4" borderId="1" applyAlignment="1" pivotButton="0" quotePrefix="0" xfId="0">
      <alignment horizontal="center" vertical="center"/>
    </xf>
    <xf numFmtId="0" fontId="28" fillId="8" borderId="2" applyAlignment="1" pivotButton="0" quotePrefix="0" xfId="0">
      <alignment horizontal="center" vertical="center"/>
    </xf>
    <xf numFmtId="0" fontId="0" fillId="4" borderId="2" applyAlignment="1" pivotButton="0" quotePrefix="0" xfId="0">
      <alignment vertical="center"/>
    </xf>
    <xf numFmtId="0" fontId="17" fillId="6" borderId="16" applyAlignment="1" pivotButton="0" quotePrefix="0" xfId="0">
      <alignment horizontal="left" indent="1"/>
    </xf>
    <xf numFmtId="0" fontId="17" fillId="4" borderId="0" applyAlignment="1" pivotButton="0" quotePrefix="0" xfId="0">
      <alignment horizontal="left" indent="1"/>
    </xf>
    <xf numFmtId="0" fontId="4" fillId="6" borderId="16" applyAlignment="1" pivotButton="0" quotePrefix="0" xfId="0">
      <alignment horizontal="left" indent="1"/>
    </xf>
    <xf numFmtId="0" fontId="4" fillId="4" borderId="0" applyAlignment="1" pivotButton="0" quotePrefix="0" xfId="0">
      <alignment horizontal="left" indent="1"/>
    </xf>
    <xf numFmtId="0" fontId="1" fillId="6" borderId="16" applyAlignment="1" pivotButton="0" quotePrefix="0" xfId="0">
      <alignment horizontal="left" indent="1"/>
    </xf>
    <xf numFmtId="0" fontId="1" fillId="4" borderId="0" applyAlignment="1" pivotButton="0" quotePrefix="0" xfId="0">
      <alignment horizontal="left" indent="1"/>
    </xf>
    <xf numFmtId="0" fontId="2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center"/>
    </xf>
    <xf numFmtId="0" fontId="6" fillId="0" borderId="9" applyAlignment="1" pivotButton="0" quotePrefix="0" xfId="0">
      <alignment horizontal="left"/>
    </xf>
    <xf numFmtId="0" fontId="6" fillId="0" borderId="6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7" fillId="0" borderId="0" applyAlignment="1" pivotButton="0" quotePrefix="0" xfId="0">
      <alignment horizontal="left" vertical="top"/>
    </xf>
    <xf numFmtId="0" fontId="18" fillId="4" borderId="16" applyAlignment="1" pivotButton="0" quotePrefix="0" xfId="0">
      <alignment horizontal="left" indent="1"/>
    </xf>
    <xf numFmtId="0" fontId="18" fillId="4" borderId="0" applyAlignment="1" pivotButton="0" quotePrefix="0" xfId="0">
      <alignment horizontal="left" indent="1"/>
    </xf>
    <xf numFmtId="0" fontId="5" fillId="0" borderId="0" applyAlignment="1" pivotButton="0" quotePrefix="0" xfId="0">
      <alignment horizontal="left"/>
    </xf>
    <xf numFmtId="0" fontId="5" fillId="7" borderId="0" applyAlignment="1" pivotButton="0" quotePrefix="0" xfId="0">
      <alignment horizontal="right"/>
    </xf>
    <xf numFmtId="0" fontId="5" fillId="4" borderId="0" applyAlignment="1" pivotButton="0" quotePrefix="0" xfId="0">
      <alignment horizontal="right"/>
    </xf>
    <xf numFmtId="0" fontId="4" fillId="0" borderId="0" applyAlignment="1" pivotButton="0" quotePrefix="0" xfId="0">
      <alignment horizontal="left"/>
    </xf>
    <xf numFmtId="0" fontId="19" fillId="5" borderId="0" applyAlignment="1" pivotButton="0" quotePrefix="0" xfId="0">
      <alignment horizontal="left"/>
    </xf>
    <xf numFmtId="1" fontId="4" fillId="6" borderId="0" applyAlignment="1" pivotButton="0" quotePrefix="0" xfId="0">
      <alignment horizontal="left" indent="1"/>
    </xf>
    <xf numFmtId="1" fontId="4" fillId="4" borderId="0" applyAlignment="1" pivotButton="0" quotePrefix="0" xfId="0">
      <alignment horizontal="left" indent="1"/>
    </xf>
    <xf numFmtId="0" fontId="6" fillId="6" borderId="16" applyAlignment="1" pivotButton="0" quotePrefix="0" xfId="0">
      <alignment horizontal="left" indent="1"/>
    </xf>
    <xf numFmtId="0" fontId="6" fillId="4" borderId="0" applyAlignment="1" pivotButton="0" quotePrefix="0" xfId="0">
      <alignment horizontal="left" indent="1"/>
    </xf>
    <xf numFmtId="0" fontId="5" fillId="0" borderId="16" applyAlignment="1" pivotButton="0" quotePrefix="0" xfId="0">
      <alignment horizontal="left" indent="1"/>
    </xf>
    <xf numFmtId="0" fontId="5" fillId="0" borderId="0" applyAlignment="1" pivotButton="0" quotePrefix="0" xfId="0">
      <alignment horizontal="left" indent="1"/>
    </xf>
    <xf numFmtId="0" fontId="2" fillId="0" borderId="16" applyAlignment="1" pivotButton="0" quotePrefix="0" xfId="0">
      <alignment horizontal="left" indent="1"/>
    </xf>
    <xf numFmtId="0" fontId="2" fillId="0" borderId="0" applyAlignment="1" pivotButton="0" quotePrefix="0" xfId="0">
      <alignment horizontal="left" indent="1"/>
    </xf>
    <xf numFmtId="0" fontId="28" fillId="8" borderId="3" applyAlignment="1" pivotButton="0" quotePrefix="0" xfId="0">
      <alignment horizontal="center" vertical="top"/>
    </xf>
    <xf numFmtId="0" fontId="0" fillId="4" borderId="3" applyAlignment="1" pivotButton="0" quotePrefix="0" xfId="0">
      <alignment vertical="top"/>
    </xf>
    <xf numFmtId="0" fontId="5" fillId="0" borderId="7" applyAlignment="1" pivotButton="0" quotePrefix="0" xfId="0">
      <alignment horizontal="left"/>
    </xf>
    <xf numFmtId="0" fontId="5" fillId="0" borderId="5" applyAlignment="1" pivotButton="0" quotePrefix="0" xfId="0">
      <alignment horizontal="left"/>
    </xf>
    <xf numFmtId="0" fontId="11" fillId="3" borderId="9" applyAlignment="1" pivotButton="0" quotePrefix="0" xfId="0">
      <alignment horizontal="left"/>
    </xf>
    <xf numFmtId="0" fontId="11" fillId="3" borderId="6" applyAlignment="1" pivotButton="0" quotePrefix="0" xfId="0">
      <alignment horizontal="left"/>
    </xf>
    <xf numFmtId="0" fontId="11" fillId="3" borderId="10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1" applyAlignment="1" pivotButton="0" quotePrefix="0" xfId="0">
      <alignment horizontal="left"/>
    </xf>
    <xf numFmtId="0" fontId="5" fillId="0" borderId="8" applyAlignment="1" pivotButton="0" quotePrefix="0" xfId="0">
      <alignment horizontal="left"/>
    </xf>
    <xf numFmtId="0" fontId="5" fillId="4" borderId="9" applyAlignment="1" pivotButton="0" quotePrefix="0" xfId="0">
      <alignment horizontal="left"/>
    </xf>
    <xf numFmtId="0" fontId="5" fillId="4" borderId="6" applyAlignment="1" pivotButton="0" quotePrefix="0" xfId="0">
      <alignment horizontal="left"/>
    </xf>
    <xf numFmtId="0" fontId="5" fillId="4" borderId="10" applyAlignment="1" pivotButton="0" quotePrefix="0" xfId="0">
      <alignment horizontal="left"/>
    </xf>
    <xf numFmtId="0" fontId="5" fillId="4" borderId="12" applyAlignment="1" pivotButton="0" quotePrefix="0" xfId="0">
      <alignment horizontal="left"/>
    </xf>
    <xf numFmtId="0" fontId="5" fillId="4" borderId="13" applyAlignment="1" pivotButton="0" quotePrefix="0" xfId="0">
      <alignment horizontal="left"/>
    </xf>
    <xf numFmtId="0" fontId="5" fillId="4" borderId="14" applyAlignment="1" pivotButton="0" quotePrefix="0" xfId="0">
      <alignment horizontal="left"/>
    </xf>
    <xf numFmtId="0" fontId="4" fillId="4" borderId="15" applyAlignment="1" pivotButton="0" quotePrefix="0" xfId="0">
      <alignment horizontal="left"/>
    </xf>
    <xf numFmtId="0" fontId="4" fillId="4" borderId="11" applyAlignment="1" pivotButton="0" quotePrefix="0" xfId="0">
      <alignment horizontal="left"/>
    </xf>
    <xf numFmtId="0" fontId="4" fillId="4" borderId="8" applyAlignment="1" pivotButton="0" quotePrefix="0" xfId="0">
      <alignment horizontal="left"/>
    </xf>
    <xf numFmtId="0" fontId="6" fillId="7" borderId="9" applyAlignment="1" pivotButton="0" quotePrefix="0" xfId="0">
      <alignment horizontal="left"/>
    </xf>
    <xf numFmtId="0" fontId="5" fillId="4" borderId="1" applyAlignment="1" pivotButton="0" quotePrefix="0" xfId="0">
      <alignment horizontal="left"/>
    </xf>
    <xf numFmtId="0" fontId="5" fillId="4" borderId="9" applyAlignment="1" pivotButton="0" quotePrefix="0" xfId="0">
      <alignment horizontal="left" indent="1"/>
    </xf>
    <xf numFmtId="0" fontId="5" fillId="4" borderId="6" applyAlignment="1" pivotButton="0" quotePrefix="0" xfId="0">
      <alignment horizontal="left" indent="1"/>
    </xf>
    <xf numFmtId="0" fontId="5" fillId="4" borderId="10" applyAlignment="1" pivotButton="0" quotePrefix="0" xfId="0">
      <alignment horizontal="left" indent="1"/>
    </xf>
    <xf numFmtId="0" fontId="15" fillId="4" borderId="7" applyAlignment="1" pivotButton="0" quotePrefix="0" xfId="0">
      <alignment horizontal="left"/>
    </xf>
    <xf numFmtId="0" fontId="15" fillId="4" borderId="0" applyAlignment="1" pivotButton="0" quotePrefix="0" xfId="0">
      <alignment horizontal="left"/>
    </xf>
    <xf numFmtId="0" fontId="15" fillId="4" borderId="5" applyAlignment="1" pivotButton="0" quotePrefix="0" xfId="0">
      <alignment horizontal="left"/>
    </xf>
    <xf numFmtId="0" fontId="9" fillId="0" borderId="0" applyAlignment="1" pivotButton="0" quotePrefix="0" xfId="0">
      <alignment horizontal="center"/>
    </xf>
    <xf numFmtId="0" fontId="16" fillId="0" borderId="15" applyAlignment="1" pivotButton="0" quotePrefix="0" xfId="0">
      <alignment horizontal="left"/>
    </xf>
    <xf numFmtId="0" fontId="16" fillId="0" borderId="11" applyAlignment="1" pivotButton="0" quotePrefix="0" xfId="0">
      <alignment horizontal="left"/>
    </xf>
    <xf numFmtId="0" fontId="16" fillId="0" borderId="8" applyAlignment="1" pivotButton="0" quotePrefix="0" xfId="0">
      <alignment horizontal="left"/>
    </xf>
    <xf numFmtId="0" fontId="4" fillId="0" borderId="9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10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10" pivotButton="0" quotePrefix="0" xfId="0"/>
    <xf numFmtId="0" fontId="0" fillId="0" borderId="5" pivotButton="0" quotePrefix="0" xfId="0"/>
    <xf numFmtId="0" fontId="5" fillId="4" borderId="2" applyAlignment="1" pivotButton="0" quotePrefix="0" xfId="0">
      <alignment horizontal="left"/>
    </xf>
    <xf numFmtId="0" fontId="4" fillId="4" borderId="4" applyAlignment="1" pivotButton="0" quotePrefix="0" xfId="0">
      <alignment horizontal="left"/>
    </xf>
    <xf numFmtId="0" fontId="0" fillId="0" borderId="11" pivotButton="0" quotePrefix="0" xfId="0"/>
    <xf numFmtId="0" fontId="0" fillId="0" borderId="8" pivotButton="0" quotePrefix="0" xfId="0"/>
    <xf numFmtId="0" fontId="0" fillId="0" borderId="6" pivotButton="0" quotePrefix="0" xfId="0"/>
    <xf numFmtId="0" fontId="15" fillId="4" borderId="3" applyAlignment="1" pivotButton="0" quotePrefix="0" xfId="0">
      <alignment horizontal="left"/>
    </xf>
    <xf numFmtId="0" fontId="4" fillId="0" borderId="1" applyAlignment="1" pivotButton="0" quotePrefix="0" xfId="0">
      <alignment horizontal="center"/>
    </xf>
    <xf numFmtId="0" fontId="5" fillId="4" borderId="1" applyAlignment="1" pivotButton="0" quotePrefix="0" xfId="0">
      <alignment horizontal="left" indent="1"/>
    </xf>
    <xf numFmtId="0" fontId="6" fillId="7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11" fillId="3" borderId="1" applyAlignment="1" pivotButton="0" quotePrefix="0" xfId="0">
      <alignment horizontal="left"/>
    </xf>
    <xf numFmtId="0" fontId="16" fillId="0" borderId="4" applyAlignment="1" pivotButton="0" quotePrefix="0" xfId="0">
      <alignment horizontal="left"/>
    </xf>
    <xf numFmtId="0" fontId="5" fillId="0" borderId="4" applyAlignment="1" pivotButton="0" quotePrefix="0" xfId="0">
      <alignment horizontal="lef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admin@dendreo.com</author>
  </authors>
  <commentList>
    <comment ref="F28" authorId="0" shapeId="0">
      <text>
        <t>admin@dendreo.com:
Mise à jour de Mars 2023 : 0% dorénavant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0</row>
      <rowOff>0</rowOff>
    </from>
    <ext cx="1143000" cy="885825"/>
    <pic>
      <nvPicPr>
        <cNvPr id="2" name="Logo" descr="Logo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0" cy="0"/>
        </a:xfrm>
        <a:prstGeom xmlns:a="http://schemas.openxmlformats.org/drawingml/2006/main" prst="rect">
          <avLst/>
        </a:prstGeom>
        <a:solidFill xmlns:a="http://schemas.openxmlformats.org/drawingml/2006/main">
          <a:srgbClr val="FFFFFF"/>
        </a:solidFill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7"/>
  <sheetViews>
    <sheetView tabSelected="1" zoomScale="150" zoomScaleNormal="150" workbookViewId="0">
      <selection activeCell="H39" sqref="H39:I39"/>
    </sheetView>
  </sheetViews>
  <sheetFormatPr baseColWidth="10" defaultColWidth="11.5" defaultRowHeight="13"/>
  <cols>
    <col width="1.5" customWidth="1" min="1" max="1"/>
    <col width="22" customWidth="1" min="2" max="2"/>
    <col width="5.83203125" customWidth="1" min="3" max="3"/>
    <col width="28.83203125" customWidth="1" min="4" max="4"/>
    <col width="10.33203125" customWidth="1" min="5" max="5"/>
    <col outlineLevel="1" width="11" customWidth="1" min="6" max="6"/>
    <col width="16" customWidth="1" min="7" max="7"/>
    <col width="11.1640625" customWidth="1" min="8" max="8"/>
    <col width="12.5" customWidth="1" min="9" max="9"/>
  </cols>
  <sheetData>
    <row r="1" ht="36.5" customHeight="1">
      <c r="A1" s="94" t="n"/>
      <c r="B1" s="3" t="n"/>
      <c r="C1" s="95" t="inlineStr">
        <is>
          <t>Bulletin de versement</t>
        </is>
      </c>
    </row>
    <row r="2" ht="23.5" customHeight="1">
      <c r="B2" s="1" t="n"/>
      <c r="C2" s="11" t="n"/>
      <c r="D2" s="110" t="inlineStr">
        <is>
          <t>Ponts Etudes Projets</t>
        </is>
      </c>
      <c r="H2" s="97" t="inlineStr">
        <is>
          <t>N° 24001</t>
        </is>
      </c>
    </row>
    <row r="3" ht="49.25" customHeight="1">
      <c r="C3" s="10" t="n"/>
      <c r="D3" s="115" t="inlineStr">
        <is>
          <t>Junior-Entreprise - Ecole des Ponts ParisTech</t>
        </is>
      </c>
      <c r="H3" s="10" t="n"/>
      <c r="I3" s="74" t="inlineStr">
        <is>
          <t>11 septembre 2024</t>
        </is>
      </c>
    </row>
    <row r="4" ht="14" customHeight="1">
      <c r="B4" s="127" t="inlineStr">
        <is>
          <t>Ponts Etudes Projets</t>
        </is>
      </c>
      <c r="G4" s="125" t="inlineStr">
        <is>
          <t>Martin Serre</t>
        </is>
      </c>
    </row>
    <row r="5">
      <c r="B5" s="127" t="inlineStr">
        <is>
          <t>6 et 8, avenue Blaise Pascal - Cité Descartes, Champs-sur-Marne</t>
        </is>
      </c>
      <c r="G5" s="107" t="n"/>
    </row>
    <row r="6">
      <c r="B6" s="127" t="inlineStr">
        <is>
          <t>77455 Marne-la-Vallée Cedex 2</t>
        </is>
      </c>
      <c r="G6" s="103" t="inlineStr">
        <is>
          <t>458 Route de l’Etoilerie</t>
        </is>
      </c>
    </row>
    <row r="7">
      <c r="B7" s="129" t="n"/>
      <c r="G7" s="103" t="inlineStr">
        <is>
          <t xml:space="preserve"> </t>
        </is>
      </c>
    </row>
    <row r="8">
      <c r="B8" s="116" t="inlineStr">
        <is>
          <t>N° SIRET : 332 126 861 00027</t>
        </is>
      </c>
      <c r="G8" s="105" t="inlineStr">
        <is>
          <t>63870 France</t>
        </is>
      </c>
    </row>
    <row r="9" ht="15.75" customHeight="1">
      <c r="B9" s="116" t="inlineStr">
        <is>
          <t>N° A.P.E. : 7112B</t>
        </is>
      </c>
      <c r="G9" s="107" t="n"/>
    </row>
    <row r="10">
      <c r="B10" s="116" t="n"/>
      <c r="G10" s="75" t="inlineStr">
        <is>
          <t>N° SS :</t>
        </is>
      </c>
      <c r="H10" s="123" t="inlineStr">
        <is>
          <t>0</t>
        </is>
      </c>
    </row>
    <row r="11">
      <c r="B11" s="116" t="n"/>
      <c r="G11" s="94" t="n"/>
    </row>
    <row r="12">
      <c r="B12" s="109" t="n"/>
    </row>
    <row r="13">
      <c r="B13" s="5" t="inlineStr">
        <is>
          <t>N° étude :</t>
        </is>
      </c>
      <c r="C13" s="118" t="inlineStr">
        <is>
          <t>24e03</t>
        </is>
      </c>
      <c r="G13" s="119" t="inlineStr">
        <is>
          <t xml:space="preserve">Rétribution brute : </t>
        </is>
      </c>
      <c r="I13" s="76" t="n">
        <v>315</v>
      </c>
    </row>
    <row r="14" ht="13.5" customHeight="1">
      <c r="B14" s="4" t="inlineStr">
        <is>
          <t>Ref du RM :</t>
        </is>
      </c>
      <c r="C14" s="122" t="inlineStr">
        <is>
          <t>23e22rdm-rj</t>
        </is>
      </c>
      <c r="G14" s="119" t="inlineStr">
        <is>
          <t xml:space="preserve">Nb de Jours-Etude Homme : </t>
        </is>
      </c>
      <c r="I14" s="77" t="n">
        <v>1</v>
      </c>
    </row>
    <row r="15">
      <c r="B15" s="4" t="inlineStr">
        <is>
          <t>Type de travail :</t>
        </is>
      </c>
      <c r="C15" s="121" t="inlineStr">
        <is>
          <t>Intervenant</t>
        </is>
      </c>
      <c r="G15" s="119" t="inlineStr">
        <is>
          <t xml:space="preserve">Base U.R.S.S.A.F. : </t>
        </is>
      </c>
      <c r="I15" s="76" t="n">
        <v>46.6</v>
      </c>
    </row>
    <row r="16">
      <c r="B16" s="4" t="n"/>
      <c r="C16" s="121" t="n"/>
      <c r="D16" s="121" t="n"/>
      <c r="E16" s="121" t="n"/>
      <c r="F16" s="121" t="n"/>
      <c r="G16" s="119" t="inlineStr">
        <is>
          <t xml:space="preserve">Assiette des cotisations : </t>
        </is>
      </c>
      <c r="I16" s="77">
        <f>I15*I14</f>
        <v/>
      </c>
    </row>
    <row r="17">
      <c r="C17" s="82" t="n">
        <v>0.1</v>
      </c>
      <c r="D17" s="82" t="n">
        <v>0</v>
      </c>
      <c r="E17" s="46" t="n"/>
      <c r="F17" s="42" t="n"/>
      <c r="G17" s="119" t="inlineStr">
        <is>
          <t>Rétribution brute par JEH :</t>
        </is>
      </c>
      <c r="I17" s="76">
        <f>I13/I14</f>
        <v/>
      </c>
    </row>
    <row r="18" ht="9" customHeight="1">
      <c r="B18" s="94" t="n"/>
    </row>
    <row r="19" ht="16.5" customHeight="1">
      <c r="B19" s="101" t="inlineStr">
        <is>
          <t>COTISATIONS</t>
        </is>
      </c>
      <c r="C19" s="165" t="n"/>
      <c r="D19" s="166" t="n"/>
      <c r="E19" s="79" t="inlineStr">
        <is>
          <t>BASE</t>
        </is>
      </c>
      <c r="F19" s="99" t="inlineStr">
        <is>
          <t>Part Junior</t>
        </is>
      </c>
      <c r="G19" s="167" t="n"/>
      <c r="H19" s="99" t="inlineStr">
        <is>
          <t>Part étudiant</t>
        </is>
      </c>
      <c r="I19" s="167" t="n"/>
    </row>
    <row r="20" ht="15" customHeight="1">
      <c r="B20" s="131" t="inlineStr">
        <is>
          <t>ET CONTRIBUTION SOCIALES</t>
        </is>
      </c>
      <c r="D20" s="168" t="n"/>
      <c r="E20" s="80" t="n"/>
      <c r="F20" s="81" t="inlineStr">
        <is>
          <t>TAUX</t>
        </is>
      </c>
      <c r="G20" s="81" t="inlineStr">
        <is>
          <t>MONTANT</t>
        </is>
      </c>
      <c r="H20" s="81" t="inlineStr">
        <is>
          <t>TAUX</t>
        </is>
      </c>
      <c r="I20" s="81" t="inlineStr">
        <is>
          <t>MONTANT</t>
        </is>
      </c>
    </row>
    <row r="21">
      <c r="B21" s="169" t="inlineStr">
        <is>
          <t>SANTE</t>
        </is>
      </c>
      <c r="C21" s="165" t="n"/>
      <c r="D21" s="166" t="n"/>
      <c r="E21" s="13" t="n"/>
      <c r="F21" s="18" t="n"/>
      <c r="G21" s="19" t="n"/>
      <c r="H21" s="20" t="n"/>
      <c r="I21" s="21" t="n"/>
    </row>
    <row r="22">
      <c r="B22" s="170" t="inlineStr">
        <is>
          <t>Sécurité sociale - Maladie Maternité Invalidité Décès</t>
        </is>
      </c>
      <c r="C22" s="171" t="n"/>
      <c r="D22" s="172" t="n"/>
      <c r="E22" s="71">
        <f>I$16</f>
        <v/>
      </c>
      <c r="F22" s="22" t="n">
        <v>0.13</v>
      </c>
      <c r="G22" s="23">
        <f>ROUND(F22*E22,2)</f>
        <v/>
      </c>
      <c r="H22" s="44" t="n"/>
      <c r="I22" s="24" t="n"/>
    </row>
    <row r="23">
      <c r="B23" s="151" t="inlineStr">
        <is>
          <t>ACCIDENTS DU TRAVAIL-MALADIES PROFESSIONNELLES</t>
        </is>
      </c>
      <c r="C23" s="173" t="n"/>
      <c r="D23" s="167" t="n"/>
      <c r="E23" s="71">
        <f>I$16</f>
        <v/>
      </c>
      <c r="F23" s="25" t="n">
        <v>0.66</v>
      </c>
      <c r="G23" s="26">
        <f>ROUND(F23*E23,2)</f>
        <v/>
      </c>
      <c r="H23" s="38" t="n"/>
      <c r="I23" s="28" t="n"/>
    </row>
    <row r="24">
      <c r="B24" s="169" t="inlineStr">
        <is>
          <t>RETRAITE</t>
        </is>
      </c>
      <c r="C24" s="165" t="n"/>
      <c r="D24" s="166" t="n"/>
      <c r="E24" s="72" t="n"/>
      <c r="F24" s="29" t="n"/>
      <c r="G24" s="30" t="n"/>
      <c r="H24" s="20" t="n"/>
      <c r="I24" s="19" t="n"/>
      <c r="K24" s="2" t="n"/>
    </row>
    <row r="25">
      <c r="B25" s="174" t="inlineStr">
        <is>
          <t>Sécurité sociale plafonnée TA</t>
        </is>
      </c>
      <c r="D25" s="168" t="n"/>
      <c r="E25" s="73">
        <f>I$16</f>
        <v/>
      </c>
      <c r="F25" s="66" t="n">
        <v>0.08550000000000001</v>
      </c>
      <c r="G25" s="67">
        <f>ROUND(F25*E25,2)</f>
        <v/>
      </c>
      <c r="H25" s="68" t="n">
        <v>0.06900000000000001</v>
      </c>
      <c r="I25" s="69">
        <f>ROUND(H25*E25,2)</f>
        <v/>
      </c>
      <c r="J25" s="70" t="n"/>
    </row>
    <row r="26">
      <c r="B26" s="174" t="inlineStr">
        <is>
          <t>Sécurité sociale déplafonnée</t>
        </is>
      </c>
      <c r="D26" s="168" t="n"/>
      <c r="E26" s="72">
        <f>I$16</f>
        <v/>
      </c>
      <c r="F26" s="32" t="n">
        <v>0.0202</v>
      </c>
      <c r="G26" s="31">
        <f>ROUND(F26*E26,2)</f>
        <v/>
      </c>
      <c r="H26" s="43" t="n">
        <v>0.004</v>
      </c>
      <c r="I26" s="33">
        <f>ROUND(H26*E26,2)</f>
        <v/>
      </c>
    </row>
    <row r="27">
      <c r="B27" s="151" t="inlineStr">
        <is>
          <t>FAMILLE</t>
        </is>
      </c>
      <c r="C27" s="173" t="n"/>
      <c r="D27" s="167" t="n"/>
      <c r="E27" s="61">
        <f>I$16</f>
        <v/>
      </c>
      <c r="F27" s="27" t="n">
        <v>0.0525</v>
      </c>
      <c r="G27" s="26">
        <f>ROUND(F27*E27,2)</f>
        <v/>
      </c>
      <c r="H27" s="38" t="n"/>
      <c r="I27" s="28" t="n"/>
    </row>
    <row r="28" hidden="1">
      <c r="B28" s="144" t="inlineStr">
        <is>
          <t>ASSURANCE CHÔMAGE</t>
        </is>
      </c>
      <c r="C28" s="165" t="n"/>
      <c r="D28" s="165" t="n"/>
      <c r="E28" s="61">
        <f>I$13</f>
        <v/>
      </c>
      <c r="F28" s="34" t="n">
        <v>0</v>
      </c>
      <c r="G28" s="31">
        <f>ROUND(E28*F28,2)</f>
        <v/>
      </c>
      <c r="H28" s="45" t="n">
        <v>0</v>
      </c>
      <c r="I28" s="33">
        <f>ROUND(E28*H28,2)</f>
        <v/>
      </c>
      <c r="K28" s="2" t="n"/>
    </row>
    <row r="29">
      <c r="B29" s="151" t="inlineStr">
        <is>
          <t>AUTRES CONTRIBUTIONS DUES PAR LA JUNIOR</t>
        </is>
      </c>
      <c r="C29" s="173" t="n"/>
      <c r="D29" s="167" t="n"/>
      <c r="E29" s="71">
        <f>I$16</f>
        <v/>
      </c>
      <c r="F29" s="35">
        <f>0.3%+0.016%+C17%+D17%</f>
        <v/>
      </c>
      <c r="G29" s="26">
        <f>ROUND(E29*F29,2)</f>
        <v/>
      </c>
      <c r="H29" s="38" t="n"/>
      <c r="I29" s="28" t="n"/>
      <c r="K29" s="2" t="n"/>
    </row>
    <row r="30">
      <c r="B30" s="63" t="inlineStr">
        <is>
          <t>CSG déductible de l'impôt sur le revenu</t>
        </is>
      </c>
      <c r="C30" s="64" t="n"/>
      <c r="D30" s="65" t="n"/>
      <c r="E30" s="71">
        <f>I$16</f>
        <v/>
      </c>
      <c r="F30" s="60" t="n"/>
      <c r="G30" s="40" t="n"/>
      <c r="H30" s="44" t="n">
        <v>0.068</v>
      </c>
      <c r="I30" s="24">
        <f>ROUND(H30*E30,2)</f>
        <v/>
      </c>
      <c r="K30" s="2" t="n"/>
    </row>
    <row r="31">
      <c r="B31" s="151" t="inlineStr">
        <is>
          <t>CSG/CRDS non déductibles de l'impôt sur le revenu</t>
        </is>
      </c>
      <c r="C31" s="173" t="n"/>
      <c r="D31" s="167" t="n"/>
      <c r="E31" s="71">
        <f>I$16</f>
        <v/>
      </c>
      <c r="F31" s="36" t="n"/>
      <c r="G31" s="37" t="n"/>
      <c r="H31" s="38" t="n">
        <v>0.029</v>
      </c>
      <c r="I31" s="39">
        <f>ROUND(E31*H31,2)</f>
        <v/>
      </c>
      <c r="K31" s="2" t="n"/>
    </row>
    <row r="32">
      <c r="B32" s="151" t="inlineStr">
        <is>
          <t>EXONERATIONS DE COTISATIONS JUNIOR</t>
        </is>
      </c>
      <c r="C32" s="173" t="n"/>
      <c r="D32" s="167" t="n"/>
      <c r="E32" s="175" t="n"/>
      <c r="F32" s="173" t="n"/>
      <c r="G32" s="173" t="n"/>
      <c r="H32" s="167" t="n"/>
      <c r="I32" s="39" t="n">
        <v>0</v>
      </c>
      <c r="K32" s="2" t="n"/>
    </row>
    <row r="33">
      <c r="B33" s="52" t="n"/>
      <c r="C33" s="52" t="n"/>
      <c r="D33" s="52" t="n"/>
      <c r="E33" s="57" t="n"/>
      <c r="F33" s="4" t="n"/>
      <c r="G33" s="46" t="n"/>
      <c r="H33" s="58" t="n"/>
      <c r="I33" s="59" t="n"/>
      <c r="K33" s="2" t="n"/>
    </row>
    <row r="34">
      <c r="B34" s="176" t="inlineStr">
        <is>
          <t>TOTAL DES COTISATIONS DUES (indexées sur l'assiette de cotisation)</t>
        </is>
      </c>
      <c r="C34" s="173" t="n"/>
      <c r="D34" s="167" t="n"/>
      <c r="E34" s="14">
        <f>I16</f>
        <v/>
      </c>
      <c r="F34" s="6">
        <f>SUM(F21:F27)+SUM(F29:F31)</f>
        <v/>
      </c>
      <c r="G34" s="41">
        <f>SUM(G21:G27)+SUM(G29:G31)</f>
        <v/>
      </c>
      <c r="H34" s="6">
        <f>SUM(H21:H27)+SUM(H29:H31)</f>
        <v/>
      </c>
      <c r="I34" s="41">
        <f>SUM(I21:I27)+SUM(I29:I31)</f>
        <v/>
      </c>
    </row>
    <row r="35">
      <c r="B35" s="176" t="inlineStr">
        <is>
          <t>TOTAL DES COTISATIONS DUES (indexées sur la rétribution brute)</t>
        </is>
      </c>
      <c r="C35" s="173" t="n"/>
      <c r="D35" s="167" t="n"/>
      <c r="E35" s="14">
        <f>I13</f>
        <v/>
      </c>
      <c r="F35" s="6">
        <f>F28</f>
        <v/>
      </c>
      <c r="G35" s="41">
        <f>G28</f>
        <v/>
      </c>
      <c r="H35" s="6">
        <f>H28</f>
        <v/>
      </c>
      <c r="I35" s="41">
        <f>I28</f>
        <v/>
      </c>
    </row>
    <row r="36">
      <c r="B36" s="4" t="n"/>
      <c r="C36" s="4" t="n"/>
      <c r="D36" s="4" t="n"/>
      <c r="E36" s="4" t="n"/>
      <c r="F36" s="4" t="n"/>
      <c r="G36" s="4" t="n"/>
      <c r="H36" s="4" t="n"/>
      <c r="I36" s="4" t="n"/>
    </row>
    <row r="37" ht="15" customHeight="1">
      <c r="B37" s="177" t="inlineStr">
        <is>
          <t>TOTAL DES COTISATIONS part Junior</t>
        </is>
      </c>
      <c r="C37" s="173" t="n"/>
      <c r="D37" s="173" t="n"/>
      <c r="E37" s="173" t="n"/>
      <c r="F37" s="167" t="n"/>
      <c r="G37" s="78">
        <f>G34+G35</f>
        <v/>
      </c>
      <c r="H37" s="93" t="inlineStr">
        <is>
          <t>Payé par virement n°</t>
        </is>
      </c>
    </row>
    <row r="38" ht="15" customHeight="1">
      <c r="B38" s="178" t="inlineStr">
        <is>
          <t>TOTAL DES COTISATIONS part étudiant</t>
        </is>
      </c>
      <c r="C38" s="173" t="n"/>
      <c r="D38" s="173" t="n"/>
      <c r="E38" s="173" t="n"/>
      <c r="F38" s="167" t="n"/>
      <c r="G38" s="15">
        <f>I34+I35</f>
        <v/>
      </c>
      <c r="H38" s="84" t="n"/>
    </row>
    <row r="39" ht="15" customHeight="1">
      <c r="B39" s="178" t="inlineStr">
        <is>
          <t>TOTAL DES COTISATIONS part Junior + part étudiant</t>
        </is>
      </c>
      <c r="C39" s="173" t="n"/>
      <c r="D39" s="173" t="n"/>
      <c r="E39" s="173" t="n"/>
      <c r="F39" s="167" t="n"/>
      <c r="G39" s="9">
        <f>G37+G38</f>
        <v/>
      </c>
      <c r="H39" s="89" t="inlineStr">
        <is>
          <t>30 juillet 2024</t>
        </is>
      </c>
    </row>
    <row r="40" ht="15" customHeight="1">
      <c r="B40" s="53" t="n"/>
      <c r="C40" s="53" t="n"/>
      <c r="D40" s="53" t="n"/>
      <c r="E40" s="53" t="n"/>
      <c r="F40" s="53" t="n"/>
      <c r="G40" s="54" t="n"/>
      <c r="H40" s="89" t="n"/>
      <c r="I40" s="90" t="n"/>
    </row>
    <row r="41" ht="13.5" customHeight="1">
      <c r="B41" s="179" t="inlineStr">
        <is>
          <t>Rétribution Brute</t>
        </is>
      </c>
      <c r="C41" s="165" t="n"/>
      <c r="D41" s="165" t="n"/>
      <c r="E41" s="165" t="n"/>
      <c r="F41" s="166" t="n"/>
      <c r="G41" s="7">
        <f>I13</f>
        <v/>
      </c>
      <c r="H41" s="4" t="n"/>
      <c r="I41" s="4" t="n"/>
    </row>
    <row r="42" ht="13.5" customHeight="1">
      <c r="B42" s="180" t="inlineStr">
        <is>
          <t xml:space="preserve">Total retenues étudiant </t>
        </is>
      </c>
      <c r="F42" s="168" t="n"/>
      <c r="G42" s="8">
        <f>I34+I35</f>
        <v/>
      </c>
      <c r="H42" s="4" t="n"/>
      <c r="I42" s="4" t="n"/>
    </row>
    <row r="43" ht="14" customHeight="1">
      <c r="B43" s="181" t="inlineStr">
        <is>
          <t>MONTANT NET PAYE EN EUROS</t>
        </is>
      </c>
      <c r="C43" s="173" t="n"/>
      <c r="D43" s="173" t="n"/>
      <c r="E43" s="173" t="n"/>
      <c r="F43" s="167" t="n"/>
      <c r="G43" s="16">
        <f>G41-G42</f>
        <v/>
      </c>
      <c r="H43" s="93" t="n"/>
    </row>
    <row r="44">
      <c r="B44" s="182" t="inlineStr">
        <is>
          <t>dont évolution de la rétribution liée à la suppression des cotisations chômage et maladie</t>
        </is>
      </c>
      <c r="C44" s="171" t="n"/>
      <c r="D44" s="171" t="n"/>
      <c r="E44" s="171" t="n"/>
      <c r="F44" s="172" t="n"/>
      <c r="G44" s="62">
        <f>(0.75%*E22)+(1.45%*E28)-(1.7%*E30)+(0.95%*E28)</f>
        <v/>
      </c>
      <c r="H44" s="93" t="n"/>
      <c r="I44" s="90" t="n"/>
    </row>
    <row r="45">
      <c r="B45" s="183" t="inlineStr">
        <is>
          <t>Allègement de cotisations Junior</t>
        </is>
      </c>
      <c r="C45" s="171" t="n"/>
      <c r="D45" s="171" t="n"/>
      <c r="E45" s="171" t="n"/>
      <c r="F45" s="172" t="n"/>
      <c r="G45" s="56" t="n">
        <v>0</v>
      </c>
      <c r="H45" s="91" t="n"/>
    </row>
    <row r="46" ht="15" customHeight="1">
      <c r="B46" s="183" t="inlineStr">
        <is>
          <t>Montant net imposable (net + C.S.G. Non déd)</t>
        </is>
      </c>
      <c r="C46" s="171" t="n"/>
      <c r="D46" s="171" t="n"/>
      <c r="E46" s="171" t="n"/>
      <c r="F46" s="172" t="n"/>
      <c r="G46" s="56">
        <f>G43+I31</f>
        <v/>
      </c>
      <c r="H46" s="92" t="n"/>
      <c r="I46" s="92" t="n"/>
    </row>
    <row r="47">
      <c r="B47" s="118" t="n"/>
      <c r="C47" s="118" t="n"/>
      <c r="D47" s="118" t="n"/>
      <c r="E47" s="118" t="n"/>
      <c r="F47" s="118" t="n"/>
      <c r="G47" s="55" t="n"/>
      <c r="H47" s="92" t="n"/>
      <c r="I47" s="92" t="n"/>
    </row>
    <row r="48" ht="6" customHeight="1">
      <c r="B48" s="92" t="n"/>
    </row>
    <row r="49">
      <c r="C49" s="92" t="n"/>
      <c r="F49" s="92" t="n"/>
      <c r="G49" s="92" t="n"/>
      <c r="I49" s="4" t="n"/>
    </row>
    <row r="50" ht="13.5" customHeight="1">
      <c r="B50" s="92" t="n"/>
    </row>
    <row r="51" ht="13.5" customHeight="1"/>
    <row r="52" ht="21.5" customHeight="1"/>
    <row r="53" ht="13.5" customHeight="1">
      <c r="B53" s="83" t="inlineStr">
        <is>
          <t>Association loi 1901 affiliée à la CNJE</t>
        </is>
      </c>
    </row>
    <row r="54" ht="6" customHeight="1">
      <c r="B54" s="83" t="n"/>
    </row>
    <row r="55">
      <c r="B55" s="83" t="inlineStr">
        <is>
          <t xml:space="preserve">Les cotisations assises sur les rétributions d'étudiants chargés d'étude dans le cadre d'une </t>
        </is>
      </c>
    </row>
    <row r="56">
      <c r="B56" s="83" t="inlineStr">
        <is>
          <t>Junior-Entreprise sont encadrées par la lettre ministérielle du 01.VIII.1988 et l'arrêté du 20.VI.1988.</t>
        </is>
      </c>
    </row>
    <row r="57" ht="6.5" customHeight="1">
      <c r="B57" s="158" t="n"/>
    </row>
    <row r="58">
      <c r="B58" s="83" t="inlineStr">
        <is>
          <t xml:space="preserve">Ce bulletin de versement ne constitue en aucun cas un bulletin de salaire, et par conséquent, n'ouvre </t>
        </is>
      </c>
    </row>
    <row r="59" ht="14.25" customHeight="1">
      <c r="B59" s="83" t="inlineStr">
        <is>
          <t xml:space="preserve">pas droit à l'établissement d'une carte de séjour. </t>
        </is>
      </c>
    </row>
    <row r="60" ht="6.5" customHeight="1">
      <c r="B60" s="158" t="n"/>
    </row>
    <row r="61">
      <c r="B61" s="83" t="inlineStr">
        <is>
          <t>Les rétributions sont à déclarer sur la déclaration des revenus dans la rubrique bénéfices non commerciaux</t>
        </is>
      </c>
    </row>
    <row r="62" ht="6" customHeight="1">
      <c r="B62" s="158" t="n"/>
    </row>
    <row r="63">
      <c r="B63" s="111" t="inlineStr">
        <is>
          <t>CE DOCUMENT EST A CONSERVER SANS LIMITATION DE DUREE PAR SON BENEFICIAIRE</t>
        </is>
      </c>
    </row>
    <row r="64">
      <c r="A64" s="1" t="n"/>
      <c r="B64" s="12" t="n"/>
      <c r="C64" s="12" t="n"/>
      <c r="D64" s="12" t="n"/>
      <c r="E64" s="12" t="n"/>
      <c r="F64" s="12" t="n"/>
      <c r="G64" s="12" t="n"/>
      <c r="H64" s="12" t="n"/>
      <c r="I64" s="12" t="n"/>
    </row>
    <row r="65">
      <c r="A65" s="1" t="n"/>
      <c r="B65" s="83" t="inlineStr">
        <is>
          <t>Pour la définition des termes employés, se reporter au site internet service-public.fr rubrique cotisations sociales</t>
        </is>
      </c>
    </row>
    <row r="66">
      <c r="B66" s="1" t="n"/>
      <c r="C66" s="1" t="n"/>
      <c r="D66" s="1" t="n"/>
      <c r="E66" s="1" t="n"/>
      <c r="F66" s="1" t="n"/>
      <c r="G66" s="1" t="n"/>
      <c r="H66" s="1" t="n"/>
      <c r="I66" s="1" t="n"/>
    </row>
    <row r="67">
      <c r="B67" s="4" t="n"/>
      <c r="C67" s="4" t="n"/>
      <c r="D67" s="4" t="n"/>
      <c r="E67" s="4" t="n"/>
      <c r="F67" s="4" t="n"/>
      <c r="G67" s="4" t="n"/>
      <c r="H67" s="4" t="n"/>
      <c r="I67" s="4" t="n"/>
    </row>
  </sheetData>
  <mergeCells count="79">
    <mergeCell ref="B7:F7"/>
    <mergeCell ref="B62:I62"/>
    <mergeCell ref="H10:I10"/>
    <mergeCell ref="B54:I54"/>
    <mergeCell ref="E32:H32"/>
    <mergeCell ref="B34:D34"/>
    <mergeCell ref="C13:F13"/>
    <mergeCell ref="B28:D28"/>
    <mergeCell ref="B56:I56"/>
    <mergeCell ref="H39:I39"/>
    <mergeCell ref="B48:I48"/>
    <mergeCell ref="B42:F42"/>
    <mergeCell ref="B11:F11"/>
    <mergeCell ref="C15:F15"/>
    <mergeCell ref="B20:D20"/>
    <mergeCell ref="B44:F44"/>
    <mergeCell ref="H45:I45"/>
    <mergeCell ref="B37:F37"/>
    <mergeCell ref="C49:E49"/>
    <mergeCell ref="G9:I9"/>
    <mergeCell ref="H37:I37"/>
    <mergeCell ref="B65:I65"/>
    <mergeCell ref="B6:F6"/>
    <mergeCell ref="G6:I6"/>
    <mergeCell ref="F19:G19"/>
    <mergeCell ref="B59:I59"/>
    <mergeCell ref="B12:I12"/>
    <mergeCell ref="B43:F43"/>
    <mergeCell ref="B19:D19"/>
    <mergeCell ref="G4:I4"/>
    <mergeCell ref="B8:F8"/>
    <mergeCell ref="C14:F14"/>
    <mergeCell ref="G49:H49"/>
    <mergeCell ref="B10:F10"/>
    <mergeCell ref="H19:I19"/>
    <mergeCell ref="B9:F9"/>
    <mergeCell ref="B31:D31"/>
    <mergeCell ref="G16:H16"/>
    <mergeCell ref="B5:F5"/>
    <mergeCell ref="G8:I8"/>
    <mergeCell ref="B45:F45"/>
    <mergeCell ref="B21:D21"/>
    <mergeCell ref="B63:I63"/>
    <mergeCell ref="B4:F4"/>
    <mergeCell ref="H38:I38"/>
    <mergeCell ref="B23:D23"/>
    <mergeCell ref="H43:I43"/>
    <mergeCell ref="B46:F46"/>
    <mergeCell ref="B50:I52"/>
    <mergeCell ref="B39:F39"/>
    <mergeCell ref="G5:I5"/>
    <mergeCell ref="G13:H13"/>
    <mergeCell ref="B61:I61"/>
    <mergeCell ref="H2:I2"/>
    <mergeCell ref="G15:H15"/>
    <mergeCell ref="B35:D35"/>
    <mergeCell ref="D2:G2"/>
    <mergeCell ref="B25:D25"/>
    <mergeCell ref="B55:I55"/>
    <mergeCell ref="B22:D22"/>
    <mergeCell ref="G7:I7"/>
    <mergeCell ref="D3:G3"/>
    <mergeCell ref="B29:D29"/>
    <mergeCell ref="G17:H17"/>
    <mergeCell ref="B58:I58"/>
    <mergeCell ref="B18:I18"/>
    <mergeCell ref="B60:I60"/>
    <mergeCell ref="A1:A63"/>
    <mergeCell ref="B57:I57"/>
    <mergeCell ref="B24:D24"/>
    <mergeCell ref="B53:I53"/>
    <mergeCell ref="B38:F38"/>
    <mergeCell ref="B32:D32"/>
    <mergeCell ref="B26:D26"/>
    <mergeCell ref="G14:H14"/>
    <mergeCell ref="C1:I1"/>
    <mergeCell ref="G11:I11"/>
    <mergeCell ref="B27:D27"/>
    <mergeCell ref="B41:F41"/>
  </mergeCells>
  <pageMargins left="0.25" right="0.25" top="0.2" bottom="0.2" header="0" footer="0"/>
  <pageSetup orientation="portrait" paperSize="9" scale="90" fitToHeight="0" fitToWidth="0"/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Unknown Creator</dc:creator>
  <dc:title xmlns:dc="http://purl.org/dc/elements/1.1/">Untitled Spreadsheet</dc:title>
  <dcterms:created xmlns:dcterms="http://purl.org/dc/terms/" xmlns:xsi="http://www.w3.org/2001/XMLSchema-instance" xsi:type="dcterms:W3CDTF">2024-01-29T15:32:40Z</dcterms:created>
  <dcterms:modified xmlns:dcterms="http://purl.org/dc/terms/" xmlns:xsi="http://www.w3.org/2001/XMLSchema-instance" xsi:type="dcterms:W3CDTF">2024-09-11T16:48:29Z</dcterms:modified>
  <cp:lastModifiedBy>Microsoft Office User</cp:lastModifiedBy>
</cp:coreProperties>
</file>