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Data Analysis\Excel Project\"/>
    </mc:Choice>
  </mc:AlternateContent>
  <xr:revisionPtr revIDLastSave="0" documentId="13_ncr:1_{E007A268-2471-49BD-AF8E-53B955EE18A4}" xr6:coauthVersionLast="47" xr6:coauthVersionMax="47" xr10:uidLastSave="{00000000-0000-0000-0000-000000000000}"/>
  <bookViews>
    <workbookView xWindow="-108" yWindow="-108" windowWidth="23256" windowHeight="12456" activeTab="1" xr2:uid="{C0893FBD-34B3-420E-B0D6-EC330180DDEA}"/>
  </bookViews>
  <sheets>
    <sheet name="PIVOT TABLE" sheetId="4" r:id="rId1"/>
    <sheet name="DASHBOARD" sheetId="7"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0" i="3" l="1"/>
  <c r="F23" i="3"/>
  <c r="H23" i="3" s="1"/>
  <c r="G23" i="3"/>
  <c r="F42" i="3"/>
  <c r="H42" i="3" s="1"/>
  <c r="G42" i="3"/>
  <c r="F44" i="3"/>
  <c r="H44" i="3" s="1"/>
  <c r="G44" i="3"/>
  <c r="F26" i="3"/>
  <c r="H26" i="3" s="1"/>
  <c r="G26" i="3"/>
  <c r="F38" i="3"/>
  <c r="H38" i="3" s="1"/>
  <c r="G38" i="3"/>
  <c r="F2" i="3"/>
  <c r="H2" i="3" s="1"/>
  <c r="G2" i="3"/>
  <c r="F21" i="3"/>
  <c r="H21" i="3" s="1"/>
  <c r="G21" i="3"/>
  <c r="F50" i="3"/>
  <c r="H50" i="3" s="1"/>
  <c r="F32" i="3"/>
  <c r="H32" i="3" s="1"/>
  <c r="G32" i="3"/>
  <c r="F3" i="3"/>
  <c r="H3" i="3" s="1"/>
  <c r="G3" i="3"/>
  <c r="F5" i="3"/>
  <c r="H5" i="3" s="1"/>
  <c r="G5" i="3"/>
  <c r="F45" i="3"/>
  <c r="H45" i="3" s="1"/>
  <c r="G45" i="3"/>
  <c r="F30" i="3"/>
  <c r="H30" i="3" s="1"/>
  <c r="G30" i="3"/>
  <c r="F4" i="3"/>
  <c r="H4" i="3" s="1"/>
  <c r="G4" i="3"/>
  <c r="F19" i="3"/>
  <c r="H19" i="3" s="1"/>
  <c r="G19" i="3"/>
  <c r="F49" i="3"/>
  <c r="H49" i="3" s="1"/>
  <c r="G49" i="3"/>
  <c r="F22" i="3"/>
  <c r="H22" i="3" s="1"/>
  <c r="G22" i="3"/>
  <c r="F27" i="3"/>
  <c r="H27" i="3" s="1"/>
  <c r="G27" i="3"/>
  <c r="F35" i="3"/>
  <c r="H35" i="3" s="1"/>
  <c r="G35" i="3"/>
  <c r="F48" i="3"/>
  <c r="H48" i="3" s="1"/>
  <c r="G48" i="3"/>
  <c r="F28" i="3"/>
  <c r="H28" i="3" s="1"/>
  <c r="G28" i="3"/>
  <c r="F17" i="3"/>
  <c r="H17" i="3" s="1"/>
  <c r="G17" i="3"/>
  <c r="F33" i="3"/>
  <c r="H33" i="3" s="1"/>
  <c r="G33" i="3"/>
  <c r="F6" i="3"/>
  <c r="H6" i="3" s="1"/>
  <c r="G6" i="3"/>
  <c r="F29" i="3"/>
  <c r="H29" i="3" s="1"/>
  <c r="G29" i="3"/>
  <c r="F47" i="3"/>
  <c r="H47" i="3" s="1"/>
  <c r="G47" i="3"/>
  <c r="F46" i="3"/>
  <c r="H46" i="3" s="1"/>
  <c r="G46" i="3"/>
  <c r="F31" i="3"/>
  <c r="H31" i="3" s="1"/>
  <c r="G31" i="3"/>
  <c r="F39" i="3"/>
  <c r="H39" i="3" s="1"/>
  <c r="G39" i="3"/>
  <c r="F11" i="3"/>
  <c r="H11" i="3" s="1"/>
  <c r="G11" i="3"/>
  <c r="F24" i="3"/>
  <c r="H24" i="3" s="1"/>
  <c r="G24" i="3"/>
  <c r="F40" i="3"/>
  <c r="H40" i="3" s="1"/>
  <c r="G40" i="3"/>
  <c r="F13" i="3"/>
  <c r="H13" i="3" s="1"/>
  <c r="G13" i="3"/>
  <c r="F14" i="3"/>
  <c r="H14" i="3" s="1"/>
  <c r="G14" i="3"/>
  <c r="F51" i="3"/>
  <c r="H51" i="3" s="1"/>
  <c r="G51" i="3"/>
  <c r="F34" i="3"/>
  <c r="H34" i="3" s="1"/>
  <c r="G34" i="3"/>
  <c r="F7" i="3"/>
  <c r="H7" i="3" s="1"/>
  <c r="G7" i="3"/>
  <c r="F25" i="3"/>
  <c r="H25" i="3" s="1"/>
  <c r="G25" i="3"/>
  <c r="F15" i="3"/>
  <c r="H15" i="3" s="1"/>
  <c r="G15" i="3"/>
  <c r="F41" i="3"/>
  <c r="H41" i="3" s="1"/>
  <c r="G41" i="3"/>
  <c r="F36" i="3"/>
  <c r="H36" i="3" s="1"/>
  <c r="G36" i="3"/>
  <c r="F12" i="3"/>
  <c r="H12" i="3" s="1"/>
  <c r="G12" i="3"/>
  <c r="F20" i="3"/>
  <c r="H20" i="3" s="1"/>
  <c r="G20" i="3"/>
  <c r="F16" i="3"/>
  <c r="H16" i="3" s="1"/>
  <c r="G16" i="3"/>
  <c r="F8" i="3"/>
  <c r="H8" i="3" s="1"/>
  <c r="G8" i="3"/>
  <c r="F37" i="3"/>
  <c r="H37" i="3" s="1"/>
  <c r="G37" i="3"/>
  <c r="F10" i="3"/>
  <c r="H10" i="3" s="1"/>
  <c r="G10" i="3"/>
  <c r="F43" i="3"/>
  <c r="H43" i="3" s="1"/>
  <c r="G43" i="3"/>
  <c r="F9" i="3"/>
  <c r="H9" i="3" s="1"/>
  <c r="G9" i="3"/>
  <c r="F18" i="3"/>
  <c r="H18" i="3" s="1"/>
  <c r="G18" i="3"/>
  <c r="K8" i="3"/>
  <c r="I16" i="3" l="1"/>
  <c r="I48" i="3"/>
  <c r="I12" i="3"/>
  <c r="I24" i="3"/>
  <c r="I3" i="3"/>
  <c r="I20" i="3"/>
  <c r="I26" i="3"/>
  <c r="I44" i="3"/>
  <c r="I42" i="3"/>
  <c r="I6" i="3"/>
  <c r="I2" i="3"/>
  <c r="I46" i="3"/>
  <c r="I41" i="3"/>
  <c r="I35" i="3"/>
  <c r="I51" i="3"/>
  <c r="I15" i="3"/>
  <c r="I28" i="3"/>
  <c r="I37" i="3"/>
  <c r="I31" i="3"/>
  <c r="I5" i="3"/>
  <c r="I45" i="3"/>
  <c r="I34" i="3"/>
  <c r="I43" i="3"/>
  <c r="I33" i="3"/>
  <c r="I10" i="3"/>
  <c r="I49" i="3"/>
  <c r="I22" i="3"/>
  <c r="I19" i="3"/>
  <c r="I40" i="3"/>
  <c r="I7" i="3"/>
  <c r="I21" i="3"/>
  <c r="I13" i="3"/>
  <c r="I47" i="3"/>
  <c r="I36" i="3"/>
  <c r="I4" i="3"/>
  <c r="I29" i="3"/>
  <c r="I18" i="3"/>
  <c r="I11" i="3"/>
  <c r="I32" i="3"/>
  <c r="I39" i="3"/>
  <c r="I30" i="3"/>
  <c r="I14" i="3"/>
  <c r="I27" i="3"/>
  <c r="I38" i="3"/>
  <c r="I8" i="3"/>
  <c r="I9" i="3"/>
  <c r="I25" i="3"/>
  <c r="I17" i="3"/>
  <c r="I23" i="3"/>
  <c r="I50" i="3"/>
  <c r="K5" i="3"/>
  <c r="K14" i="3" l="1"/>
</calcChain>
</file>

<file path=xl/sharedStrings.xml><?xml version="1.0" encoding="utf-8"?>
<sst xmlns="http://schemas.openxmlformats.org/spreadsheetml/2006/main" count="205" uniqueCount="38">
  <si>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</si>
  <si>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</si>
  <si>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</si>
  <si>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</si>
  <si>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</si>
  <si>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</si>
  <si>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</si>
  <si>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</si>
  <si>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</si>
  <si>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</si>
  <si>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</si>
  <si>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</si>
  <si>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</si>
  <si>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</si>
  <si>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</si>
  <si>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</si>
  <si>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</si>
  <si>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</si>
  <si>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</si>
  <si>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</si>
  <si>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</si>
  <si>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</si>
  <si>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</si>
  <si>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</si>
  <si>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</si>
  <si>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</si>
  <si>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</si>
  <si>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</si>
  <si>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</si>
  <si>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Total Units</t>
  </si>
  <si>
    <t>Total Investment</t>
  </si>
  <si>
    <t>Total Profit</t>
  </si>
  <si>
    <t>Profit</t>
  </si>
  <si>
    <t>Row Labels</t>
  </si>
  <si>
    <t>Grand Total</t>
  </si>
  <si>
    <t>Sum of Total Sales</t>
  </si>
  <si>
    <t>Sum of Units Sold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</si>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</sst>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Rs.&quot;\ * #,##0_ ;_ &quot;Rs.&quot;\ * \-#,##0_ ;_ &quot;Rs.&quot;\ * &quot;-&quot;_ ;_ @_ "/>
    <numFmt numFmtId="165" formatCode="#\.00,\L"/>
  </numFmts>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0" applyNumberFormat="1"/>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0" fontId="0" fillId="0" borderId="0" xfId="0" pivotButton="1"/>
    <xf numFmtId="165" fontId="0" fillId="0" borderId="0" xfId="0" applyNumberFormat="1"/>
    <xf numFmtId="165" fontId="0" fillId="0" borderId="0" xfId="0" pivotButton="1" applyNumberFormat="1"/>
    <xf numFmtId="165" fontId="0" fillId="0" borderId="0" xfId="0" applyNumberFormat="1" applyAlignment="1">
      <alignment horizontal="left"/>
    </xf>
  </cellXfs>
  <cellStyles count="2">
    <cellStyle name="Currency [0]" xfId="1" builtinId="7"/>
    <cellStyle name="Normal" xfId="0" builtinId="0"/>
  </cellStyles>
  <dxfs count="16">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5" formatCode="#\.00,\L"/>
    </dxf>
    <dxf>
      <numFmt numFmtId="0" formatCode="General"/>
    </dxf>
    <dxf>
      <numFmt numFmtId="165" formatCode="#\.00,\L"/>
    </dxf>
    <dxf>
      <numFmt numFmtId="165" formatCode="#\.00,\L"/>
    </dxf>
    <dxf>
      <numFmt numFmtId="165" formatCode="#\.00,\L"/>
    </dxf>
    <dxf>
      <numFmt numFmtId="165" formatCode="#\.00,\L"/>
    </dxf>
    <dxf>
      <numFmt numFmtId="165" formatCode="#\.00,\L"/>
    </dxf>
    <dxf>
      <numFmt numFmtId="165" formatCode="#\.00,\L"/>
    </dxf>
  </dxfs>
  <tableStyles count="1" defaultTableStyle="TableStyleMedium2" defaultPivotStyle="PivotStyleLight16">
    <tableStyle name="Invisible" pivot="0" table="0" count="0" xr9:uid="{BDFCBA0C-0FAD-47E9-B8E0-311E6D449765}"/>
  </tableStyles>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5"/>
  </c:pivotSource>
  <c:chart>
    <c:autoTitleDeleted val="1"/>
    <c:pivotFmts>
      <c:pivotFmt>
        <c:idx val="0"/>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8.333333333333332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a:outerShdw blurRad="50800" dist="50800" dir="5400000" sx="1000" sy="1000" algn="ctr" rotWithShape="0">
              <a:srgbClr val="000000">
                <a:alpha val="43137"/>
              </a:srgbClr>
            </a:outerShdw>
          </a:effectLst>
        </c:spPr>
        <c:dLbl>
          <c:idx val="0"/>
          <c:layout>
            <c:manualLayout>
              <c:x val="-8.611111111111111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a:outerShdw blurRad="50800" dist="50800" dir="5400000" sx="1000" sy="1000" algn="ctr" rotWithShape="0">
              <a:srgbClr val="000000">
                <a:alpha val="43137"/>
              </a:srgbClr>
            </a:outerShdw>
          </a:effectLst>
        </c:spPr>
        <c:dLbl>
          <c:idx val="0"/>
          <c:layout>
            <c:manualLayout>
              <c:x val="-0.1055555555555555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a:outerShdw blurRad="50800" dist="50800" dir="5400000" sx="1000" sy="1000" algn="ctr" rotWithShape="0">
              <a:srgbClr val="000000">
                <a:alpha val="43137"/>
              </a:srgbClr>
            </a:outerShdw>
          </a:effectLst>
        </c:spPr>
        <c:dLbl>
          <c:idx val="0"/>
          <c:layout>
            <c:manualLayout>
              <c:x val="6.9444444444444448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8.333333333333332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6.9444444444444448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055555555555555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8.611111111111111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20052205485113131"/>
              <c:y val="1.428641348358601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6.9444444444444448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0834582519796758"/>
              <c:y val="0.1257934836453380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26189436792849335"/>
              <c:y val="-1.67725386433951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TABLE'!$E$3</c:f>
              <c:strCache>
                <c:ptCount val="1"/>
                <c:pt idx="0">
                  <c:v>Total</c:v>
                </c:pt>
              </c:strCache>
            </c:strRef>
          </c:tx>
          <c:spPr>
            <a:effectLst>
              <a:outerShdw blurRad="50800" dist="50800" dir="5400000" sx="1000" sy="1000" algn="ctr" rotWithShape="0">
                <a:srgbClr val="000000">
                  <a:alpha val="43137"/>
                </a:srgbClr>
              </a:outerShdw>
            </a:effectLst>
          </c:spPr>
          <c:explosion val="1"/>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BADC-40F8-B897-4B6B57872527}"/>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BADC-40F8-B897-4B6B57872527}"/>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BADC-40F8-B897-4B6B57872527}"/>
              </c:ext>
            </c:extLst>
          </c:dPt>
          <c:dPt>
            <c:idx val="3"/>
            <c:bubble3D val="0"/>
            <c:spPr>
              <a:solidFill>
                <a:schemeClr val="accent4"/>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7-BADC-40F8-B897-4B6B57872527}"/>
              </c:ext>
            </c:extLst>
          </c:dPt>
          <c:dLbls>
            <c:dLbl>
              <c:idx val="0"/>
              <c:layout>
                <c:manualLayout>
                  <c:x val="0.20052205485113131"/>
                  <c:y val="1.4286413483586013E-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DC-40F8-B897-4B6B57872527}"/>
                </c:ext>
              </c:extLst>
            </c:dLbl>
            <c:dLbl>
              <c:idx val="1"/>
              <c:layout>
                <c:manualLayout>
                  <c:x val="6.9444444444444448E-2"/>
                  <c:y val="0.10648148148148148"/>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DC-40F8-B897-4B6B57872527}"/>
                </c:ext>
              </c:extLst>
            </c:dLbl>
            <c:dLbl>
              <c:idx val="2"/>
              <c:layout>
                <c:manualLayout>
                  <c:x val="-0.10834582519796758"/>
                  <c:y val="0.1257934836453380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DC-40F8-B897-4B6B57872527}"/>
                </c:ext>
              </c:extLst>
            </c:dLbl>
            <c:dLbl>
              <c:idx val="3"/>
              <c:layout>
                <c:manualLayout>
                  <c:x val="-0.26189436792849335"/>
                  <c:y val="-1.6772538643395188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DC-40F8-B897-4B6B5787252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0"/>
            <c:showSerName val="0"/>
            <c:showPercent val="0"/>
            <c:showBubbleSize val="0"/>
            <c:showLeaderLines val="1"/>
            <c:leaderLines>
              <c:spPr>
                <a:ln w="15875" cap="flat" cmpd="sng" algn="ctr">
                  <a:noFill/>
                  <a:round/>
                </a:ln>
                <a:effectLst/>
              </c:spPr>
            </c:leaderLines>
            <c:extLst>
              <c:ext xmlns:c15="http://schemas.microsoft.com/office/drawing/2012/chart" uri="{CE6537A1-D6FC-4f65-9D91-7224C49458BB}"/>
            </c:extLst>
          </c:dLbls>
          <c:cat>
            <c:strRef>
              <c:f>'PIVOT TABLE'!$D$4:$D$8</c:f>
              <c:strCache>
                <c:ptCount val="4"/>
                <c:pt idx="0">
                  <c:v>East</c:v>
                </c:pt>
                <c:pt idx="1">
                  <c:v>North</c:v>
                </c:pt>
                <c:pt idx="2">
                  <c:v>South</c:v>
                </c:pt>
                <c:pt idx="3">
                  <c:v>West</c:v>
                </c:pt>
              </c:strCache>
            </c:strRef>
          </c:cat>
          <c:val>
            <c:numRef>
              <c:f>'PIVOT TABLE'!$E$4:$E$8</c:f>
              <c:numCache>
                <c:formatCode>#\.00,\L</c:formatCode>
                <c:ptCount val="4"/>
                <c:pt idx="0">
                  <c:v>3534400</c:v>
                </c:pt>
                <c:pt idx="1">
                  <c:v>2661400</c:v>
                </c:pt>
                <c:pt idx="2">
                  <c:v>2870600</c:v>
                </c:pt>
                <c:pt idx="3">
                  <c:v>3878100</c:v>
                </c:pt>
              </c:numCache>
            </c:numRef>
          </c:val>
          <c:extLst>
            <c:ext xmlns:c16="http://schemas.microsoft.com/office/drawing/2014/chart" uri="{C3380CC4-5D6E-409C-BE32-E72D297353CC}">
              <c16:uniqueId val="{00000008-BADC-40F8-B897-4B6B57872527}"/>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81443875765529317"/>
          <c:y val="0.24726305045202687"/>
          <c:w val="0.16889457567804025"/>
          <c:h val="0.43139982502187235"/>
        </c:manualLayout>
      </c:layout>
      <c:overlay val="0"/>
      <c:spPr>
        <a:no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13"/>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3380407809503"/>
          <c:y val="5.0787829389248175E-2"/>
          <c:w val="0.79929570030674624"/>
          <c:h val="0.84247338546871864"/>
        </c:manualLayout>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TABLE'!$B$4:$B$14</c:f>
              <c:numCache>
                <c:formatCode>#\.00,\L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337D-42C8-99E3-2C533F571E6F}"/>
            </c:ext>
          </c:extLst>
        </c:ser>
        <c:dLbls>
          <c:dLblPos val="outEnd"/>
          <c:showLegendKey val="0"/>
          <c:showVal val="1"/>
          <c:showCatName val="0"/>
          <c:showSerName val="0"/>
          <c:showPercent val="0"/>
          <c:showBubbleSize val="0"/>
        </c:dLbls>
        <c:gapWidth val="182"/>
        <c:axId val="2116874559"/>
        <c:axId val="2116875999"/>
      </c:barChart>
      <c:catAx>
        <c:axId val="211687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6875999"/>
        <c:crosses val="autoZero"/>
        <c:auto val="1"/>
        <c:lblAlgn val="ctr"/>
        <c:lblOffset val="100"/>
        <c:noMultiLvlLbl val="0"/>
      </c:catAx>
      <c:valAx>
        <c:axId val="2116875999"/>
        <c:scaling>
          <c:orientation val="minMax"/>
        </c:scaling>
        <c:delete val="0"/>
        <c:axPos val="b"/>
        <c:numFmt formatCode="#\.00,\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687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UNIT SOLD</a:t>
            </a:r>
          </a:p>
        </c:rich>
      </c:tx>
      <c:layout>
        <c:manualLayout>
          <c:xMode val="edge"/>
          <c:yMode val="edge"/>
          <c:x val="0.41294318196704644"/>
          <c:y val="8.0232551917191666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TABLE'!$D$12:$D$19</c:f>
              <c:strCache>
                <c:ptCount val="7"/>
                <c:pt idx="0">
                  <c:v>Action Figure</c:v>
                </c:pt>
                <c:pt idx="1">
                  <c:v>Blender</c:v>
                </c:pt>
                <c:pt idx="2">
                  <c:v>Moisturizer</c:v>
                </c:pt>
                <c:pt idx="3">
                  <c:v>Novel</c:v>
                </c:pt>
                <c:pt idx="4">
                  <c:v>Smartphone</c:v>
                </c:pt>
                <c:pt idx="5">
                  <c:v>Sneakers</c:v>
                </c:pt>
                <c:pt idx="6">
                  <c:v>Tent</c:v>
                </c:pt>
              </c:strCache>
            </c:strRef>
          </c:cat>
          <c:val>
            <c:numRef>
              <c:f>'PIVOT TABLE'!$E$12:$E$19</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BF14-41F6-BC10-EAD97CEE571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9702223"/>
        <c:axId val="199706063"/>
      </c:lineChart>
      <c:catAx>
        <c:axId val="1997022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9706063"/>
        <c:crosses val="autoZero"/>
        <c:auto val="1"/>
        <c:lblAlgn val="ctr"/>
        <c:lblOffset val="100"/>
        <c:noMultiLvlLbl val="0"/>
      </c:catAx>
      <c:valAx>
        <c:axId val="19970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97022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aseline="0"/>
              <a:t> </a:t>
            </a:r>
            <a:r>
              <a:rPr lang="en-IN" b="1" baseline="0"/>
              <a:t>VALUE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TABLE'!$G$4:$G$11</c:f>
              <c:strCache>
                <c:ptCount val="7"/>
                <c:pt idx="0">
                  <c:v>Action Figure</c:v>
                </c:pt>
                <c:pt idx="1">
                  <c:v>Blender</c:v>
                </c:pt>
                <c:pt idx="2">
                  <c:v>Moisturizer</c:v>
                </c:pt>
                <c:pt idx="3">
                  <c:v>Novel</c:v>
                </c:pt>
                <c:pt idx="4">
                  <c:v>Smartphone</c:v>
                </c:pt>
                <c:pt idx="5">
                  <c:v>Sneakers</c:v>
                </c:pt>
                <c:pt idx="6">
                  <c:v>Tent</c:v>
                </c:pt>
              </c:strCache>
            </c:strRef>
          </c:cat>
          <c:val>
            <c:numRef>
              <c:f>'PIVOT TABLE'!$H$4:$H$11</c:f>
              <c:numCache>
                <c:formatCode>#\.00,\L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0B84-4DE7-B6F3-1A93CDF19B5F}"/>
            </c:ext>
          </c:extLst>
        </c:ser>
        <c:dLbls>
          <c:showLegendKey val="0"/>
          <c:showVal val="0"/>
          <c:showCatName val="0"/>
          <c:showSerName val="0"/>
          <c:showPercent val="0"/>
          <c:showBubbleSize val="0"/>
        </c:dLbls>
        <c:gapWidth val="219"/>
        <c:overlap val="-27"/>
        <c:axId val="270378015"/>
        <c:axId val="270379935"/>
      </c:barChart>
      <c:catAx>
        <c:axId val="2703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0379935"/>
        <c:crosses val="autoZero"/>
        <c:auto val="1"/>
        <c:lblAlgn val="ctr"/>
        <c:lblOffset val="100"/>
        <c:noMultiLvlLbl val="0"/>
      </c:catAx>
      <c:valAx>
        <c:axId val="270379935"/>
        <c:scaling>
          <c:orientation val="minMax"/>
        </c:scaling>
        <c:delete val="0"/>
        <c:axPos val="l"/>
        <c:numFmt formatCode="#\.00,\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03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340997</xdr:colOff>
      <xdr:row>11</xdr:row>
      <xdr:rowOff>164548</xdr:rowOff>
    </xdr:from>
    <xdr:to>
      <xdr:col>18</xdr:col>
      <xdr:colOff>29524</xdr:colOff>
      <xdr:row>26</xdr:row>
      <xdr:rowOff>164549</xdr:rowOff>
    </xdr:to>
    <xdr:graphicFrame macro="[0]!PieChart_Click">
      <xdr:nvGraphicFramePr>
        <xdr:cNvPr id="2" name="Chart 1">
          <a:extLst>
            <a:ext uri="{FF2B5EF4-FFF2-40B4-BE49-F238E27FC236}">
              <a16:creationId xmlns:a16="http://schemas.microsoft.com/office/drawing/2014/main" id="{667CDD95-F7F8-49DF-B310-C065C23A6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577768</xdr:colOff>
      <xdr:row>11</xdr:row>
      <xdr:rowOff>143089</xdr:rowOff>
    </xdr:from>
    <xdr:to>
      <xdr:col>10</xdr:col>
      <xdr:colOff>274348</xdr:colOff>
      <xdr:row>26</xdr:row>
      <xdr:rowOff>122840</xdr:rowOff>
    </xdr:to>
    <xdr:graphicFrame macro="">
      <xdr:nvGraphicFramePr>
        <xdr:cNvPr id="3" name="Chart 2">
          <a:extLst>
            <a:ext uri="{FF2B5EF4-FFF2-40B4-BE49-F238E27FC236}">
              <a16:creationId xmlns:a16="http://schemas.microsoft.com/office/drawing/2014/main" id="{7EC36538-6177-4FCC-AE07-53FC776ED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555116</xdr:colOff>
      <xdr:row>26</xdr:row>
      <xdr:rowOff>135285</xdr:rowOff>
    </xdr:from>
    <xdr:to>
      <xdr:col>10</xdr:col>
      <xdr:colOff>475471</xdr:colOff>
      <xdr:row>43</xdr:row>
      <xdr:rowOff>24108</xdr:rowOff>
    </xdr:to>
    <xdr:graphicFrame macro="">
      <xdr:nvGraphicFramePr>
        <xdr:cNvPr id="4" name="Chart 3">
          <a:extLst>
            <a:ext uri="{FF2B5EF4-FFF2-40B4-BE49-F238E27FC236}">
              <a16:creationId xmlns:a16="http://schemas.microsoft.com/office/drawing/2014/main" id="{A47B3EE6-5289-44CB-A4A1-6C769D9AE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264360</xdr:colOff>
      <xdr:row>5</xdr:row>
      <xdr:rowOff>58891</xdr:rowOff>
    </xdr:from>
    <xdr:to>
      <xdr:col>18</xdr:col>
      <xdr:colOff>148569</xdr:colOff>
      <xdr:row>11</xdr:row>
      <xdr:rowOff>140805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58CD5FA-0F21-4DD7-AD9D-CB6C64F3A47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09798" y="971704"/>
              <a:ext cx="2940146" cy="1177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485267</xdr:colOff>
      <xdr:row>27</xdr:row>
      <xdr:rowOff>52595</xdr:rowOff>
    </xdr:from>
    <xdr:to>
      <xdr:col>18</xdr:col>
      <xdr:colOff>177970</xdr:colOff>
      <xdr:row>42</xdr:row>
      <xdr:rowOff>52596</xdr:rowOff>
    </xdr:to>
    <xdr:graphicFrame macro="">
      <xdr:nvGraphicFramePr>
        <xdr:cNvPr id="5" name="Chart 4">
          <a:extLst>
            <a:ext uri="{FF2B5EF4-FFF2-40B4-BE49-F238E27FC236}">
              <a16:creationId xmlns:a16="http://schemas.microsoft.com/office/drawing/2014/main" id="{65BC57B7-63B8-400C-94C9-CB3736C11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123997</xdr:rowOff>
    </xdr:from>
    <xdr:to>
      <xdr:col>2</xdr:col>
      <xdr:colOff>526307</xdr:colOff>
      <xdr:row>29</xdr:row>
      <xdr:rowOff>74079</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9A07FFF4-4C42-4BAC-9701-815FBFB0314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2132185"/>
              <a:ext cx="1748682" cy="3236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109533</xdr:rowOff>
    </xdr:from>
    <xdr:to>
      <xdr:col>2</xdr:col>
      <xdr:colOff>524655</xdr:colOff>
      <xdr:row>43</xdr:row>
      <xdr:rowOff>1902</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4551DA0E-E113-4C63-99EF-1FC085CCCE6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5403846"/>
              <a:ext cx="1747030" cy="2448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297707</xdr:colOff>
      <xdr:row>0</xdr:row>
      <xdr:rowOff>37086</xdr:rowOff>
    </xdr:from>
    <xdr:to>
      <xdr:col>18</xdr:col>
      <xdr:colOff>107207</xdr:colOff>
      <xdr:row>4</xdr:row>
      <xdr:rowOff>156858</xdr:rowOff>
    </xdr:to>
    <xdr:sp macro="" textlink="">
      <xdr:nvSpPr>
        <xdr:cNvPr id="10" name="Rectangle: Rounded Corners 9">
          <a:extLst>
            <a:ext uri="{FF2B5EF4-FFF2-40B4-BE49-F238E27FC236}">
              <a16:creationId xmlns:a16="http://schemas.microsoft.com/office/drawing/2014/main" id="{FED9C7DA-6076-17E4-6698-FECF23AACE15}"/>
            </a:ext>
          </a:extLst>
        </xdr:cNvPr>
        <xdr:cNvSpPr/>
      </xdr:nvSpPr>
      <xdr:spPr>
        <a:xfrm>
          <a:off x="297707" y="37086"/>
          <a:ext cx="10753117" cy="86555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kern="1200" cap="none" spc="0">
              <a:ln w="0"/>
              <a:solidFill>
                <a:schemeClr val="bg1"/>
              </a:solidFill>
              <a:effectLst>
                <a:outerShdw blurRad="38100" dist="19050" dir="2700000" algn="tl" rotWithShape="0">
                  <a:schemeClr val="dk1">
                    <a:alpha val="40000"/>
                  </a:schemeClr>
                </a:outerShdw>
              </a:effectLst>
              <a:latin typeface="+mj-lt"/>
            </a:rPr>
            <a:t>SALES DASHBOARD - 2024</a:t>
          </a:r>
        </a:p>
      </xdr:txBody>
    </xdr:sp>
    <xdr:clientData/>
  </xdr:twoCellAnchor>
  <xdr:twoCellAnchor>
    <xdr:from>
      <xdr:col>4</xdr:col>
      <xdr:colOff>185918</xdr:colOff>
      <xdr:row>5</xdr:row>
      <xdr:rowOff>173582</xdr:rowOff>
    </xdr:from>
    <xdr:to>
      <xdr:col>7</xdr:col>
      <xdr:colOff>526386</xdr:colOff>
      <xdr:row>11</xdr:row>
      <xdr:rowOff>74544</xdr:rowOff>
    </xdr:to>
    <xdr:sp macro="" textlink="">
      <xdr:nvSpPr>
        <xdr:cNvPr id="21" name="Rectangle: Rounded Corners 20">
          <a:extLst>
            <a:ext uri="{FF2B5EF4-FFF2-40B4-BE49-F238E27FC236}">
              <a16:creationId xmlns:a16="http://schemas.microsoft.com/office/drawing/2014/main" id="{4594A33D-EE51-BEF6-95F2-4A446069AA38}"/>
            </a:ext>
          </a:extLst>
        </xdr:cNvPr>
        <xdr:cNvSpPr/>
      </xdr:nvSpPr>
      <xdr:spPr>
        <a:xfrm>
          <a:off x="2637570" y="1084669"/>
          <a:ext cx="2179207" cy="9942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96747</xdr:colOff>
      <xdr:row>6</xdr:row>
      <xdr:rowOff>7930</xdr:rowOff>
    </xdr:from>
    <xdr:to>
      <xdr:col>11</xdr:col>
      <xdr:colOff>588066</xdr:colOff>
      <xdr:row>11</xdr:row>
      <xdr:rowOff>57979</xdr:rowOff>
    </xdr:to>
    <xdr:sp macro="" textlink="">
      <xdr:nvSpPr>
        <xdr:cNvPr id="25" name="Rectangle: Rounded Corners 24">
          <a:extLst>
            <a:ext uri="{FF2B5EF4-FFF2-40B4-BE49-F238E27FC236}">
              <a16:creationId xmlns:a16="http://schemas.microsoft.com/office/drawing/2014/main" id="{E27CB47B-16E2-F1F6-10D5-3B4251DD447E}"/>
            </a:ext>
          </a:extLst>
        </xdr:cNvPr>
        <xdr:cNvSpPr/>
      </xdr:nvSpPr>
      <xdr:spPr>
        <a:xfrm>
          <a:off x="5000051" y="1101234"/>
          <a:ext cx="2330058" cy="961136"/>
        </a:xfrm>
        <a:prstGeom prst="roundRect">
          <a:avLst/>
        </a:prstGeom>
        <a:solidFill>
          <a:schemeClr val="accent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328649</xdr:colOff>
      <xdr:row>6</xdr:row>
      <xdr:rowOff>31154</xdr:rowOff>
    </xdr:from>
    <xdr:to>
      <xdr:col>4</xdr:col>
      <xdr:colOff>143282</xdr:colOff>
      <xdr:row>11</xdr:row>
      <xdr:rowOff>46055</xdr:rowOff>
    </xdr:to>
    <xdr:sp macro="" textlink="">
      <xdr:nvSpPr>
        <xdr:cNvPr id="20" name="Rectangle: Rounded Corners 19">
          <a:extLst>
            <a:ext uri="{FF2B5EF4-FFF2-40B4-BE49-F238E27FC236}">
              <a16:creationId xmlns:a16="http://schemas.microsoft.com/office/drawing/2014/main" id="{F22E0BD5-FA23-13BF-88D9-1066A801BAC1}"/>
            </a:ext>
          </a:extLst>
        </xdr:cNvPr>
        <xdr:cNvSpPr/>
      </xdr:nvSpPr>
      <xdr:spPr>
        <a:xfrm>
          <a:off x="328649" y="1125308"/>
          <a:ext cx="2263454" cy="926696"/>
        </a:xfrm>
        <a:prstGeom prst="roundRect">
          <a:avLst/>
        </a:prstGeom>
        <a:effectLst>
          <a:outerShdw blurRad="50800" dist="50800" dir="5400000" sx="49000" sy="49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r"/>
          <a:r>
            <a:rPr lang="en-US" kern="1200">
              <a:ln w="0">
                <a:noFill/>
              </a:ln>
            </a:rPr>
            <a:t> </a:t>
          </a:r>
        </a:p>
      </xdr:txBody>
    </xdr:sp>
    <xdr:clientData/>
  </xdr:twoCellAnchor>
  <xdr:twoCellAnchor editAs="oneCell">
    <xdr:from>
      <xdr:col>0</xdr:col>
      <xdr:colOff>317605</xdr:colOff>
      <xdr:row>6</xdr:row>
      <xdr:rowOff>82826</xdr:rowOff>
    </xdr:from>
    <xdr:to>
      <xdr:col>1</xdr:col>
      <xdr:colOff>535021</xdr:colOff>
      <xdr:row>11</xdr:row>
      <xdr:rowOff>105383</xdr:rowOff>
    </xdr:to>
    <xdr:pic>
      <xdr:nvPicPr>
        <xdr:cNvPr id="19" name="Graphic 18" descr="Coins with solid fill">
          <a:extLst>
            <a:ext uri="{FF2B5EF4-FFF2-40B4-BE49-F238E27FC236}">
              <a16:creationId xmlns:a16="http://schemas.microsoft.com/office/drawing/2014/main" id="{36D9D251-ACED-C2E4-F378-E8C9150877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7605" y="1176130"/>
          <a:ext cx="830329" cy="933644"/>
        </a:xfrm>
        <a:prstGeom prst="rect">
          <a:avLst/>
        </a:prstGeom>
      </xdr:spPr>
    </xdr:pic>
    <xdr:clientData/>
  </xdr:twoCellAnchor>
  <xdr:twoCellAnchor>
    <xdr:from>
      <xdr:col>1</xdr:col>
      <xdr:colOff>403795</xdr:colOff>
      <xdr:row>6</xdr:row>
      <xdr:rowOff>71641</xdr:rowOff>
    </xdr:from>
    <xdr:to>
      <xdr:col>4</xdr:col>
      <xdr:colOff>104205</xdr:colOff>
      <xdr:row>8</xdr:row>
      <xdr:rowOff>91179</xdr:rowOff>
    </xdr:to>
    <xdr:sp macro="" textlink="">
      <xdr:nvSpPr>
        <xdr:cNvPr id="28" name="TextBox 27">
          <a:extLst>
            <a:ext uri="{FF2B5EF4-FFF2-40B4-BE49-F238E27FC236}">
              <a16:creationId xmlns:a16="http://schemas.microsoft.com/office/drawing/2014/main" id="{97ADAB92-4EAA-3F86-9F2B-3B6853DD2CBB}"/>
            </a:ext>
          </a:extLst>
        </xdr:cNvPr>
        <xdr:cNvSpPr txBox="1"/>
      </xdr:nvSpPr>
      <xdr:spPr>
        <a:xfrm>
          <a:off x="1016000" y="1165795"/>
          <a:ext cx="1537026" cy="384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800" b="1" kern="1200">
              <a:solidFill>
                <a:schemeClr val="bg1"/>
              </a:solidFill>
            </a:rPr>
            <a:t>TOTAL</a:t>
          </a:r>
          <a:r>
            <a:rPr lang="en-IN" sz="2000" b="1" kern="1200" baseline="0"/>
            <a:t> </a:t>
          </a:r>
          <a:r>
            <a:rPr lang="en-IN" sz="1800" b="1" kern="1200" baseline="0">
              <a:solidFill>
                <a:schemeClr val="bg1"/>
              </a:solidFill>
            </a:rPr>
            <a:t>SALES</a:t>
          </a:r>
          <a:endParaRPr lang="en-IN" sz="1800" b="1" kern="1200">
            <a:solidFill>
              <a:schemeClr val="bg1"/>
            </a:solidFill>
          </a:endParaRPr>
        </a:p>
      </xdr:txBody>
    </xdr:sp>
    <xdr:clientData/>
  </xdr:twoCellAnchor>
  <xdr:twoCellAnchor>
    <xdr:from>
      <xdr:col>1</xdr:col>
      <xdr:colOff>554182</xdr:colOff>
      <xdr:row>8</xdr:row>
      <xdr:rowOff>55417</xdr:rowOff>
    </xdr:from>
    <xdr:to>
      <xdr:col>4</xdr:col>
      <xdr:colOff>103909</xdr:colOff>
      <xdr:row>10</xdr:row>
      <xdr:rowOff>20782</xdr:rowOff>
    </xdr:to>
    <xdr:sp macro="" textlink="SalesData!K5">
      <xdr:nvSpPr>
        <xdr:cNvPr id="30" name="TextBox 29">
          <a:extLst>
            <a:ext uri="{FF2B5EF4-FFF2-40B4-BE49-F238E27FC236}">
              <a16:creationId xmlns:a16="http://schemas.microsoft.com/office/drawing/2014/main" id="{02950AED-6394-1DBA-0A73-962AF1CC3341}"/>
            </a:ext>
          </a:extLst>
        </xdr:cNvPr>
        <xdr:cNvSpPr txBox="1"/>
      </xdr:nvSpPr>
      <xdr:spPr>
        <a:xfrm>
          <a:off x="1163782" y="1496290"/>
          <a:ext cx="1378527" cy="32558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22664054-C58F-4858-AC1B-774FAC49A4BC}" type="TxLink">
            <a:rPr lang="en-US" sz="1400" b="1" i="0" u="none" strike="noStrike" kern="1200">
              <a:solidFill>
                <a:schemeClr val="bg1"/>
              </a:solidFill>
              <a:latin typeface="Aptos Narrow"/>
            </a:rPr>
            <a:pPr/>
            <a:t> Rs. 1,29,44,500 </a:t>
          </a:fld>
          <a:endParaRPr lang="en-IN" sz="1400" b="1" kern="1200">
            <a:solidFill>
              <a:schemeClr val="bg1"/>
            </a:solidFill>
          </a:endParaRPr>
        </a:p>
      </xdr:txBody>
    </xdr:sp>
    <xdr:clientData/>
  </xdr:twoCellAnchor>
  <xdr:twoCellAnchor editAs="oneCell">
    <xdr:from>
      <xdr:col>4</xdr:col>
      <xdr:colOff>174767</xdr:colOff>
      <xdr:row>6</xdr:row>
      <xdr:rowOff>57979</xdr:rowOff>
    </xdr:from>
    <xdr:to>
      <xdr:col>5</xdr:col>
      <xdr:colOff>438978</xdr:colOff>
      <xdr:row>10</xdr:row>
      <xdr:rowOff>173935</xdr:rowOff>
    </xdr:to>
    <xdr:pic>
      <xdr:nvPicPr>
        <xdr:cNvPr id="13" name="Graphic 12" descr="Bar graph with upward trend with solid fill">
          <a:extLst>
            <a:ext uri="{FF2B5EF4-FFF2-40B4-BE49-F238E27FC236}">
              <a16:creationId xmlns:a16="http://schemas.microsoft.com/office/drawing/2014/main" id="{DC1FFE39-96F1-0A91-277A-0BAD80C3BA7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26419" y="1151283"/>
          <a:ext cx="877124" cy="844826"/>
        </a:xfrm>
        <a:prstGeom prst="rect">
          <a:avLst/>
        </a:prstGeom>
      </xdr:spPr>
    </xdr:pic>
    <xdr:clientData/>
  </xdr:twoCellAnchor>
  <xdr:twoCellAnchor>
    <xdr:from>
      <xdr:col>5</xdr:col>
      <xdr:colOff>372718</xdr:colOff>
      <xdr:row>6</xdr:row>
      <xdr:rowOff>16566</xdr:rowOff>
    </xdr:from>
    <xdr:to>
      <xdr:col>7</xdr:col>
      <xdr:colOff>480392</xdr:colOff>
      <xdr:row>8</xdr:row>
      <xdr:rowOff>107674</xdr:rowOff>
    </xdr:to>
    <xdr:sp macro="" textlink="">
      <xdr:nvSpPr>
        <xdr:cNvPr id="31" name="TextBox 30">
          <a:extLst>
            <a:ext uri="{FF2B5EF4-FFF2-40B4-BE49-F238E27FC236}">
              <a16:creationId xmlns:a16="http://schemas.microsoft.com/office/drawing/2014/main" id="{75417DE5-8E97-7E0B-8C7F-E9FE524B9D64}"/>
            </a:ext>
          </a:extLst>
        </xdr:cNvPr>
        <xdr:cNvSpPr txBox="1"/>
      </xdr:nvSpPr>
      <xdr:spPr>
        <a:xfrm>
          <a:off x="3437283" y="1109870"/>
          <a:ext cx="1333500" cy="45554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kern="1200">
              <a:solidFill>
                <a:schemeClr val="bg1"/>
              </a:solidFill>
            </a:rPr>
            <a:t>PROFIT</a:t>
          </a:r>
        </a:p>
      </xdr:txBody>
    </xdr:sp>
    <xdr:clientData/>
  </xdr:twoCellAnchor>
  <xdr:twoCellAnchor>
    <xdr:from>
      <xdr:col>5</xdr:col>
      <xdr:colOff>405849</xdr:colOff>
      <xdr:row>7</xdr:row>
      <xdr:rowOff>173936</xdr:rowOff>
    </xdr:from>
    <xdr:to>
      <xdr:col>7</xdr:col>
      <xdr:colOff>430697</xdr:colOff>
      <xdr:row>9</xdr:row>
      <xdr:rowOff>149087</xdr:rowOff>
    </xdr:to>
    <xdr:sp macro="" textlink="SalesData!K14">
      <xdr:nvSpPr>
        <xdr:cNvPr id="32" name="TextBox 31">
          <a:extLst>
            <a:ext uri="{FF2B5EF4-FFF2-40B4-BE49-F238E27FC236}">
              <a16:creationId xmlns:a16="http://schemas.microsoft.com/office/drawing/2014/main" id="{D8C7723D-B074-ADCD-6944-7E1680DAC0C6}"/>
            </a:ext>
          </a:extLst>
        </xdr:cNvPr>
        <xdr:cNvSpPr txBox="1"/>
      </xdr:nvSpPr>
      <xdr:spPr>
        <a:xfrm>
          <a:off x="3470414" y="1449458"/>
          <a:ext cx="1250674" cy="33958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EC4ADA-7B81-4537-AECC-21D61165DFEB}" type="TxLink">
            <a:rPr lang="en-US" sz="1400" b="1" i="0" u="none" strike="noStrike" kern="1200">
              <a:solidFill>
                <a:schemeClr val="bg1"/>
              </a:solidFill>
              <a:latin typeface="Aptos Narrow"/>
            </a:rPr>
            <a:pPr/>
            <a:t> Rs. 38,34,400 </a:t>
          </a:fld>
          <a:endParaRPr lang="en-IN" sz="1400" b="1" kern="1200">
            <a:solidFill>
              <a:schemeClr val="bg1"/>
            </a:solidFill>
          </a:endParaRPr>
        </a:p>
      </xdr:txBody>
    </xdr:sp>
    <xdr:clientData/>
  </xdr:twoCellAnchor>
  <xdr:twoCellAnchor editAs="oneCell">
    <xdr:from>
      <xdr:col>8</xdr:col>
      <xdr:colOff>91109</xdr:colOff>
      <xdr:row>6</xdr:row>
      <xdr:rowOff>41414</xdr:rowOff>
    </xdr:from>
    <xdr:to>
      <xdr:col>9</xdr:col>
      <xdr:colOff>392596</xdr:colOff>
      <xdr:row>11</xdr:row>
      <xdr:rowOff>44727</xdr:rowOff>
    </xdr:to>
    <xdr:pic>
      <xdr:nvPicPr>
        <xdr:cNvPr id="34" name="Graphic 33" descr="Shopping cart with solid fill">
          <a:extLst>
            <a:ext uri="{FF2B5EF4-FFF2-40B4-BE49-F238E27FC236}">
              <a16:creationId xmlns:a16="http://schemas.microsoft.com/office/drawing/2014/main" id="{9CF88550-2D02-1269-EAF6-6B25400BB4E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4413" y="1134718"/>
          <a:ext cx="914400" cy="914400"/>
        </a:xfrm>
        <a:prstGeom prst="rect">
          <a:avLst/>
        </a:prstGeom>
      </xdr:spPr>
    </xdr:pic>
    <xdr:clientData/>
  </xdr:twoCellAnchor>
  <xdr:twoCellAnchor>
    <xdr:from>
      <xdr:col>9</xdr:col>
      <xdr:colOff>273326</xdr:colOff>
      <xdr:row>6</xdr:row>
      <xdr:rowOff>41413</xdr:rowOff>
    </xdr:from>
    <xdr:to>
      <xdr:col>11</xdr:col>
      <xdr:colOff>422414</xdr:colOff>
      <xdr:row>8</xdr:row>
      <xdr:rowOff>24848</xdr:rowOff>
    </xdr:to>
    <xdr:sp macro="" textlink="">
      <xdr:nvSpPr>
        <xdr:cNvPr id="35" name="TextBox 34">
          <a:extLst>
            <a:ext uri="{FF2B5EF4-FFF2-40B4-BE49-F238E27FC236}">
              <a16:creationId xmlns:a16="http://schemas.microsoft.com/office/drawing/2014/main" id="{20579DED-4202-4006-42D6-64DD50AC8CBC}"/>
            </a:ext>
          </a:extLst>
        </xdr:cNvPr>
        <xdr:cNvSpPr txBox="1"/>
      </xdr:nvSpPr>
      <xdr:spPr>
        <a:xfrm>
          <a:off x="5789543" y="1134717"/>
          <a:ext cx="1374914" cy="34787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solidFill>
                <a:schemeClr val="bg1"/>
              </a:solidFill>
            </a:rPr>
            <a:t>UNITS SOLD</a:t>
          </a:r>
        </a:p>
      </xdr:txBody>
    </xdr:sp>
    <xdr:clientData/>
  </xdr:twoCellAnchor>
  <xdr:twoCellAnchor>
    <xdr:from>
      <xdr:col>9</xdr:col>
      <xdr:colOff>347870</xdr:colOff>
      <xdr:row>7</xdr:row>
      <xdr:rowOff>165652</xdr:rowOff>
    </xdr:from>
    <xdr:to>
      <xdr:col>11</xdr:col>
      <xdr:colOff>323022</xdr:colOff>
      <xdr:row>10</xdr:row>
      <xdr:rowOff>57978</xdr:rowOff>
    </xdr:to>
    <xdr:sp macro="" textlink="SalesData!K8">
      <xdr:nvSpPr>
        <xdr:cNvPr id="36" name="TextBox 35">
          <a:extLst>
            <a:ext uri="{FF2B5EF4-FFF2-40B4-BE49-F238E27FC236}">
              <a16:creationId xmlns:a16="http://schemas.microsoft.com/office/drawing/2014/main" id="{A29EAA35-3D92-76DA-C15A-271942C756E3}"/>
            </a:ext>
          </a:extLst>
        </xdr:cNvPr>
        <xdr:cNvSpPr txBox="1"/>
      </xdr:nvSpPr>
      <xdr:spPr>
        <a:xfrm>
          <a:off x="5864087" y="1441174"/>
          <a:ext cx="1200978" cy="438978"/>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687EF9-36EF-4711-BEBC-3E81FD40B9CD}" type="TxLink">
            <a:rPr lang="en-US" sz="2000" b="1" i="0" u="none" strike="noStrike" kern="1200">
              <a:solidFill>
                <a:schemeClr val="bg1"/>
              </a:solidFill>
              <a:latin typeface="Aptos Narrow"/>
            </a:rPr>
            <a:pPr/>
            <a:t>4705</a:t>
          </a:fld>
          <a:endParaRPr lang="en-IN" sz="2000" b="1" kern="12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anraju" refreshedDate="45715.327377546295" createdVersion="8" refreshedVersion="8" minRefreshableVersion="3" recordCount="50" xr:uid="{4AFA6F53-5795-4DC5-B295-68C14D1D7301}">
  <cacheSource type="worksheet">
    <worksheetSource name="Table1"/>
  </cacheSource>
  <cacheFields count="12">
    <cacheField name="Date" numFmtId="14">
      <sharedItems containsSemiMixedTypes="0" containsNonDate="0" containsDate="1" containsString="0" minDate="2020-05-07T00:00:00" maxDate="2021-12-22T00:00:00" count="47">
        <d v="2020-10-01T00:00:00"/>
        <d v="2021-09-03T00:00:00"/>
        <d v="2020-10-09T00:00:00"/>
        <d v="2021-09-30T00:00:00"/>
        <d v="2021-12-02T00:00:00"/>
        <d v="2021-07-27T00:00:00"/>
        <d v="2021-02-05T00:00:00"/>
        <d v="2021-11-02T00:00:00"/>
        <d v="2020-12-28T00:00:00"/>
        <d v="2021-07-28T00:00:00"/>
        <d v="2021-05-06T00:00:00"/>
        <d v="2020-05-19T00:00:00"/>
        <d v="2021-12-06T00:00:00"/>
        <d v="2020-09-02T00:00:00"/>
        <d v="2020-08-27T00:00:00"/>
        <d v="2021-12-21T00:00:00"/>
        <d v="2020-05-07T00:00:00"/>
        <d v="2021-04-06T00:00:00"/>
        <d v="2021-01-15T00:00:00"/>
        <d v="2021-08-05T00:00:00"/>
        <d v="2020-09-09T00:00:00"/>
        <d v="2021-02-19T00:00:00"/>
        <d v="2020-09-29T00:00:00"/>
        <d v="2020-10-05T00:00:00"/>
        <d v="2020-09-11T00:00:00"/>
        <d v="2021-08-13T00:00:00"/>
        <d v="2020-06-08T00:00:00"/>
        <d v="2021-08-30T00:00:00"/>
        <d v="2021-10-27T00:00:00"/>
        <d v="2021-01-27T00:00:00"/>
        <d v="2021-08-10T00:00:00"/>
        <d v="2021-07-01T00:00:00"/>
        <d v="2021-04-13T00:00:00"/>
        <d v="2021-11-17T00:00:00"/>
        <d v="2021-09-23T00:00:00"/>
        <d v="2020-12-22T00:00:00"/>
        <d v="2020-10-22T00:00:00"/>
        <d v="2021-09-02T00:00:00"/>
        <d v="2021-09-07T00:00:00"/>
        <d v="2021-02-03T00:00:00"/>
        <d v="2020-09-10T00:00:00"/>
        <d v="2021-09-13T00:00:00"/>
        <d v="2020-05-20T00:00:00"/>
        <d v="2021-04-07T00:00:00"/>
        <d v="2021-06-15T00:00:00"/>
        <d v="2020-11-06T00:00:00"/>
        <d v="2020-08-26T00:00:00"/>
      </sharedItems>
      <fieldGroup par="11"/>
    </cacheField>
    <cacheField name="Sales Person" numFmtId="0">
      <sharedItems count="10">
        <s v="Carolyn"/>
        <s v="Nicholas"/>
        <s v="Anna"/>
        <s v="Connor"/>
        <s v="Megan"/>
        <s v="Cameron"/>
        <s v="Grace"/>
        <s v="Ella"/>
        <s v="Andrew"/>
        <s v="Virginia"/>
      </sharedItems>
    </cacheField>
    <cacheField name="Region" numFmtId="0">
      <sharedItems count="4">
        <s v="East"/>
        <s v="South"/>
        <s v="North"/>
        <s v="West"/>
      </sharedItems>
    </cacheField>
    <cacheField name="Product" numFmtId="0">
      <sharedItems count="7">
        <s v="Action Figure"/>
        <s v="Tent"/>
        <s v="Sneakers"/>
        <s v="Novel"/>
        <s v="Moisturizer"/>
        <s v="Blend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 name="Months (Date)" numFmtId="0" databaseField="0">
      <fieldGroup base="0">
        <rangePr groupBy="months" startDate="2020-05-07T00:00:00" endDate="2021-12-22T00:00:00"/>
        <groupItems count="14">
          <s v="&lt;07-05-2020"/>
          <s v="Jan"/>
          <s v="Feb"/>
          <s v="Mar"/>
          <s v="Apr"/>
          <s v="May"/>
          <s v="Jun"/>
          <s v="Jul"/>
          <s v="Aug"/>
          <s v="Sep"/>
          <s v="Oct"/>
          <s v="Nov"/>
          <s v="Dec"/>
          <s v="&gt;22-12-2021"/>
        </groupItems>
      </fieldGroup>
    </cacheField>
    <cacheField name="Quarters (Date)" numFmtId="0" databaseField="0">
      <fieldGroup base="0">
        <rangePr groupBy="quarters" startDate="2020-05-07T00:00:00" endDate="2021-12-22T00:00:00"/>
        <groupItems count="6">
          <s v="&lt;07-05-2020"/>
          <s v="Qtr1"/>
          <s v="Qtr2"/>
          <s v="Qtr3"/>
          <s v="Qtr4"/>
          <s v="&gt;22-12-2021"/>
        </groupItems>
      </fieldGroup>
    </cacheField>
    <cacheField name="Years (Date)" numFmtId="0" databaseField="0">
      <fieldGroup base="0">
        <rangePr groupBy="years" startDate="2020-05-07T00:00:00" endDate="2021-12-22T00:00:00"/>
        <groupItems count="4">
          <s v="&lt;07-05-2020"/>
          <s v="2020"/>
          <s v="2021"/>
          <s v="&gt;22-12-2021"/>
        </groupItems>
      </fieldGroup>
    </cacheField>
  </cacheFields>
  <extLst>
    <ext xmlns:x14="http://schemas.microsoft.com/office/spreadsheetml/2009/9/main" uri="{725AE2AE-9491-48be-B2B4-4EB974FC3084}">
      <x14:pivotCacheDefinition pivotCacheId="6620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51"/>
    <n v="1200"/>
    <n v="800"/>
    <n v="61200"/>
    <n v="20400"/>
  </r>
  <r>
    <x v="1"/>
    <x v="1"/>
    <x v="1"/>
    <x v="1"/>
    <n v="52"/>
    <n v="6000"/>
    <n v="4000"/>
    <n v="312000"/>
    <n v="104000"/>
  </r>
  <r>
    <x v="2"/>
    <x v="2"/>
    <x v="0"/>
    <x v="2"/>
    <n v="52"/>
    <n v="4000"/>
    <n v="3000"/>
    <n v="208000"/>
    <n v="52000"/>
  </r>
  <r>
    <x v="3"/>
    <x v="1"/>
    <x v="0"/>
    <x v="0"/>
    <n v="55"/>
    <n v="1200"/>
    <n v="800"/>
    <n v="66000"/>
    <n v="22000"/>
  </r>
  <r>
    <x v="4"/>
    <x v="1"/>
    <x v="2"/>
    <x v="3"/>
    <n v="55"/>
    <n v="1000"/>
    <n v="700"/>
    <n v="55000"/>
    <n v="16500"/>
  </r>
  <r>
    <x v="5"/>
    <x v="3"/>
    <x v="3"/>
    <x v="4"/>
    <n v="57"/>
    <n v="600"/>
    <n v="400"/>
    <n v="34200"/>
    <n v="11400"/>
  </r>
  <r>
    <x v="6"/>
    <x v="4"/>
    <x v="3"/>
    <x v="0"/>
    <n v="59"/>
    <n v="1200"/>
    <n v="800"/>
    <n v="70800"/>
    <n v="23600"/>
  </r>
  <r>
    <x v="7"/>
    <x v="5"/>
    <x v="1"/>
    <x v="5"/>
    <n v="60"/>
    <n v="3500"/>
    <n v="2500"/>
    <n v="210000"/>
    <n v="60000"/>
  </r>
  <r>
    <x v="8"/>
    <x v="2"/>
    <x v="0"/>
    <x v="2"/>
    <n v="61"/>
    <n v="4000"/>
    <n v="3000"/>
    <n v="244000"/>
    <n v="61000"/>
  </r>
  <r>
    <x v="9"/>
    <x v="6"/>
    <x v="1"/>
    <x v="5"/>
    <n v="66"/>
    <n v="3500"/>
    <n v="2500"/>
    <n v="231000"/>
    <n v="66000"/>
  </r>
  <r>
    <x v="10"/>
    <x v="7"/>
    <x v="0"/>
    <x v="5"/>
    <n v="66"/>
    <n v="3500"/>
    <n v="2500"/>
    <n v="231000"/>
    <n v="66000"/>
  </r>
  <r>
    <x v="11"/>
    <x v="4"/>
    <x v="3"/>
    <x v="2"/>
    <n v="67"/>
    <n v="4000"/>
    <n v="3000"/>
    <n v="268000"/>
    <n v="67000"/>
  </r>
  <r>
    <x v="12"/>
    <x v="6"/>
    <x v="0"/>
    <x v="0"/>
    <n v="67"/>
    <n v="1200"/>
    <n v="800"/>
    <n v="80400"/>
    <n v="26800"/>
  </r>
  <r>
    <x v="13"/>
    <x v="0"/>
    <x v="1"/>
    <x v="4"/>
    <n v="67"/>
    <n v="600"/>
    <n v="400"/>
    <n v="40200"/>
    <n v="13400"/>
  </r>
  <r>
    <x v="14"/>
    <x v="3"/>
    <x v="1"/>
    <x v="3"/>
    <n v="69"/>
    <n v="1000"/>
    <n v="700"/>
    <n v="69000"/>
    <n v="20700"/>
  </r>
  <r>
    <x v="15"/>
    <x v="3"/>
    <x v="3"/>
    <x v="1"/>
    <n v="71"/>
    <n v="6000"/>
    <n v="4000"/>
    <n v="426000"/>
    <n v="142000"/>
  </r>
  <r>
    <x v="16"/>
    <x v="6"/>
    <x v="0"/>
    <x v="1"/>
    <n v="73"/>
    <n v="6000"/>
    <n v="4000"/>
    <n v="438000"/>
    <n v="146000"/>
  </r>
  <r>
    <x v="17"/>
    <x v="5"/>
    <x v="3"/>
    <x v="5"/>
    <n v="76"/>
    <n v="3500"/>
    <n v="2500"/>
    <n v="266000"/>
    <n v="76000"/>
  </r>
  <r>
    <x v="18"/>
    <x v="8"/>
    <x v="2"/>
    <x v="1"/>
    <n v="78"/>
    <n v="6000"/>
    <n v="4000"/>
    <n v="468000"/>
    <n v="156000"/>
  </r>
  <r>
    <x v="19"/>
    <x v="9"/>
    <x v="2"/>
    <x v="3"/>
    <n v="78"/>
    <n v="1000"/>
    <n v="700"/>
    <n v="78000"/>
    <n v="23400"/>
  </r>
  <r>
    <x v="20"/>
    <x v="8"/>
    <x v="1"/>
    <x v="4"/>
    <n v="83"/>
    <n v="600"/>
    <n v="400"/>
    <n v="49800"/>
    <n v="16600"/>
  </r>
  <r>
    <x v="21"/>
    <x v="8"/>
    <x v="3"/>
    <x v="1"/>
    <n v="84"/>
    <n v="6000"/>
    <n v="4000"/>
    <n v="504000"/>
    <n v="168000"/>
  </r>
  <r>
    <x v="22"/>
    <x v="2"/>
    <x v="2"/>
    <x v="0"/>
    <n v="88"/>
    <n v="1200"/>
    <n v="800"/>
    <n v="105600"/>
    <n v="35200"/>
  </r>
  <r>
    <x v="23"/>
    <x v="7"/>
    <x v="0"/>
    <x v="4"/>
    <n v="90"/>
    <n v="600"/>
    <n v="400"/>
    <n v="54000"/>
    <n v="18000"/>
  </r>
  <r>
    <x v="24"/>
    <x v="5"/>
    <x v="2"/>
    <x v="3"/>
    <n v="91"/>
    <n v="1000"/>
    <n v="700"/>
    <n v="91000"/>
    <n v="27300"/>
  </r>
  <r>
    <x v="25"/>
    <x v="4"/>
    <x v="1"/>
    <x v="3"/>
    <n v="91"/>
    <n v="1000"/>
    <n v="700"/>
    <n v="91000"/>
    <n v="27300"/>
  </r>
  <r>
    <x v="26"/>
    <x v="4"/>
    <x v="1"/>
    <x v="4"/>
    <n v="92"/>
    <n v="600"/>
    <n v="400"/>
    <n v="55200"/>
    <n v="18400"/>
  </r>
  <r>
    <x v="27"/>
    <x v="0"/>
    <x v="0"/>
    <x v="2"/>
    <n v="93"/>
    <n v="4000"/>
    <n v="3000"/>
    <n v="372000"/>
    <n v="93000"/>
  </r>
  <r>
    <x v="5"/>
    <x v="3"/>
    <x v="1"/>
    <x v="5"/>
    <n v="96"/>
    <n v="3500"/>
    <n v="2500"/>
    <n v="336000"/>
    <n v="96000"/>
  </r>
  <r>
    <x v="28"/>
    <x v="2"/>
    <x v="2"/>
    <x v="4"/>
    <n v="99"/>
    <n v="600"/>
    <n v="400"/>
    <n v="59400"/>
    <n v="19800"/>
  </r>
  <r>
    <x v="29"/>
    <x v="2"/>
    <x v="3"/>
    <x v="4"/>
    <n v="101"/>
    <n v="600"/>
    <n v="400"/>
    <n v="60600"/>
    <n v="20200"/>
  </r>
  <r>
    <x v="30"/>
    <x v="8"/>
    <x v="0"/>
    <x v="4"/>
    <n v="103"/>
    <n v="600"/>
    <n v="400"/>
    <n v="61800"/>
    <n v="20600"/>
  </r>
  <r>
    <x v="31"/>
    <x v="4"/>
    <x v="2"/>
    <x v="4"/>
    <n v="104"/>
    <n v="600"/>
    <n v="400"/>
    <n v="62400"/>
    <n v="20800"/>
  </r>
  <r>
    <x v="14"/>
    <x v="0"/>
    <x v="3"/>
    <x v="6"/>
    <n v="108"/>
    <n v="10000"/>
    <n v="7000"/>
    <n v="1080000"/>
    <n v="324000"/>
  </r>
  <r>
    <x v="32"/>
    <x v="0"/>
    <x v="3"/>
    <x v="3"/>
    <n v="108"/>
    <n v="1000"/>
    <n v="700"/>
    <n v="108000"/>
    <n v="32400"/>
  </r>
  <r>
    <x v="33"/>
    <x v="1"/>
    <x v="1"/>
    <x v="4"/>
    <n v="109"/>
    <n v="600"/>
    <n v="400"/>
    <n v="65400"/>
    <n v="21800"/>
  </r>
  <r>
    <x v="34"/>
    <x v="4"/>
    <x v="3"/>
    <x v="2"/>
    <n v="110"/>
    <n v="4000"/>
    <n v="3000"/>
    <n v="440000"/>
    <n v="110000"/>
  </r>
  <r>
    <x v="35"/>
    <x v="5"/>
    <x v="3"/>
    <x v="3"/>
    <n v="120"/>
    <n v="1000"/>
    <n v="700"/>
    <n v="120000"/>
    <n v="36000"/>
  </r>
  <r>
    <x v="36"/>
    <x v="5"/>
    <x v="0"/>
    <x v="6"/>
    <n v="127"/>
    <n v="10000"/>
    <n v="7000"/>
    <n v="1270000"/>
    <n v="381000"/>
  </r>
  <r>
    <x v="37"/>
    <x v="8"/>
    <x v="2"/>
    <x v="2"/>
    <n v="127"/>
    <n v="4000"/>
    <n v="3000"/>
    <n v="508000"/>
    <n v="127000"/>
  </r>
  <r>
    <x v="38"/>
    <x v="6"/>
    <x v="0"/>
    <x v="5"/>
    <n v="128"/>
    <n v="3500"/>
    <n v="2500"/>
    <n v="448000"/>
    <n v="128000"/>
  </r>
  <r>
    <x v="28"/>
    <x v="4"/>
    <x v="2"/>
    <x v="4"/>
    <n v="130"/>
    <n v="600"/>
    <n v="400"/>
    <n v="78000"/>
    <n v="26000"/>
  </r>
  <r>
    <x v="39"/>
    <x v="7"/>
    <x v="1"/>
    <x v="0"/>
    <n v="136"/>
    <n v="1200"/>
    <n v="800"/>
    <n v="163200"/>
    <n v="54400"/>
  </r>
  <r>
    <x v="40"/>
    <x v="1"/>
    <x v="1"/>
    <x v="3"/>
    <n v="137"/>
    <n v="1000"/>
    <n v="700"/>
    <n v="137000"/>
    <n v="41100"/>
  </r>
  <r>
    <x v="41"/>
    <x v="9"/>
    <x v="3"/>
    <x v="5"/>
    <n v="143"/>
    <n v="3500"/>
    <n v="2500"/>
    <n v="500500"/>
    <n v="143000"/>
  </r>
  <r>
    <x v="42"/>
    <x v="7"/>
    <x v="1"/>
    <x v="4"/>
    <n v="143"/>
    <n v="600"/>
    <n v="400"/>
    <n v="85800"/>
    <n v="28600"/>
  </r>
  <r>
    <x v="43"/>
    <x v="7"/>
    <x v="2"/>
    <x v="2"/>
    <n v="144"/>
    <n v="4000"/>
    <n v="3000"/>
    <n v="576000"/>
    <n v="144000"/>
  </r>
  <r>
    <x v="44"/>
    <x v="6"/>
    <x v="2"/>
    <x v="2"/>
    <n v="145"/>
    <n v="4000"/>
    <n v="3000"/>
    <n v="580000"/>
    <n v="145000"/>
  </r>
  <r>
    <x v="45"/>
    <x v="3"/>
    <x v="1"/>
    <x v="1"/>
    <n v="146"/>
    <n v="6000"/>
    <n v="4000"/>
    <n v="876000"/>
    <n v="292000"/>
  </r>
  <r>
    <x v="46"/>
    <x v="1"/>
    <x v="1"/>
    <x v="3"/>
    <n v="149"/>
    <n v="1000"/>
    <n v="700"/>
    <n v="149000"/>
    <n v="44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D2C32-2F99-47B9-9467-7BD0007296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3:H11" firstHeaderRow="1" firstDataRow="1" firstDataCol="1"/>
  <pivotFields count="12">
    <pivotField numFmtId="14" showAll="0">
      <items count="48">
        <item x="16"/>
        <item x="11"/>
        <item x="42"/>
        <item x="26"/>
        <item x="46"/>
        <item x="14"/>
        <item x="13"/>
        <item x="20"/>
        <item x="40"/>
        <item x="24"/>
        <item x="22"/>
        <item x="0"/>
        <item x="23"/>
        <item x="2"/>
        <item x="36"/>
        <item x="45"/>
        <item x="35"/>
        <item x="8"/>
        <item x="18"/>
        <item x="29"/>
        <item x="39"/>
        <item x="6"/>
        <item x="21"/>
        <item x="17"/>
        <item x="43"/>
        <item x="32"/>
        <item x="10"/>
        <item x="44"/>
        <item x="31"/>
        <item x="5"/>
        <item x="9"/>
        <item x="19"/>
        <item x="30"/>
        <item x="25"/>
        <item x="27"/>
        <item x="37"/>
        <item x="1"/>
        <item x="38"/>
        <item x="41"/>
        <item x="34"/>
        <item x="3"/>
        <item x="28"/>
        <item x="7"/>
        <item x="33"/>
        <item x="4"/>
        <item x="12"/>
        <item x="15"/>
        <item t="default"/>
      </items>
    </pivotField>
    <pivotField showAll="0">
      <items count="11">
        <item x="8"/>
        <item x="2"/>
        <item x="5"/>
        <item x="0"/>
        <item x="3"/>
        <item x="7"/>
        <item x="6"/>
        <item x="4"/>
        <item x="1"/>
        <item x="9"/>
        <item t="default"/>
      </items>
    </pivotField>
    <pivotField showAll="0">
      <items count="5">
        <item x="0"/>
        <item x="2"/>
        <item x="1"/>
        <item x="3"/>
        <item t="default"/>
      </items>
    </pivotField>
    <pivotField axis="axisRow" showAll="0">
      <items count="8">
        <item sd="0" x="0"/>
        <item x="5"/>
        <item x="4"/>
        <item x="3"/>
        <item x="6"/>
        <item x="2"/>
        <item x="1"/>
        <item t="default"/>
      </items>
    </pivotField>
    <pivotField showAll="0"/>
    <pivotField numFmtId="164" showAll="0"/>
    <pivotField numFmtId="164" showAll="0"/>
    <pivotField dataField="1"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8">
    <i>
      <x/>
    </i>
    <i>
      <x v="1"/>
    </i>
    <i>
      <x v="2"/>
    </i>
    <i>
      <x v="3"/>
    </i>
    <i>
      <x v="4"/>
    </i>
    <i>
      <x v="5"/>
    </i>
    <i>
      <x v="6"/>
    </i>
    <i t="grand">
      <x/>
    </i>
  </rowItems>
  <colItems count="1">
    <i/>
  </colItems>
  <dataFields count="1">
    <dataField name="Sum of Total Sales" fld="7" baseField="0" baseItem="0"/>
  </dataFields>
  <formats count="2">
    <format dxfId="9">
      <pivotArea outline="0" collapsedLevelsAreSubtotals="1" fieldPosition="0"/>
    </format>
    <format dxfId="8">
      <pivotArea collapsedLevelsAreSubtotals="1" fieldPosition="0">
        <references count="1">
          <reference field="3" count="0"/>
        </references>
      </pivotArea>
    </format>
  </formats>
  <chartFormats count="2">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D97381-EDA2-4468-B854-263EBE6B43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8" firstHeaderRow="1" firstDataRow="1" firstDataCol="1"/>
  <pivotFields count="12">
    <pivotField numFmtId="14" showAll="0">
      <items count="48">
        <item x="16"/>
        <item x="11"/>
        <item x="42"/>
        <item x="26"/>
        <item x="46"/>
        <item x="14"/>
        <item x="13"/>
        <item x="20"/>
        <item x="40"/>
        <item x="24"/>
        <item x="22"/>
        <item x="0"/>
        <item x="23"/>
        <item x="2"/>
        <item x="36"/>
        <item x="45"/>
        <item x="35"/>
        <item x="8"/>
        <item x="18"/>
        <item x="29"/>
        <item x="39"/>
        <item x="6"/>
        <item x="21"/>
        <item x="17"/>
        <item x="43"/>
        <item x="32"/>
        <item x="10"/>
        <item x="44"/>
        <item x="31"/>
        <item x="5"/>
        <item x="9"/>
        <item x="19"/>
        <item x="30"/>
        <item x="25"/>
        <item x="27"/>
        <item x="37"/>
        <item x="1"/>
        <item x="38"/>
        <item x="41"/>
        <item x="34"/>
        <item x="3"/>
        <item x="28"/>
        <item x="7"/>
        <item x="33"/>
        <item x="4"/>
        <item x="12"/>
        <item x="15"/>
        <item t="default"/>
      </items>
    </pivotField>
    <pivotField showAll="0">
      <items count="11">
        <item x="8"/>
        <item x="2"/>
        <item x="5"/>
        <item x="0"/>
        <item x="3"/>
        <item x="7"/>
        <item x="6"/>
        <item x="4"/>
        <item x="1"/>
        <item x="9"/>
        <item t="default"/>
      </items>
    </pivotField>
    <pivotField axis="axisRow" showAll="0">
      <items count="5">
        <item x="0"/>
        <item x="2"/>
        <item x="1"/>
        <item x="3"/>
        <item t="default"/>
      </items>
    </pivotField>
    <pivotField showAll="0">
      <items count="8">
        <item x="0"/>
        <item x="5"/>
        <item x="4"/>
        <item x="3"/>
        <item x="6"/>
        <item x="2"/>
        <item x="1"/>
        <item t="default"/>
      </items>
    </pivotField>
    <pivotField showAll="0"/>
    <pivotField numFmtId="164" showAll="0"/>
    <pivotField numFmtId="164"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Total Sales" fld="7" baseField="0" baseItem="0" numFmtId="165"/>
  </dataFields>
  <formats count="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axis="axisValues" fieldPosition="0"/>
    </format>
  </format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1673A-6D88-4842-8E8A-5131F629BF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12">
    <pivotField numFmtId="14" showAll="0">
      <items count="48">
        <item x="16"/>
        <item x="11"/>
        <item x="42"/>
        <item x="26"/>
        <item x="46"/>
        <item x="14"/>
        <item x="13"/>
        <item x="20"/>
        <item x="40"/>
        <item x="24"/>
        <item x="22"/>
        <item x="0"/>
        <item x="23"/>
        <item x="2"/>
        <item x="36"/>
        <item x="45"/>
        <item x="35"/>
        <item x="8"/>
        <item x="18"/>
        <item x="29"/>
        <item x="39"/>
        <item x="6"/>
        <item x="21"/>
        <item x="17"/>
        <item x="43"/>
        <item x="32"/>
        <item x="10"/>
        <item x="44"/>
        <item x="31"/>
        <item x="5"/>
        <item x="9"/>
        <item x="19"/>
        <item x="30"/>
        <item x="25"/>
        <item x="27"/>
        <item x="37"/>
        <item x="1"/>
        <item x="38"/>
        <item x="41"/>
        <item x="34"/>
        <item x="3"/>
        <item x="28"/>
        <item x="7"/>
        <item x="33"/>
        <item x="4"/>
        <item x="12"/>
        <item x="15"/>
        <item t="default"/>
      </items>
    </pivotField>
    <pivotField axis="axisRow" showAll="0">
      <items count="11">
        <item x="8"/>
        <item x="2"/>
        <item x="5"/>
        <item x="0"/>
        <item x="3"/>
        <item x="7"/>
        <item x="6"/>
        <item x="4"/>
        <item x="1"/>
        <item x="9"/>
        <item t="default"/>
      </items>
    </pivotField>
    <pivotField showAll="0">
      <items count="5">
        <item x="0"/>
        <item x="2"/>
        <item x="1"/>
        <item x="3"/>
        <item t="default"/>
      </items>
    </pivotField>
    <pivotField showAll="0">
      <items count="8">
        <item x="0"/>
        <item x="5"/>
        <item x="4"/>
        <item x="3"/>
        <item x="6"/>
        <item x="2"/>
        <item x="1"/>
        <item t="default"/>
      </items>
    </pivotField>
    <pivotField showAll="0"/>
    <pivotField numFmtId="164" showAll="0"/>
    <pivotField numFmtId="164"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7" baseField="1" baseItem="1" numFmtId="165"/>
  </dataFields>
  <chartFormats count="2">
    <chartFormat chart="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EBE9D-FFCF-45B0-B448-33195C0CD7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1:E19" firstHeaderRow="1" firstDataRow="1" firstDataCol="1"/>
  <pivotFields count="12">
    <pivotField numFmtId="14" showAll="0">
      <items count="48">
        <item x="16"/>
        <item x="11"/>
        <item x="42"/>
        <item x="26"/>
        <item x="46"/>
        <item x="14"/>
        <item x="13"/>
        <item x="20"/>
        <item x="40"/>
        <item x="24"/>
        <item x="22"/>
        <item x="0"/>
        <item x="23"/>
        <item x="2"/>
        <item x="36"/>
        <item x="45"/>
        <item x="35"/>
        <item x="8"/>
        <item x="18"/>
        <item x="29"/>
        <item x="39"/>
        <item x="6"/>
        <item x="21"/>
        <item x="17"/>
        <item x="43"/>
        <item x="32"/>
        <item x="10"/>
        <item x="44"/>
        <item x="31"/>
        <item x="5"/>
        <item x="9"/>
        <item x="19"/>
        <item x="30"/>
        <item x="25"/>
        <item x="27"/>
        <item x="37"/>
        <item x="1"/>
        <item x="38"/>
        <item x="41"/>
        <item x="34"/>
        <item x="3"/>
        <item x="28"/>
        <item x="7"/>
        <item x="33"/>
        <item x="4"/>
        <item x="12"/>
        <item x="15"/>
        <item t="default"/>
      </items>
    </pivotField>
    <pivotField showAll="0">
      <items count="11">
        <item x="8"/>
        <item x="2"/>
        <item x="5"/>
        <item x="0"/>
        <item x="3"/>
        <item x="7"/>
        <item x="6"/>
        <item x="4"/>
        <item x="1"/>
        <item x="9"/>
        <item t="default"/>
      </items>
    </pivotField>
    <pivotField showAll="0">
      <items count="5">
        <item x="0"/>
        <item x="2"/>
        <item x="1"/>
        <item x="3"/>
        <item t="default"/>
      </items>
    </pivotField>
    <pivotField axis="axisRow" showAll="0">
      <items count="8">
        <item sd="0" x="0"/>
        <item x="5"/>
        <item x="4"/>
        <item x="3"/>
        <item x="6"/>
        <item x="2"/>
        <item x="1"/>
        <item t="default"/>
      </items>
    </pivotField>
    <pivotField dataField="1" showAll="0"/>
    <pivotField numFmtId="164"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228504F-BBE4-4390-9D33-96EBEC769598}" sourceName="Sales Person">
  <pivotTables>
    <pivotTable tabId="4" name="PivotTable1"/>
    <pivotTable tabId="4" name="PivotTable2"/>
    <pivotTable tabId="4" name="PivotTable3"/>
    <pivotTable tabId="4" name="PivotTable5"/>
  </pivotTables>
  <data>
    <tabular pivotCacheId="6620154">
      <items count="10">
        <i x="8" s="1"/>
        <i x="2" s="1"/>
        <i x="5" s="1"/>
        <i x="0" s="1"/>
        <i x="3" s="1"/>
        <i x="7" s="1"/>
        <i x="6" s="1"/>
        <i x="4" s="1"/>
        <i x="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276113-229B-4EC4-85EC-389C7E497AE8}" sourceName="Product">
  <pivotTables>
    <pivotTable tabId="4" name="PivotTable1"/>
    <pivotTable tabId="4" name="PivotTable2"/>
    <pivotTable tabId="4" name="PivotTable3"/>
    <pivotTable tabId="4" name="PivotTable5"/>
  </pivotTables>
  <data>
    <tabular pivotCacheId="6620154">
      <items count="7">
        <i x="0" s="1"/>
        <i x="5" s="1"/>
        <i x="4" s="1"/>
        <i x="3" s="1"/>
        <i x="6"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87BF8C-9C0B-4332-B0C5-C42709834A71}" sourceName="Region">
  <pivotTables>
    <pivotTable tabId="4" name="PivotTable2"/>
    <pivotTable tabId="4" name="PivotTable1"/>
    <pivotTable tabId="4" name="PivotTable3"/>
    <pivotTable tabId="4" name="PivotTable5"/>
  </pivotTables>
  <data>
    <tabular pivotCacheId="6620154">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C163376-4644-4530-AEC6-6E0E6D2FF2A6}" cache="Slicer_Sales_Person" caption="Sales Person" rowHeight="247650"/>
  <slicer name="Product" xr10:uid="{57FC9252-951F-4DB6-8480-B6D7B4FB9890}" cache="Slicer_Product" caption="Product" rowHeight="247650"/>
  <slicer name="Region" xr10:uid="{0708226F-E1DE-4478-B190-37AF2D95D71E}" cache="Slicer_Region" caption="REGION" columnCount="2" showCaption="0"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23CEF-9FC5-4A2B-9EBC-F035169C5079}" name="Table1" displayName="Table1" ref="A1:I51" totalsRowShown="0" headerRowDxfId="7" dataDxfId="6" dataCellStyle="Currency [0]">
  <autoFilter ref="A1:I51" xr:uid="{56D23CEF-9FC5-4A2B-9EBC-F035169C5079}"/>
  <sortState xmlns:xlrd2="http://schemas.microsoft.com/office/spreadsheetml/2017/richdata2" ref="A2:I51">
    <sortCondition ref="E1:E51"/>
  </sortState>
  <tableColumns count="9">
    <tableColumn id="1" xr3:uid="{4527F8FE-6EBC-41BE-B736-2A0CD0E1689E}" name="Date" dataDxfId="5"/>
    <tableColumn id="2" xr3:uid="{4CD36C11-8FCD-4DF7-BF03-491224810B77}" name="Sales Person"/>
    <tableColumn id="3" xr3:uid="{F8E4B51E-181D-45A4-BB1A-16003F60B286}" name="Region"/>
    <tableColumn id="4" xr3:uid="{39B2A013-5B3C-4EF0-B6FA-F9E6150C1E69}" name="Product"/>
    <tableColumn id="5" xr3:uid="{E318BD1A-58CA-44C3-8545-C46A5A8C054C}" name="Units Sold" dataDxfId="4"/>
    <tableColumn id="6" xr3:uid="{3EC9FCC5-F254-441A-A92D-3D026B551D9D}" name="Unit Price" dataDxfId="3" dataCellStyle="Currency [0]">
      <calculatedColumnFormula>IF(D2="Tent",6000,IF(D2="Blender",3500,IF(D2="Action Figure",1200,IF(D2="Novel",1000,IF(D2="Sneakers",4000,IF(D2="Smartphone",10000,IF(D2="moisturizer",600,"No Product Found")))))))</calculatedColumnFormula>
    </tableColumn>
    <tableColumn id="7" xr3:uid="{68296C86-EF86-45E0-9F78-E717377A56C5}" name="Cost of Goods" dataDxfId="2" dataCellStyle="Currency [0]">
      <calculatedColumnFormula>IF(D2="Tent",4000,IF(D2="Blender",2500,IF(D2="Action Figure",800,IF(D2="Novel",700,IF(D2="Sneakers",3000,IF(D2="Smartphone",7000,IF(D2="moisturizer",400,"No Product Found")))))))</calculatedColumnFormula>
    </tableColumn>
    <tableColumn id="8" xr3:uid="{2C7026FC-B1A7-49D5-B9A6-0400D66D4D0B}" name="Total Sales" dataDxfId="1" dataCellStyle="Currency [0]">
      <calculatedColumnFormula>F2*E2</calculatedColumnFormula>
    </tableColumn>
    <tableColumn id="9" xr3:uid="{7C06D73B-4AE4-4BE2-A960-97957A424861}" name="Profit" dataDxfId="0" dataCellStyle="Currency [0]">
      <calculatedColumnFormula>H2-(E2*G2)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D23E-B7D7-4ECD-8D4F-9FB4A8F490BC}">
  <sheetPr codeName="Sheet2"/>
  <dimension ref="A3:H19"/>
  <sheetViews>
    <sheetView showGridLines="0" zoomScale="111" workbookViewId="0">
      <selection activeCell="D15" sqref="D15"/>
    </sheetView>
  </sheetViews>
  <sheetFormatPr defaultRowHeight="14.4" x14ac:dyDescent="0.3"/>
  <cols>
    <col min="1" max="1" width="12.44140625" bestFit="1" customWidth="1"/>
    <col min="2" max="2" width="16.109375" bestFit="1" customWidth="1"/>
    <col min="4" max="4" width="12.44140625" bestFit="1" customWidth="1"/>
    <col min="5" max="5" width="15.6640625" bestFit="1" customWidth="1"/>
    <col min="6" max="6" width="16.109375" bestFit="1" customWidth="1"/>
    <col min="7" max="7" width="12.44140625" bestFit="1" customWidth="1"/>
    <col min="8" max="8" width="16.109375" bestFit="1" customWidth="1"/>
    <col min="10" max="10" width="15.5546875" bestFit="1" customWidth="1"/>
    <col min="11" max="11" width="12.6640625" bestFit="1" customWidth="1"/>
    <col min="12" max="12" width="15.5546875" bestFit="1" customWidth="1"/>
  </cols>
  <sheetData>
    <row r="3" spans="1:8" x14ac:dyDescent="0.3">
      <c r="A3" s="7" t="s">
        <v>33</v>
      </c>
      <c r="B3" t="s">
        <v>35</v>
      </c>
      <c r="D3" s="9" t="s">
        <v>33</v>
      </c>
      <c r="E3" s="8" t="s">
        <v>35</v>
      </c>
      <c r="G3" s="7" t="s">
        <v>33</v>
      </c>
      <c r="H3" t="s">
        <v>35</v>
      </c>
    </row>
    <row r="4" spans="1:8" x14ac:dyDescent="0.3">
      <c r="A4" s="2" t="s">
        <v>8</v>
      </c>
      <c r="B4" s="8">
        <v>1591600</v>
      </c>
      <c r="D4" s="10" t="s">
        <v>12</v>
      </c>
      <c r="E4" s="8">
        <v>3534400</v>
      </c>
      <c r="G4" s="2" t="s">
        <v>16</v>
      </c>
      <c r="H4" s="8">
        <v>547200</v>
      </c>
    </row>
    <row r="5" spans="1:8" x14ac:dyDescent="0.3">
      <c r="A5" s="2" t="s">
        <v>25</v>
      </c>
      <c r="B5" s="8">
        <v>677600</v>
      </c>
      <c r="D5" s="10" t="s">
        <v>18</v>
      </c>
      <c r="E5" s="8">
        <v>2661400</v>
      </c>
      <c r="G5" s="2" t="s">
        <v>13</v>
      </c>
      <c r="H5" s="8">
        <v>2222500</v>
      </c>
    </row>
    <row r="6" spans="1:8" x14ac:dyDescent="0.3">
      <c r="A6" s="2" t="s">
        <v>17</v>
      </c>
      <c r="B6" s="8">
        <v>1957000</v>
      </c>
      <c r="D6" s="10" t="s">
        <v>15</v>
      </c>
      <c r="E6" s="8">
        <v>2870600</v>
      </c>
      <c r="G6" s="2" t="s">
        <v>26</v>
      </c>
      <c r="H6" s="8">
        <v>706800</v>
      </c>
    </row>
    <row r="7" spans="1:8" x14ac:dyDescent="0.3">
      <c r="A7" s="2" t="s">
        <v>22</v>
      </c>
      <c r="B7" s="8">
        <v>1661400</v>
      </c>
      <c r="D7" s="10" t="s">
        <v>9</v>
      </c>
      <c r="E7" s="8">
        <v>3878100</v>
      </c>
      <c r="G7" s="2" t="s">
        <v>19</v>
      </c>
      <c r="H7" s="8">
        <v>898000</v>
      </c>
    </row>
    <row r="8" spans="1:8" x14ac:dyDescent="0.3">
      <c r="A8" s="2" t="s">
        <v>24</v>
      </c>
      <c r="B8" s="8">
        <v>1741200</v>
      </c>
      <c r="D8" s="10" t="s">
        <v>34</v>
      </c>
      <c r="E8" s="8">
        <v>12944500</v>
      </c>
      <c r="G8" s="2" t="s">
        <v>28</v>
      </c>
      <c r="H8" s="8">
        <v>2350000</v>
      </c>
    </row>
    <row r="9" spans="1:8" x14ac:dyDescent="0.3">
      <c r="A9" s="2" t="s">
        <v>14</v>
      </c>
      <c r="B9" s="8">
        <v>1110000</v>
      </c>
      <c r="G9" s="2" t="s">
        <v>21</v>
      </c>
      <c r="H9" s="8">
        <v>3196000</v>
      </c>
    </row>
    <row r="10" spans="1:8" x14ac:dyDescent="0.3">
      <c r="A10" s="2" t="s">
        <v>11</v>
      </c>
      <c r="B10" s="8">
        <v>1777400</v>
      </c>
      <c r="G10" s="2" t="s">
        <v>10</v>
      </c>
      <c r="H10" s="8">
        <v>3024000</v>
      </c>
    </row>
    <row r="11" spans="1:8" x14ac:dyDescent="0.3">
      <c r="A11" s="2" t="s">
        <v>20</v>
      </c>
      <c r="B11" s="8">
        <v>1065400</v>
      </c>
      <c r="D11" s="7" t="s">
        <v>33</v>
      </c>
      <c r="E11" t="s">
        <v>36</v>
      </c>
      <c r="G11" s="2" t="s">
        <v>34</v>
      </c>
      <c r="H11">
        <v>12944500</v>
      </c>
    </row>
    <row r="12" spans="1:8" x14ac:dyDescent="0.3">
      <c r="A12" s="2" t="s">
        <v>27</v>
      </c>
      <c r="B12" s="8">
        <v>784400</v>
      </c>
      <c r="D12" s="2" t="s">
        <v>16</v>
      </c>
      <c r="E12">
        <v>456</v>
      </c>
    </row>
    <row r="13" spans="1:8" x14ac:dyDescent="0.3">
      <c r="A13" s="2" t="s">
        <v>23</v>
      </c>
      <c r="B13" s="8">
        <v>578500</v>
      </c>
      <c r="D13" s="2" t="s">
        <v>13</v>
      </c>
      <c r="E13">
        <v>635</v>
      </c>
    </row>
    <row r="14" spans="1:8" x14ac:dyDescent="0.3">
      <c r="A14" s="2" t="s">
        <v>34</v>
      </c>
      <c r="B14" s="8">
        <v>12944500</v>
      </c>
      <c r="D14" s="2" t="s">
        <v>26</v>
      </c>
      <c r="E14">
        <v>1178</v>
      </c>
    </row>
    <row r="15" spans="1:8" x14ac:dyDescent="0.3">
      <c r="D15" s="2" t="s">
        <v>19</v>
      </c>
      <c r="E15">
        <v>898</v>
      </c>
    </row>
    <row r="16" spans="1:8" x14ac:dyDescent="0.3">
      <c r="D16" s="2" t="s">
        <v>28</v>
      </c>
      <c r="E16">
        <v>235</v>
      </c>
    </row>
    <row r="17" spans="4:5" x14ac:dyDescent="0.3">
      <c r="D17" s="2" t="s">
        <v>21</v>
      </c>
      <c r="E17">
        <v>799</v>
      </c>
    </row>
    <row r="18" spans="4:5" x14ac:dyDescent="0.3">
      <c r="D18" s="2" t="s">
        <v>10</v>
      </c>
      <c r="E18">
        <v>504</v>
      </c>
    </row>
    <row r="19" spans="4:5" x14ac:dyDescent="0.3">
      <c r="D19" s="2" t="s">
        <v>34</v>
      </c>
      <c r="E19">
        <v>4705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E2C9D-B064-4362-AAFD-9B828EFD509E}">
  <sheetPr codeName="Sheet3"/>
  <dimension ref="T13:U19"/>
  <sheetViews>
    <sheetView showGridLines="0" showRowColHeaders="0" tabSelected="1" zoomScale="91" zoomScaleNormal="66" workbookViewId="0">
      <selection activeCell="Z15" sqref="Z15"/>
    </sheetView>
  </sheetViews>
  <sheetFormatPr defaultRowHeight="14.4" x14ac:dyDescent="0.3"/>
  <cols>
    <col min="23" max="23" width="0" hidden="1" customWidth="1"/>
  </cols>
  <sheetData>
    <row r="13" spans="20:20" x14ac:dyDescent="0.3">
      <c r="T13" t="s">
        <v>37</v>
      </c>
    </row>
    <row r="19" spans="21:21" x14ac:dyDescent="0.3">
      <c r="U19" t="s">
        <v>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sheetPr codeName="Sheet4"/>
  <dimension ref="A1:M64"/>
  <sheetViews>
    <sheetView workbookViewId="0">
      <selection activeCell="K5" sqref="K5"/>
    </sheetView>
  </sheetViews>
  <sheetFormatPr defaultRowHeight="14.4" x14ac:dyDescent="0.3"/>
  <cols>
    <col min="1" max="1" width="13.88671875" customWidth="1"/>
    <col min="2" max="2" width="16.44140625" customWidth="1"/>
    <col min="3" max="3" width="11.33203125" customWidth="1"/>
    <col min="4" max="4" width="13.77734375" customWidth="1"/>
    <col min="5" max="5" width="13.6640625" customWidth="1"/>
    <col min="6" max="6" width="14" customWidth="1"/>
    <col min="7" max="7" width="17.6640625" customWidth="1"/>
    <col min="8" max="8" width="15.5546875" customWidth="1"/>
    <col min="9" max="9" width="11.6640625" bestFit="1" customWidth="1"/>
    <col min="10" max="10" width="13.5546875" customWidth="1"/>
    <col min="11" max="11" width="14.33203125" bestFit="1" customWidth="1"/>
    <col min="12" max="12" width="14.21875" customWidth="1"/>
    <col min="13" max="13" width="11.6640625" bestFit="1" customWidth="1"/>
  </cols>
  <sheetData>
    <row r="1" spans="1:13" ht="20.100000000000001" customHeight="1" thickBot="1" x14ac:dyDescent="0.35">
      <c r="A1" s="5" t="s">
        <v>0</v>
      </c>
      <c r="B1" s="5" t="s">
        <v>1</v>
      </c>
      <c r="C1" s="5" t="s">
        <v>2</v>
      </c>
      <c r="D1" s="5" t="s">
        <v>3</v>
      </c>
      <c r="E1" s="5" t="s">
        <v>4</v>
      </c>
      <c r="F1" s="5" t="s">
        <v>5</v>
      </c>
      <c r="G1" s="5" t="s">
        <v>6</v>
      </c>
      <c r="H1" s="5" t="s">
        <v>7</v>
      </c>
      <c r="I1" s="6" t="s">
        <v>32</v>
      </c>
    </row>
    <row r="2" spans="1:13" ht="15" thickTop="1" x14ac:dyDescent="0.3">
      <c r="A2" s="1">
        <v>44105</v>
      </c>
      <c r="B2" t="s">
        <v>22</v>
      </c>
      <c r="C2" t="s">
        <v>12</v>
      </c>
      <c r="D2" t="s">
        <v>16</v>
      </c>
      <c r="E2" s="2">
        <v>51</v>
      </c>
      <c r="F2" s="3">
        <f t="shared" ref="F2:F33" si="0">IF(D2="Tent",6000,IF(D2="Blender",3500,IF(D2="Action Figure",1200,IF(D2="Novel",1000,IF(D2="Sneakers",4000,IF(D2="Smartphone",10000,IF(D2="moisturizer",600,"No Product Found")))))))</f>
        <v>1200</v>
      </c>
      <c r="G2" s="3">
        <f t="shared" ref="G2:G33" si="1">IF(D2="Tent",4000,IF(D2="Blender",2500,IF(D2="Action Figure",800,IF(D2="Novel",700,IF(D2="Sneakers",3000,IF(D2="Smartphone",7000,IF(D2="moisturizer",400,"No Product Found")))))))</f>
        <v>800</v>
      </c>
      <c r="H2" s="3">
        <f t="shared" ref="H2:H33" si="2">F2*E2</f>
        <v>61200</v>
      </c>
      <c r="I2" s="3">
        <f t="shared" ref="I2:I33" si="3">H2-(E2*G2)</f>
        <v>20400</v>
      </c>
    </row>
    <row r="3" spans="1:13" x14ac:dyDescent="0.3">
      <c r="A3" s="1">
        <v>44442</v>
      </c>
      <c r="B3" t="s">
        <v>27</v>
      </c>
      <c r="C3" t="s">
        <v>15</v>
      </c>
      <c r="D3" t="s">
        <v>10</v>
      </c>
      <c r="E3" s="2">
        <v>52</v>
      </c>
      <c r="F3" s="3">
        <f t="shared" si="0"/>
        <v>6000</v>
      </c>
      <c r="G3" s="3">
        <f t="shared" si="1"/>
        <v>4000</v>
      </c>
      <c r="H3" s="3">
        <f t="shared" si="2"/>
        <v>312000</v>
      </c>
      <c r="I3" s="3">
        <f t="shared" si="3"/>
        <v>104000</v>
      </c>
    </row>
    <row r="4" spans="1:13" ht="15" thickBot="1" x14ac:dyDescent="0.35">
      <c r="A4" s="1">
        <v>44113</v>
      </c>
      <c r="B4" t="s">
        <v>25</v>
      </c>
      <c r="C4" t="s">
        <v>12</v>
      </c>
      <c r="D4" t="s">
        <v>21</v>
      </c>
      <c r="E4" s="2">
        <v>52</v>
      </c>
      <c r="F4" s="3">
        <f t="shared" si="0"/>
        <v>4000</v>
      </c>
      <c r="G4" s="3">
        <f t="shared" si="1"/>
        <v>3000</v>
      </c>
      <c r="H4" s="3">
        <f t="shared" si="2"/>
        <v>208000</v>
      </c>
      <c r="I4" s="3">
        <f t="shared" si="3"/>
        <v>52000</v>
      </c>
      <c r="K4" s="5" t="s">
        <v>7</v>
      </c>
      <c r="M4" s="4"/>
    </row>
    <row r="5" spans="1:13" ht="15" thickTop="1" x14ac:dyDescent="0.3">
      <c r="A5" s="1">
        <v>44469</v>
      </c>
      <c r="B5" t="s">
        <v>27</v>
      </c>
      <c r="C5" t="s">
        <v>12</v>
      </c>
      <c r="D5" t="s">
        <v>16</v>
      </c>
      <c r="E5" s="2">
        <v>55</v>
      </c>
      <c r="F5" s="3">
        <f t="shared" si="0"/>
        <v>1200</v>
      </c>
      <c r="G5" s="3">
        <f t="shared" si="1"/>
        <v>800</v>
      </c>
      <c r="H5" s="3">
        <f t="shared" si="2"/>
        <v>66000</v>
      </c>
      <c r="I5" s="3">
        <f t="shared" si="3"/>
        <v>22000</v>
      </c>
      <c r="K5" s="4">
        <f>SUM(H2:H51)</f>
        <v>12944500</v>
      </c>
    </row>
    <row r="6" spans="1:13" x14ac:dyDescent="0.3">
      <c r="A6" s="1">
        <v>44532</v>
      </c>
      <c r="B6" t="s">
        <v>27</v>
      </c>
      <c r="C6" t="s">
        <v>18</v>
      </c>
      <c r="D6" t="s">
        <v>19</v>
      </c>
      <c r="E6" s="2">
        <v>55</v>
      </c>
      <c r="F6" s="3">
        <f t="shared" si="0"/>
        <v>1000</v>
      </c>
      <c r="G6" s="3">
        <f t="shared" si="1"/>
        <v>700</v>
      </c>
      <c r="H6" s="3">
        <f t="shared" si="2"/>
        <v>55000</v>
      </c>
      <c r="I6" s="3">
        <f t="shared" si="3"/>
        <v>16500</v>
      </c>
    </row>
    <row r="7" spans="1:13" ht="15" thickBot="1" x14ac:dyDescent="0.35">
      <c r="A7" s="1">
        <v>44404</v>
      </c>
      <c r="B7" t="s">
        <v>24</v>
      </c>
      <c r="C7" t="s">
        <v>9</v>
      </c>
      <c r="D7" t="s">
        <v>26</v>
      </c>
      <c r="E7" s="2">
        <v>57</v>
      </c>
      <c r="F7" s="3">
        <f t="shared" si="0"/>
        <v>600</v>
      </c>
      <c r="G7" s="3">
        <f t="shared" si="1"/>
        <v>400</v>
      </c>
      <c r="H7" s="3">
        <f t="shared" si="2"/>
        <v>34200</v>
      </c>
      <c r="I7" s="3">
        <f t="shared" si="3"/>
        <v>11400</v>
      </c>
      <c r="K7" s="5" t="s">
        <v>29</v>
      </c>
    </row>
    <row r="8" spans="1:13" ht="15" thickTop="1" x14ac:dyDescent="0.3">
      <c r="A8" s="1">
        <v>44232</v>
      </c>
      <c r="B8" t="s">
        <v>20</v>
      </c>
      <c r="C8" t="s">
        <v>9</v>
      </c>
      <c r="D8" t="s">
        <v>16</v>
      </c>
      <c r="E8" s="2">
        <v>59</v>
      </c>
      <c r="F8" s="3">
        <f t="shared" si="0"/>
        <v>1200</v>
      </c>
      <c r="G8" s="3">
        <f t="shared" si="1"/>
        <v>800</v>
      </c>
      <c r="H8" s="3">
        <f t="shared" si="2"/>
        <v>70800</v>
      </c>
      <c r="I8" s="3">
        <f t="shared" si="3"/>
        <v>23600</v>
      </c>
      <c r="K8">
        <f>SUM(E2:E51)</f>
        <v>4705</v>
      </c>
    </row>
    <row r="9" spans="1:13" x14ac:dyDescent="0.3">
      <c r="A9" s="1">
        <v>44502</v>
      </c>
      <c r="B9" t="s">
        <v>17</v>
      </c>
      <c r="C9" t="s">
        <v>15</v>
      </c>
      <c r="D9" t="s">
        <v>13</v>
      </c>
      <c r="E9" s="2">
        <v>60</v>
      </c>
      <c r="F9" s="3">
        <f t="shared" si="0"/>
        <v>3500</v>
      </c>
      <c r="G9" s="3">
        <f t="shared" si="1"/>
        <v>2500</v>
      </c>
      <c r="H9" s="3">
        <f t="shared" si="2"/>
        <v>210000</v>
      </c>
      <c r="I9" s="3">
        <f t="shared" si="3"/>
        <v>60000</v>
      </c>
    </row>
    <row r="10" spans="1:13" ht="15" thickBot="1" x14ac:dyDescent="0.35">
      <c r="A10" s="1">
        <v>44193</v>
      </c>
      <c r="B10" t="s">
        <v>25</v>
      </c>
      <c r="C10" t="s">
        <v>12</v>
      </c>
      <c r="D10" t="s">
        <v>21</v>
      </c>
      <c r="E10" s="2">
        <v>61</v>
      </c>
      <c r="F10" s="3">
        <f t="shared" si="0"/>
        <v>4000</v>
      </c>
      <c r="G10" s="3">
        <f t="shared" si="1"/>
        <v>3000</v>
      </c>
      <c r="H10" s="3">
        <f t="shared" si="2"/>
        <v>244000</v>
      </c>
      <c r="I10" s="3">
        <f t="shared" si="3"/>
        <v>61000</v>
      </c>
      <c r="K10" s="5" t="s">
        <v>30</v>
      </c>
    </row>
    <row r="11" spans="1:13" ht="15" thickTop="1" x14ac:dyDescent="0.3">
      <c r="A11" s="1">
        <v>44405</v>
      </c>
      <c r="B11" t="s">
        <v>11</v>
      </c>
      <c r="C11" t="s">
        <v>15</v>
      </c>
      <c r="D11" t="s">
        <v>13</v>
      </c>
      <c r="E11" s="2">
        <v>66</v>
      </c>
      <c r="F11" s="3">
        <f t="shared" si="0"/>
        <v>3500</v>
      </c>
      <c r="G11" s="3">
        <f t="shared" si="1"/>
        <v>2500</v>
      </c>
      <c r="H11" s="3">
        <f t="shared" si="2"/>
        <v>231000</v>
      </c>
      <c r="I11" s="3">
        <f t="shared" si="3"/>
        <v>66000</v>
      </c>
      <c r="K11" s="4">
        <v>9110100</v>
      </c>
      <c r="L11" s="4"/>
    </row>
    <row r="12" spans="1:13" x14ac:dyDescent="0.3">
      <c r="A12" s="1">
        <v>44322</v>
      </c>
      <c r="B12" t="s">
        <v>14</v>
      </c>
      <c r="C12" t="s">
        <v>12</v>
      </c>
      <c r="D12" t="s">
        <v>13</v>
      </c>
      <c r="E12" s="2">
        <v>66</v>
      </c>
      <c r="F12" s="3">
        <f t="shared" si="0"/>
        <v>3500</v>
      </c>
      <c r="G12" s="3">
        <f t="shared" si="1"/>
        <v>2500</v>
      </c>
      <c r="H12" s="3">
        <f t="shared" si="2"/>
        <v>231000</v>
      </c>
      <c r="I12" s="3">
        <f t="shared" si="3"/>
        <v>66000</v>
      </c>
      <c r="K12" s="4"/>
    </row>
    <row r="13" spans="1:13" ht="15" thickBot="1" x14ac:dyDescent="0.35">
      <c r="A13" s="1">
        <v>43970</v>
      </c>
      <c r="B13" t="s">
        <v>20</v>
      </c>
      <c r="C13" t="s">
        <v>9</v>
      </c>
      <c r="D13" t="s">
        <v>21</v>
      </c>
      <c r="E13" s="2">
        <v>67</v>
      </c>
      <c r="F13" s="3">
        <f t="shared" si="0"/>
        <v>4000</v>
      </c>
      <c r="G13" s="3">
        <f t="shared" si="1"/>
        <v>3000</v>
      </c>
      <c r="H13" s="3">
        <f t="shared" si="2"/>
        <v>268000</v>
      </c>
      <c r="I13" s="3">
        <f t="shared" si="3"/>
        <v>67000</v>
      </c>
      <c r="K13" s="5" t="s">
        <v>31</v>
      </c>
    </row>
    <row r="14" spans="1:13" ht="15" thickTop="1" x14ac:dyDescent="0.3">
      <c r="A14" s="1">
        <v>44536</v>
      </c>
      <c r="B14" t="s">
        <v>11</v>
      </c>
      <c r="C14" t="s">
        <v>12</v>
      </c>
      <c r="D14" t="s">
        <v>16</v>
      </c>
      <c r="E14" s="2">
        <v>67</v>
      </c>
      <c r="F14" s="3">
        <f t="shared" si="0"/>
        <v>1200</v>
      </c>
      <c r="G14" s="3">
        <f t="shared" si="1"/>
        <v>800</v>
      </c>
      <c r="H14" s="3">
        <f t="shared" si="2"/>
        <v>80400</v>
      </c>
      <c r="I14" s="3">
        <f t="shared" si="3"/>
        <v>26800</v>
      </c>
      <c r="K14" s="4">
        <f>SUM(I2:I51)</f>
        <v>3834400</v>
      </c>
    </row>
    <row r="15" spans="1:13" x14ac:dyDescent="0.3">
      <c r="A15" s="1">
        <v>44076</v>
      </c>
      <c r="B15" t="s">
        <v>22</v>
      </c>
      <c r="C15" t="s">
        <v>15</v>
      </c>
      <c r="D15" t="s">
        <v>26</v>
      </c>
      <c r="E15" s="2">
        <v>67</v>
      </c>
      <c r="F15" s="3">
        <f t="shared" si="0"/>
        <v>600</v>
      </c>
      <c r="G15" s="3">
        <f t="shared" si="1"/>
        <v>400</v>
      </c>
      <c r="H15" s="3">
        <f t="shared" si="2"/>
        <v>40200</v>
      </c>
      <c r="I15" s="3">
        <f t="shared" si="3"/>
        <v>13400</v>
      </c>
      <c r="K15" s="4"/>
    </row>
    <row r="16" spans="1:13" x14ac:dyDescent="0.3">
      <c r="A16" s="1">
        <v>44070</v>
      </c>
      <c r="B16" t="s">
        <v>24</v>
      </c>
      <c r="C16" t="s">
        <v>15</v>
      </c>
      <c r="D16" t="s">
        <v>19</v>
      </c>
      <c r="E16" s="2">
        <v>69</v>
      </c>
      <c r="F16" s="3">
        <f t="shared" si="0"/>
        <v>1000</v>
      </c>
      <c r="G16" s="3">
        <f t="shared" si="1"/>
        <v>700</v>
      </c>
      <c r="H16" s="3">
        <f t="shared" si="2"/>
        <v>69000</v>
      </c>
      <c r="I16" s="3">
        <f t="shared" si="3"/>
        <v>20700</v>
      </c>
      <c r="K16" s="4"/>
    </row>
    <row r="17" spans="1:11" x14ac:dyDescent="0.3">
      <c r="A17" s="1">
        <v>44551</v>
      </c>
      <c r="B17" t="s">
        <v>24</v>
      </c>
      <c r="C17" t="s">
        <v>9</v>
      </c>
      <c r="D17" t="s">
        <v>10</v>
      </c>
      <c r="E17" s="2">
        <v>71</v>
      </c>
      <c r="F17" s="3">
        <f t="shared" si="0"/>
        <v>6000</v>
      </c>
      <c r="G17" s="3">
        <f t="shared" si="1"/>
        <v>4000</v>
      </c>
      <c r="H17" s="3">
        <f t="shared" si="2"/>
        <v>426000</v>
      </c>
      <c r="I17" s="3">
        <f t="shared" si="3"/>
        <v>142000</v>
      </c>
      <c r="K17" s="4"/>
    </row>
    <row r="18" spans="1:11" x14ac:dyDescent="0.3">
      <c r="A18" s="1">
        <v>43958</v>
      </c>
      <c r="B18" t="s">
        <v>11</v>
      </c>
      <c r="C18" t="s">
        <v>12</v>
      </c>
      <c r="D18" t="s">
        <v>10</v>
      </c>
      <c r="E18" s="2">
        <v>73</v>
      </c>
      <c r="F18" s="3">
        <f t="shared" si="0"/>
        <v>6000</v>
      </c>
      <c r="G18" s="3">
        <f t="shared" si="1"/>
        <v>4000</v>
      </c>
      <c r="H18" s="3">
        <f t="shared" si="2"/>
        <v>438000</v>
      </c>
      <c r="I18" s="3">
        <f t="shared" si="3"/>
        <v>146000</v>
      </c>
      <c r="K18" s="4"/>
    </row>
    <row r="19" spans="1:11" x14ac:dyDescent="0.3">
      <c r="A19" s="1">
        <v>44292</v>
      </c>
      <c r="B19" t="s">
        <v>17</v>
      </c>
      <c r="C19" t="s">
        <v>9</v>
      </c>
      <c r="D19" t="s">
        <v>13</v>
      </c>
      <c r="E19" s="2">
        <v>76</v>
      </c>
      <c r="F19" s="3">
        <f t="shared" si="0"/>
        <v>3500</v>
      </c>
      <c r="G19" s="3">
        <f t="shared" si="1"/>
        <v>2500</v>
      </c>
      <c r="H19" s="3">
        <f t="shared" si="2"/>
        <v>266000</v>
      </c>
      <c r="I19" s="3">
        <f t="shared" si="3"/>
        <v>76000</v>
      </c>
      <c r="K19" s="4"/>
    </row>
    <row r="20" spans="1:11" x14ac:dyDescent="0.3">
      <c r="A20" s="1">
        <v>44211</v>
      </c>
      <c r="B20" t="s">
        <v>8</v>
      </c>
      <c r="C20" t="s">
        <v>18</v>
      </c>
      <c r="D20" t="s">
        <v>10</v>
      </c>
      <c r="E20" s="2">
        <v>78</v>
      </c>
      <c r="F20" s="3">
        <f t="shared" si="0"/>
        <v>6000</v>
      </c>
      <c r="G20" s="3">
        <f t="shared" si="1"/>
        <v>4000</v>
      </c>
      <c r="H20" s="3">
        <f t="shared" si="2"/>
        <v>468000</v>
      </c>
      <c r="I20" s="3">
        <f t="shared" si="3"/>
        <v>156000</v>
      </c>
      <c r="K20" s="4"/>
    </row>
    <row r="21" spans="1:11" x14ac:dyDescent="0.3">
      <c r="A21" s="1">
        <v>44413</v>
      </c>
      <c r="B21" t="s">
        <v>23</v>
      </c>
      <c r="C21" t="s">
        <v>18</v>
      </c>
      <c r="D21" t="s">
        <v>19</v>
      </c>
      <c r="E21" s="2">
        <v>78</v>
      </c>
      <c r="F21" s="3">
        <f t="shared" si="0"/>
        <v>1000</v>
      </c>
      <c r="G21" s="3">
        <f t="shared" si="1"/>
        <v>700</v>
      </c>
      <c r="H21" s="3">
        <f t="shared" si="2"/>
        <v>78000</v>
      </c>
      <c r="I21" s="3">
        <f t="shared" si="3"/>
        <v>23400</v>
      </c>
      <c r="K21" s="4"/>
    </row>
    <row r="22" spans="1:11" x14ac:dyDescent="0.3">
      <c r="A22" s="1">
        <v>44083</v>
      </c>
      <c r="B22" t="s">
        <v>8</v>
      </c>
      <c r="C22" t="s">
        <v>15</v>
      </c>
      <c r="D22" t="s">
        <v>26</v>
      </c>
      <c r="E22" s="2">
        <v>83</v>
      </c>
      <c r="F22" s="3">
        <f t="shared" si="0"/>
        <v>600</v>
      </c>
      <c r="G22" s="3">
        <f t="shared" si="1"/>
        <v>400</v>
      </c>
      <c r="H22" s="3">
        <f t="shared" si="2"/>
        <v>49800</v>
      </c>
      <c r="I22" s="3">
        <f t="shared" si="3"/>
        <v>16600</v>
      </c>
      <c r="K22" s="4"/>
    </row>
    <row r="23" spans="1:11" x14ac:dyDescent="0.3">
      <c r="A23" s="1">
        <v>44246</v>
      </c>
      <c r="B23" t="s">
        <v>8</v>
      </c>
      <c r="C23" t="s">
        <v>9</v>
      </c>
      <c r="D23" t="s">
        <v>10</v>
      </c>
      <c r="E23" s="2">
        <v>84</v>
      </c>
      <c r="F23" s="3">
        <f t="shared" si="0"/>
        <v>6000</v>
      </c>
      <c r="G23" s="3">
        <f t="shared" si="1"/>
        <v>4000</v>
      </c>
      <c r="H23" s="3">
        <f t="shared" si="2"/>
        <v>504000</v>
      </c>
      <c r="I23" s="3">
        <f t="shared" si="3"/>
        <v>168000</v>
      </c>
      <c r="K23" s="4"/>
    </row>
    <row r="24" spans="1:11" x14ac:dyDescent="0.3">
      <c r="A24" s="1">
        <v>44103</v>
      </c>
      <c r="B24" t="s">
        <v>25</v>
      </c>
      <c r="C24" t="s">
        <v>18</v>
      </c>
      <c r="D24" t="s">
        <v>16</v>
      </c>
      <c r="E24" s="2">
        <v>88</v>
      </c>
      <c r="F24" s="3">
        <f t="shared" si="0"/>
        <v>1200</v>
      </c>
      <c r="G24" s="3">
        <f t="shared" si="1"/>
        <v>800</v>
      </c>
      <c r="H24" s="3">
        <f t="shared" si="2"/>
        <v>105600</v>
      </c>
      <c r="I24" s="3">
        <f t="shared" si="3"/>
        <v>35200</v>
      </c>
      <c r="K24" s="4"/>
    </row>
    <row r="25" spans="1:11" x14ac:dyDescent="0.3">
      <c r="A25" s="1">
        <v>44109</v>
      </c>
      <c r="B25" t="s">
        <v>14</v>
      </c>
      <c r="C25" t="s">
        <v>12</v>
      </c>
      <c r="D25" t="s">
        <v>26</v>
      </c>
      <c r="E25" s="2">
        <v>90</v>
      </c>
      <c r="F25" s="3">
        <f t="shared" si="0"/>
        <v>600</v>
      </c>
      <c r="G25" s="3">
        <f t="shared" si="1"/>
        <v>400</v>
      </c>
      <c r="H25" s="3">
        <f t="shared" si="2"/>
        <v>54000</v>
      </c>
      <c r="I25" s="3">
        <f t="shared" si="3"/>
        <v>18000</v>
      </c>
      <c r="K25" s="4"/>
    </row>
    <row r="26" spans="1:11" x14ac:dyDescent="0.3">
      <c r="A26" s="1">
        <v>44085</v>
      </c>
      <c r="B26" t="s">
        <v>17</v>
      </c>
      <c r="C26" t="s">
        <v>18</v>
      </c>
      <c r="D26" t="s">
        <v>19</v>
      </c>
      <c r="E26" s="2">
        <v>91</v>
      </c>
      <c r="F26" s="3">
        <f t="shared" si="0"/>
        <v>1000</v>
      </c>
      <c r="G26" s="3">
        <f t="shared" si="1"/>
        <v>700</v>
      </c>
      <c r="H26" s="3">
        <f t="shared" si="2"/>
        <v>91000</v>
      </c>
      <c r="I26" s="3">
        <f t="shared" si="3"/>
        <v>27300</v>
      </c>
      <c r="K26" s="4"/>
    </row>
    <row r="27" spans="1:11" x14ac:dyDescent="0.3">
      <c r="A27" s="1">
        <v>44421</v>
      </c>
      <c r="B27" t="s">
        <v>20</v>
      </c>
      <c r="C27" t="s">
        <v>15</v>
      </c>
      <c r="D27" t="s">
        <v>19</v>
      </c>
      <c r="E27" s="2">
        <v>91</v>
      </c>
      <c r="F27" s="3">
        <f t="shared" si="0"/>
        <v>1000</v>
      </c>
      <c r="G27" s="3">
        <f t="shared" si="1"/>
        <v>700</v>
      </c>
      <c r="H27" s="3">
        <f t="shared" si="2"/>
        <v>91000</v>
      </c>
      <c r="I27" s="3">
        <f t="shared" si="3"/>
        <v>27300</v>
      </c>
      <c r="K27" s="4"/>
    </row>
    <row r="28" spans="1:11" x14ac:dyDescent="0.3">
      <c r="A28" s="1">
        <v>43990</v>
      </c>
      <c r="B28" t="s">
        <v>20</v>
      </c>
      <c r="C28" t="s">
        <v>15</v>
      </c>
      <c r="D28" t="s">
        <v>26</v>
      </c>
      <c r="E28" s="2">
        <v>92</v>
      </c>
      <c r="F28" s="3">
        <f t="shared" si="0"/>
        <v>600</v>
      </c>
      <c r="G28" s="3">
        <f t="shared" si="1"/>
        <v>400</v>
      </c>
      <c r="H28" s="3">
        <f t="shared" si="2"/>
        <v>55200</v>
      </c>
      <c r="I28" s="3">
        <f t="shared" si="3"/>
        <v>18400</v>
      </c>
      <c r="K28" s="4"/>
    </row>
    <row r="29" spans="1:11" x14ac:dyDescent="0.3">
      <c r="A29" s="1">
        <v>44438</v>
      </c>
      <c r="B29" t="s">
        <v>22</v>
      </c>
      <c r="C29" t="s">
        <v>12</v>
      </c>
      <c r="D29" t="s">
        <v>21</v>
      </c>
      <c r="E29" s="2">
        <v>93</v>
      </c>
      <c r="F29" s="3">
        <f t="shared" si="0"/>
        <v>4000</v>
      </c>
      <c r="G29" s="3">
        <f t="shared" si="1"/>
        <v>3000</v>
      </c>
      <c r="H29" s="3">
        <f t="shared" si="2"/>
        <v>372000</v>
      </c>
      <c r="I29" s="3">
        <f t="shared" si="3"/>
        <v>93000</v>
      </c>
      <c r="K29" s="4"/>
    </row>
    <row r="30" spans="1:11" x14ac:dyDescent="0.3">
      <c r="A30" s="1">
        <v>44404</v>
      </c>
      <c r="B30" t="s">
        <v>24</v>
      </c>
      <c r="C30" t="s">
        <v>15</v>
      </c>
      <c r="D30" t="s">
        <v>13</v>
      </c>
      <c r="E30" s="2">
        <v>96</v>
      </c>
      <c r="F30" s="3">
        <f t="shared" si="0"/>
        <v>3500</v>
      </c>
      <c r="G30" s="3">
        <f t="shared" si="1"/>
        <v>2500</v>
      </c>
      <c r="H30" s="3">
        <f t="shared" si="2"/>
        <v>336000</v>
      </c>
      <c r="I30" s="3">
        <f t="shared" si="3"/>
        <v>96000</v>
      </c>
      <c r="K30" s="4"/>
    </row>
    <row r="31" spans="1:11" x14ac:dyDescent="0.3">
      <c r="A31" s="1">
        <v>44496</v>
      </c>
      <c r="B31" t="s">
        <v>25</v>
      </c>
      <c r="C31" t="s">
        <v>18</v>
      </c>
      <c r="D31" t="s">
        <v>26</v>
      </c>
      <c r="E31" s="2">
        <v>99</v>
      </c>
      <c r="F31" s="3">
        <f t="shared" si="0"/>
        <v>600</v>
      </c>
      <c r="G31" s="3">
        <f t="shared" si="1"/>
        <v>400</v>
      </c>
      <c r="H31" s="3">
        <f t="shared" si="2"/>
        <v>59400</v>
      </c>
      <c r="I31" s="3">
        <f t="shared" si="3"/>
        <v>19800</v>
      </c>
      <c r="K31" s="4"/>
    </row>
    <row r="32" spans="1:11" x14ac:dyDescent="0.3">
      <c r="A32" s="1">
        <v>44223</v>
      </c>
      <c r="B32" t="s">
        <v>25</v>
      </c>
      <c r="C32" t="s">
        <v>9</v>
      </c>
      <c r="D32" t="s">
        <v>26</v>
      </c>
      <c r="E32" s="2">
        <v>101</v>
      </c>
      <c r="F32" s="3">
        <f t="shared" si="0"/>
        <v>600</v>
      </c>
      <c r="G32" s="3">
        <f t="shared" si="1"/>
        <v>400</v>
      </c>
      <c r="H32" s="3">
        <f t="shared" si="2"/>
        <v>60600</v>
      </c>
      <c r="I32" s="3">
        <f t="shared" si="3"/>
        <v>20200</v>
      </c>
      <c r="K32" s="4"/>
    </row>
    <row r="33" spans="1:11" x14ac:dyDescent="0.3">
      <c r="A33" s="1">
        <v>44418</v>
      </c>
      <c r="B33" t="s">
        <v>8</v>
      </c>
      <c r="C33" t="s">
        <v>12</v>
      </c>
      <c r="D33" t="s">
        <v>26</v>
      </c>
      <c r="E33" s="2">
        <v>103</v>
      </c>
      <c r="F33" s="3">
        <f t="shared" si="0"/>
        <v>600</v>
      </c>
      <c r="G33" s="3">
        <f t="shared" si="1"/>
        <v>400</v>
      </c>
      <c r="H33" s="3">
        <f t="shared" si="2"/>
        <v>61800</v>
      </c>
      <c r="I33" s="3">
        <f t="shared" si="3"/>
        <v>20600</v>
      </c>
      <c r="K33" s="4"/>
    </row>
    <row r="34" spans="1:11" x14ac:dyDescent="0.3">
      <c r="A34" s="1">
        <v>44378</v>
      </c>
      <c r="B34" t="s">
        <v>20</v>
      </c>
      <c r="C34" t="s">
        <v>18</v>
      </c>
      <c r="D34" t="s">
        <v>26</v>
      </c>
      <c r="E34" s="2">
        <v>104</v>
      </c>
      <c r="F34" s="3">
        <f t="shared" ref="F34:F51" si="4">IF(D34="Tent",6000,IF(D34="Blender",3500,IF(D34="Action Figure",1200,IF(D34="Novel",1000,IF(D34="Sneakers",4000,IF(D34="Smartphone",10000,IF(D34="moisturizer",600,"No Product Found")))))))</f>
        <v>600</v>
      </c>
      <c r="G34" s="3">
        <f t="shared" ref="G34:G51" si="5">IF(D34="Tent",4000,IF(D34="Blender",2500,IF(D34="Action Figure",800,IF(D34="Novel",700,IF(D34="Sneakers",3000,IF(D34="Smartphone",7000,IF(D34="moisturizer",400,"No Product Found")))))))</f>
        <v>400</v>
      </c>
      <c r="H34" s="3">
        <f t="shared" ref="H34:H51" si="6">F34*E34</f>
        <v>62400</v>
      </c>
      <c r="I34" s="3">
        <f t="shared" ref="I34:I51" si="7">H34-(E34*G34)</f>
        <v>20800</v>
      </c>
      <c r="K34" s="4"/>
    </row>
    <row r="35" spans="1:11" x14ac:dyDescent="0.3">
      <c r="A35" s="1">
        <v>44070</v>
      </c>
      <c r="B35" t="s">
        <v>22</v>
      </c>
      <c r="C35" t="s">
        <v>9</v>
      </c>
      <c r="D35" t="s">
        <v>28</v>
      </c>
      <c r="E35" s="2">
        <v>108</v>
      </c>
      <c r="F35" s="3">
        <f t="shared" si="4"/>
        <v>10000</v>
      </c>
      <c r="G35" s="3">
        <f t="shared" si="5"/>
        <v>7000</v>
      </c>
      <c r="H35" s="3">
        <f t="shared" si="6"/>
        <v>1080000</v>
      </c>
      <c r="I35" s="3">
        <f t="shared" si="7"/>
        <v>324000</v>
      </c>
      <c r="K35" s="4"/>
    </row>
    <row r="36" spans="1:11" x14ac:dyDescent="0.3">
      <c r="A36" s="1">
        <v>44299</v>
      </c>
      <c r="B36" t="s">
        <v>22</v>
      </c>
      <c r="C36" t="s">
        <v>9</v>
      </c>
      <c r="D36" t="s">
        <v>19</v>
      </c>
      <c r="E36" s="2">
        <v>108</v>
      </c>
      <c r="F36" s="3">
        <f t="shared" si="4"/>
        <v>1000</v>
      </c>
      <c r="G36" s="3">
        <f t="shared" si="5"/>
        <v>700</v>
      </c>
      <c r="H36" s="3">
        <f t="shared" si="6"/>
        <v>108000</v>
      </c>
      <c r="I36" s="3">
        <f t="shared" si="7"/>
        <v>32400</v>
      </c>
      <c r="K36" s="4"/>
    </row>
    <row r="37" spans="1:11" x14ac:dyDescent="0.3">
      <c r="A37" s="1">
        <v>44517</v>
      </c>
      <c r="B37" t="s">
        <v>27</v>
      </c>
      <c r="C37" t="s">
        <v>15</v>
      </c>
      <c r="D37" t="s">
        <v>26</v>
      </c>
      <c r="E37" s="2">
        <v>109</v>
      </c>
      <c r="F37" s="3">
        <f t="shared" si="4"/>
        <v>600</v>
      </c>
      <c r="G37" s="3">
        <f t="shared" si="5"/>
        <v>400</v>
      </c>
      <c r="H37" s="3">
        <f t="shared" si="6"/>
        <v>65400</v>
      </c>
      <c r="I37" s="3">
        <f t="shared" si="7"/>
        <v>21800</v>
      </c>
      <c r="K37" s="4"/>
    </row>
    <row r="38" spans="1:11" x14ac:dyDescent="0.3">
      <c r="A38" s="1">
        <v>44462</v>
      </c>
      <c r="B38" t="s">
        <v>20</v>
      </c>
      <c r="C38" t="s">
        <v>9</v>
      </c>
      <c r="D38" t="s">
        <v>21</v>
      </c>
      <c r="E38" s="2">
        <v>110</v>
      </c>
      <c r="F38" s="3">
        <f t="shared" si="4"/>
        <v>4000</v>
      </c>
      <c r="G38" s="3">
        <f t="shared" si="5"/>
        <v>3000</v>
      </c>
      <c r="H38" s="3">
        <f t="shared" si="6"/>
        <v>440000</v>
      </c>
      <c r="I38" s="3">
        <f t="shared" si="7"/>
        <v>110000</v>
      </c>
      <c r="K38" s="4"/>
    </row>
    <row r="39" spans="1:11" x14ac:dyDescent="0.3">
      <c r="A39" s="1">
        <v>44187</v>
      </c>
      <c r="B39" t="s">
        <v>17</v>
      </c>
      <c r="C39" t="s">
        <v>9</v>
      </c>
      <c r="D39" t="s">
        <v>19</v>
      </c>
      <c r="E39" s="2">
        <v>120</v>
      </c>
      <c r="F39" s="3">
        <f t="shared" si="4"/>
        <v>1000</v>
      </c>
      <c r="G39" s="3">
        <f t="shared" si="5"/>
        <v>700</v>
      </c>
      <c r="H39" s="3">
        <f t="shared" si="6"/>
        <v>120000</v>
      </c>
      <c r="I39" s="3">
        <f t="shared" si="7"/>
        <v>36000</v>
      </c>
      <c r="K39" s="4"/>
    </row>
    <row r="40" spans="1:11" x14ac:dyDescent="0.3">
      <c r="A40" s="1">
        <v>44126</v>
      </c>
      <c r="B40" t="s">
        <v>17</v>
      </c>
      <c r="C40" t="s">
        <v>12</v>
      </c>
      <c r="D40" t="s">
        <v>28</v>
      </c>
      <c r="E40" s="2">
        <v>127</v>
      </c>
      <c r="F40" s="3">
        <f t="shared" si="4"/>
        <v>10000</v>
      </c>
      <c r="G40" s="3">
        <f t="shared" si="5"/>
        <v>7000</v>
      </c>
      <c r="H40" s="3">
        <f t="shared" si="6"/>
        <v>1270000</v>
      </c>
      <c r="I40" s="3">
        <f t="shared" si="7"/>
        <v>381000</v>
      </c>
      <c r="K40" s="4"/>
    </row>
    <row r="41" spans="1:11" x14ac:dyDescent="0.3">
      <c r="A41" s="1">
        <v>44441</v>
      </c>
      <c r="B41" t="s">
        <v>8</v>
      </c>
      <c r="C41" t="s">
        <v>18</v>
      </c>
      <c r="D41" t="s">
        <v>21</v>
      </c>
      <c r="E41" s="2">
        <v>127</v>
      </c>
      <c r="F41" s="3">
        <f t="shared" si="4"/>
        <v>4000</v>
      </c>
      <c r="G41" s="3">
        <f t="shared" si="5"/>
        <v>3000</v>
      </c>
      <c r="H41" s="3">
        <f t="shared" si="6"/>
        <v>508000</v>
      </c>
      <c r="I41" s="3">
        <f t="shared" si="7"/>
        <v>127000</v>
      </c>
      <c r="K41" s="4"/>
    </row>
    <row r="42" spans="1:11" x14ac:dyDescent="0.3">
      <c r="A42" s="1">
        <v>44446</v>
      </c>
      <c r="B42" t="s">
        <v>11</v>
      </c>
      <c r="C42" t="s">
        <v>12</v>
      </c>
      <c r="D42" t="s">
        <v>13</v>
      </c>
      <c r="E42" s="2">
        <v>128</v>
      </c>
      <c r="F42" s="3">
        <f t="shared" si="4"/>
        <v>3500</v>
      </c>
      <c r="G42" s="3">
        <f t="shared" si="5"/>
        <v>2500</v>
      </c>
      <c r="H42" s="3">
        <f t="shared" si="6"/>
        <v>448000</v>
      </c>
      <c r="I42" s="3">
        <f t="shared" si="7"/>
        <v>128000</v>
      </c>
      <c r="K42" s="4"/>
    </row>
    <row r="43" spans="1:11" x14ac:dyDescent="0.3">
      <c r="A43" s="1">
        <v>44496</v>
      </c>
      <c r="B43" t="s">
        <v>20</v>
      </c>
      <c r="C43" t="s">
        <v>18</v>
      </c>
      <c r="D43" t="s">
        <v>26</v>
      </c>
      <c r="E43" s="2">
        <v>130</v>
      </c>
      <c r="F43" s="3">
        <f t="shared" si="4"/>
        <v>600</v>
      </c>
      <c r="G43" s="3">
        <f t="shared" si="5"/>
        <v>400</v>
      </c>
      <c r="H43" s="3">
        <f t="shared" si="6"/>
        <v>78000</v>
      </c>
      <c r="I43" s="3">
        <f t="shared" si="7"/>
        <v>26000</v>
      </c>
      <c r="K43" s="4"/>
    </row>
    <row r="44" spans="1:11" x14ac:dyDescent="0.3">
      <c r="A44" s="1">
        <v>44230</v>
      </c>
      <c r="B44" t="s">
        <v>14</v>
      </c>
      <c r="C44" t="s">
        <v>15</v>
      </c>
      <c r="D44" t="s">
        <v>16</v>
      </c>
      <c r="E44" s="2">
        <v>136</v>
      </c>
      <c r="F44" s="3">
        <f t="shared" si="4"/>
        <v>1200</v>
      </c>
      <c r="G44" s="3">
        <f t="shared" si="5"/>
        <v>800</v>
      </c>
      <c r="H44" s="3">
        <f t="shared" si="6"/>
        <v>163200</v>
      </c>
      <c r="I44" s="3">
        <f t="shared" si="7"/>
        <v>54400</v>
      </c>
      <c r="K44" s="4"/>
    </row>
    <row r="45" spans="1:11" x14ac:dyDescent="0.3">
      <c r="A45" s="1">
        <v>44084</v>
      </c>
      <c r="B45" t="s">
        <v>27</v>
      </c>
      <c r="C45" t="s">
        <v>15</v>
      </c>
      <c r="D45" t="s">
        <v>19</v>
      </c>
      <c r="E45" s="2">
        <v>137</v>
      </c>
      <c r="F45" s="3">
        <f t="shared" si="4"/>
        <v>1000</v>
      </c>
      <c r="G45" s="3">
        <f t="shared" si="5"/>
        <v>700</v>
      </c>
      <c r="H45" s="3">
        <f t="shared" si="6"/>
        <v>137000</v>
      </c>
      <c r="I45" s="3">
        <f t="shared" si="7"/>
        <v>41100</v>
      </c>
      <c r="K45" s="4"/>
    </row>
    <row r="46" spans="1:11" x14ac:dyDescent="0.3">
      <c r="A46" s="1">
        <v>44452</v>
      </c>
      <c r="B46" t="s">
        <v>23</v>
      </c>
      <c r="C46" t="s">
        <v>9</v>
      </c>
      <c r="D46" t="s">
        <v>13</v>
      </c>
      <c r="E46" s="2">
        <v>143</v>
      </c>
      <c r="F46" s="3">
        <f t="shared" si="4"/>
        <v>3500</v>
      </c>
      <c r="G46" s="3">
        <f t="shared" si="5"/>
        <v>2500</v>
      </c>
      <c r="H46" s="3">
        <f t="shared" si="6"/>
        <v>500500</v>
      </c>
      <c r="I46" s="3">
        <f t="shared" si="7"/>
        <v>143000</v>
      </c>
      <c r="K46" s="4"/>
    </row>
    <row r="47" spans="1:11" x14ac:dyDescent="0.3">
      <c r="A47" s="1">
        <v>43971</v>
      </c>
      <c r="B47" t="s">
        <v>14</v>
      </c>
      <c r="C47" t="s">
        <v>15</v>
      </c>
      <c r="D47" t="s">
        <v>26</v>
      </c>
      <c r="E47" s="2">
        <v>143</v>
      </c>
      <c r="F47" s="3">
        <f t="shared" si="4"/>
        <v>600</v>
      </c>
      <c r="G47" s="3">
        <f t="shared" si="5"/>
        <v>400</v>
      </c>
      <c r="H47" s="3">
        <f t="shared" si="6"/>
        <v>85800</v>
      </c>
      <c r="I47" s="3">
        <f t="shared" si="7"/>
        <v>28600</v>
      </c>
      <c r="K47" s="4"/>
    </row>
    <row r="48" spans="1:11" x14ac:dyDescent="0.3">
      <c r="A48" s="1">
        <v>44293</v>
      </c>
      <c r="B48" t="s">
        <v>14</v>
      </c>
      <c r="C48" t="s">
        <v>18</v>
      </c>
      <c r="D48" t="s">
        <v>21</v>
      </c>
      <c r="E48" s="2">
        <v>144</v>
      </c>
      <c r="F48" s="3">
        <f t="shared" si="4"/>
        <v>4000</v>
      </c>
      <c r="G48" s="3">
        <f t="shared" si="5"/>
        <v>3000</v>
      </c>
      <c r="H48" s="3">
        <f t="shared" si="6"/>
        <v>576000</v>
      </c>
      <c r="I48" s="3">
        <f t="shared" si="7"/>
        <v>144000</v>
      </c>
      <c r="K48" s="4"/>
    </row>
    <row r="49" spans="1:11" x14ac:dyDescent="0.3">
      <c r="A49" s="1">
        <v>44362</v>
      </c>
      <c r="B49" t="s">
        <v>11</v>
      </c>
      <c r="C49" t="s">
        <v>18</v>
      </c>
      <c r="D49" t="s">
        <v>21</v>
      </c>
      <c r="E49" s="2">
        <v>145</v>
      </c>
      <c r="F49" s="3">
        <f t="shared" si="4"/>
        <v>4000</v>
      </c>
      <c r="G49" s="3">
        <f t="shared" si="5"/>
        <v>3000</v>
      </c>
      <c r="H49" s="3">
        <f t="shared" si="6"/>
        <v>580000</v>
      </c>
      <c r="I49" s="3">
        <f t="shared" si="7"/>
        <v>145000</v>
      </c>
      <c r="K49" s="4"/>
    </row>
    <row r="50" spans="1:11" x14ac:dyDescent="0.3">
      <c r="A50" s="1">
        <v>44141</v>
      </c>
      <c r="B50" t="s">
        <v>24</v>
      </c>
      <c r="C50" t="s">
        <v>15</v>
      </c>
      <c r="D50" t="s">
        <v>10</v>
      </c>
      <c r="E50" s="2">
        <v>146</v>
      </c>
      <c r="F50" s="3">
        <f t="shared" si="4"/>
        <v>6000</v>
      </c>
      <c r="G50" s="3">
        <f t="shared" si="5"/>
        <v>4000</v>
      </c>
      <c r="H50" s="3">
        <f t="shared" si="6"/>
        <v>876000</v>
      </c>
      <c r="I50" s="3">
        <f t="shared" si="7"/>
        <v>292000</v>
      </c>
      <c r="K50" s="4"/>
    </row>
    <row r="51" spans="1:11" x14ac:dyDescent="0.3">
      <c r="A51" s="1">
        <v>44069</v>
      </c>
      <c r="B51" t="s">
        <v>27</v>
      </c>
      <c r="C51" t="s">
        <v>15</v>
      </c>
      <c r="D51" t="s">
        <v>19</v>
      </c>
      <c r="E51" s="2">
        <v>149</v>
      </c>
      <c r="F51" s="3">
        <f t="shared" si="4"/>
        <v>1000</v>
      </c>
      <c r="G51" s="3">
        <f t="shared" si="5"/>
        <v>700</v>
      </c>
      <c r="H51" s="3">
        <f t="shared" si="6"/>
        <v>149000</v>
      </c>
      <c r="I51" s="3">
        <f t="shared" si="7"/>
        <v>44700</v>
      </c>
      <c r="K51" s="4"/>
    </row>
    <row r="52" spans="1:11" x14ac:dyDescent="0.3">
      <c r="K52" s="4"/>
    </row>
    <row r="53" spans="1:11" x14ac:dyDescent="0.3">
      <c r="K53" s="4"/>
    </row>
    <row r="54" spans="1:11" x14ac:dyDescent="0.3">
      <c r="K54" s="4"/>
    </row>
    <row r="55" spans="1:11" x14ac:dyDescent="0.3">
      <c r="K55" s="4"/>
    </row>
    <row r="56" spans="1:11" x14ac:dyDescent="0.3">
      <c r="K56" s="4"/>
    </row>
    <row r="57" spans="1:11" x14ac:dyDescent="0.3">
      <c r="K57" s="4"/>
    </row>
    <row r="58" spans="1:11" x14ac:dyDescent="0.3">
      <c r="K58" s="4"/>
    </row>
    <row r="59" spans="1:11" x14ac:dyDescent="0.3">
      <c r="K59" s="4"/>
    </row>
    <row r="60" spans="1:11" x14ac:dyDescent="0.3">
      <c r="K60" s="4"/>
    </row>
    <row r="61" spans="1:11" x14ac:dyDescent="0.3">
      <c r="K61" s="4"/>
    </row>
    <row r="62" spans="1:11" x14ac:dyDescent="0.3">
      <c r="K62" s="4"/>
    </row>
    <row r="63" spans="1:11" x14ac:dyDescent="0.3">
      <c r="K63" s="4"/>
    </row>
    <row r="64" spans="1:11" x14ac:dyDescent="0.3">
      <c r="K64"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jeevanjms.5@outlook.com</cp:lastModifiedBy>
  <dcterms:created xsi:type="dcterms:W3CDTF">2024-05-30T14:35:02Z</dcterms:created>
  <dcterms:modified xsi:type="dcterms:W3CDTF">2025-02-27T05:23:46Z</dcterms:modified>
</cp:coreProperties>
</file>