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930" windowHeight="6800" tabRatio="544" firstSheet="2" activeTab="5"/>
  </bookViews>
  <sheets>
    <sheet name="Session Details" sheetId="1" r:id="rId1"/>
    <sheet name="Channel wise traffic" sheetId="2" r:id="rId2"/>
    <sheet name="Supporting Data" sheetId="3" r:id="rId3"/>
    <sheet name="No. Of Deviation - Month" sheetId="4" r:id="rId4"/>
    <sheet name="PivotTable" sheetId="6" r:id="rId5"/>
    <sheet name="Graphs" sheetId="7" r:id="rId6"/>
  </sheets>
  <definedNames>
    <definedName name="_xlnm._FilterDatabase" localSheetId="0" hidden="1">'Session Details'!$I$1:$I$368</definedName>
  </definedNames>
  <calcPr calcId="191029"/>
  <pivotCaches>
    <pivotCache cacheId="0" r:id="rId7"/>
    <pivotCache cacheId="1" r:id="rId8"/>
    <pivotCache cacheId="2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<sst xmlns="http://schemas.openxmlformats.org/spreadsheetml/2006/main" count="73" uniqueCount="63">
  <si>
    <t>:Specific dates with order ±20% deviation</t>
  </si>
  <si>
    <t>Order/Listing</t>
  </si>
  <si>
    <t>Order of current date/ Orders of same day last week -1</t>
  </si>
  <si>
    <t>Traffic of current date/ Traffic of same day last week -1</t>
  </si>
  <si>
    <t>Overall Conversion of current date/ Overall Conversion  of same day last week -1</t>
  </si>
  <si>
    <t>Menu/Listing</t>
  </si>
  <si>
    <t>Cart/Menu</t>
  </si>
  <si>
    <t>Payment/Cart</t>
  </si>
  <si>
    <t>Orders/Payment</t>
  </si>
  <si>
    <t>WeekDay</t>
  </si>
  <si>
    <t>Date</t>
  </si>
  <si>
    <t>Listing</t>
  </si>
  <si>
    <t>Menu</t>
  </si>
  <si>
    <t>Carts</t>
  </si>
  <si>
    <t>Payments</t>
  </si>
  <si>
    <t>Orders</t>
  </si>
  <si>
    <t>Overall conversion</t>
  </si>
  <si>
    <t>Order Change with respect to same day last week</t>
  </si>
  <si>
    <t>Traffic Change with respect to same day last week</t>
  </si>
  <si>
    <t>Conversion change with respect to same day last week</t>
  </si>
  <si>
    <t>L2M</t>
  </si>
  <si>
    <t>M2C</t>
  </si>
  <si>
    <t>C2P</t>
  </si>
  <si>
    <t>P2O</t>
  </si>
  <si>
    <t>L2M Change wrt same day last week</t>
  </si>
  <si>
    <t>M2C Change wrt same day last week</t>
  </si>
  <si>
    <t>C2P Change wrt same day last week</t>
  </si>
  <si>
    <t>P2O Change wrt same day last week</t>
  </si>
  <si>
    <t>Date Month</t>
  </si>
  <si>
    <t>No. of deviation</t>
  </si>
  <si>
    <t>Facebook</t>
  </si>
  <si>
    <t>Youtube</t>
  </si>
  <si>
    <t>Twitter</t>
  </si>
  <si>
    <t>Others</t>
  </si>
  <si>
    <t>Total traffic per day</t>
  </si>
  <si>
    <t>Facebook traffic change wrt same day last week</t>
  </si>
  <si>
    <t>Youtube traffic change wrt same day last week</t>
  </si>
  <si>
    <t>Twitter traffic change wrt same day last week</t>
  </si>
  <si>
    <t>Other sources traffic change wrt same day last week</t>
  </si>
  <si>
    <t>Count of restaurants</t>
  </si>
  <si>
    <t>Average Discount</t>
  </si>
  <si>
    <t>Out of stock Items per restaurant</t>
  </si>
  <si>
    <t>Avearge Packaging charges</t>
  </si>
  <si>
    <t>Average Delivery Charges</t>
  </si>
  <si>
    <t>Avg Cost for two</t>
  </si>
  <si>
    <t>Number of images per restaurant</t>
  </si>
  <si>
    <t>Success Rate of payments</t>
  </si>
  <si>
    <t>Restaurant count wrt same day last week</t>
  </si>
  <si>
    <t>Sum of No. of deviation</t>
  </si>
  <si>
    <t>Grand Total</t>
  </si>
  <si>
    <t>Sum of Facebook</t>
  </si>
  <si>
    <t>Sum of Youtube</t>
  </si>
  <si>
    <t>Sum of Twitter</t>
  </si>
  <si>
    <t>Sum of Others</t>
  </si>
  <si>
    <t>Sum of Total traffic per day</t>
  </si>
  <si>
    <t>Sum of Orders</t>
  </si>
  <si>
    <t>Saturday</t>
  </si>
  <si>
    <t>Sunday</t>
  </si>
  <si>
    <t>Wednesday</t>
  </si>
  <si>
    <t>Friday</t>
  </si>
  <si>
    <t>Monday</t>
  </si>
  <si>
    <t>Thursday</t>
  </si>
  <si>
    <t>Tuesday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</si>
</sst>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3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#,##0,,\ &quot;M&quot;\&#13;\&#10;"/>
    <numFmt numFmtId="181" formatCode="dd/mm/yyyy"/>
    <numFmt numFmtId="182" formatCode="0_);[Red]\(0\)"/>
    <numFmt numFmtId="183" formatCode="#,##0,,\ &quot;M&quot;\&#13;\&#10;"/>
    <numFmt numFmtId="184" formatCode="#,##0,,\ &quot;M&quot;\&#13;\&#10;"/>
    <numFmt numFmtId="185" formatCode="#,##0,,\ &quot;M&quot;\&#13;\&#10;"/>
    <numFmt numFmtId="186" formatCode="#,##0,,\ &quot;M&quot;\&#13;\&#10;"/>
    <numFmt numFmtId="187" formatCode="#,##0,,\ &quot;M&quot;\&#13;\&#10;"/>
    <numFmt numFmtId="188" formatCode="#,##0,,\ &quot;M&quot;\&#13;\&#10;"/>
  </numFmts>
  <fonts count="23">
    <font>
      <sz val="12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sz val="12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4" borderId="5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8" applyNumberFormat="0" applyAlignment="0" applyProtection="0">
      <alignment vertical="center"/>
    </xf>
    <xf numFmtId="0" fontId="13" fillId="6" borderId="9" applyNumberFormat="0" applyAlignment="0" applyProtection="0">
      <alignment vertical="center"/>
    </xf>
    <xf numFmtId="0" fontId="14" fillId="6" borderId="8" applyNumberFormat="0" applyAlignment="0" applyProtection="0">
      <alignment vertical="center"/>
    </xf>
    <xf numFmtId="0" fontId="15" fillId="7" borderId="10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36">
    <xf numFmtId="0" fontId="0" fillId="0" borderId="0" xfId="0"/>
    <xf numFmtId="180" fontId="0" fillId="0" borderId="0" xfId="0" applyNumberFormat="1"/>
    <xf numFmtId="9" fontId="0" fillId="0" borderId="0" xfId="3" applyAlignment="1">
      <alignment horizontal="center"/>
    </xf>
    <xf numFmtId="181" fontId="1" fillId="2" borderId="1" xfId="0" applyNumberFormat="1" applyFont="1" applyFill="1" applyBorder="1"/>
    <xf numFmtId="0" fontId="1" fillId="2" borderId="1" xfId="0" applyFont="1" applyFill="1" applyBorder="1"/>
    <xf numFmtId="181" fontId="0" fillId="0" borderId="1" xfId="0" applyNumberFormat="1" applyBorder="1"/>
    <xf numFmtId="0" fontId="0" fillId="0" borderId="1" xfId="0" applyBorder="1"/>
    <xf numFmtId="9" fontId="0" fillId="0" borderId="1" xfId="3" applyFont="1" applyBorder="1"/>
    <xf numFmtId="9" fontId="1" fillId="2" borderId="2" xfId="3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9" fontId="1" fillId="2" borderId="3" xfId="3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Fill="1"/>
    <xf numFmtId="0" fontId="0" fillId="0" borderId="0" xfId="0" applyNumberFormat="1"/>
    <xf numFmtId="182" fontId="0" fillId="0" borderId="0" xfId="0" applyNumberFormat="1"/>
    <xf numFmtId="0" fontId="0" fillId="3" borderId="0" xfId="0" applyFill="1" applyAlignment="1">
      <alignment horizontal="center"/>
    </xf>
    <xf numFmtId="0" fontId="2" fillId="2" borderId="0" xfId="0" applyFont="1" applyFill="1"/>
    <xf numFmtId="181" fontId="1" fillId="2" borderId="1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" fontId="0" fillId="0" borderId="0" xfId="0" applyNumberFormat="1"/>
    <xf numFmtId="9" fontId="0" fillId="0" borderId="0" xfId="3" applyFont="1" applyAlignment="1">
      <alignment horizontal="center"/>
    </xf>
    <xf numFmtId="0" fontId="0" fillId="3" borderId="0" xfId="0" applyFill="1"/>
    <xf numFmtId="181" fontId="0" fillId="3" borderId="1" xfId="0" applyNumberFormat="1" applyFill="1" applyBorder="1"/>
    <xf numFmtId="0" fontId="0" fillId="3" borderId="1" xfId="0" applyFill="1" applyBorder="1"/>
    <xf numFmtId="9" fontId="0" fillId="3" borderId="0" xfId="3" applyFont="1" applyFill="1" applyAlignment="1">
      <alignment horizontal="center"/>
    </xf>
    <xf numFmtId="9" fontId="1" fillId="2" borderId="4" xfId="3" applyFont="1" applyFill="1" applyBorder="1" applyAlignment="1">
      <alignment horizontal="center"/>
    </xf>
    <xf numFmtId="9" fontId="0" fillId="3" borderId="0" xfId="3" applyFill="1" applyAlignment="1">
      <alignment horizontal="center"/>
    </xf>
    <xf numFmtId="0" fontId="1" fillId="2" borderId="3" xfId="3" applyNumberFormat="1" applyFont="1" applyFill="1" applyBorder="1" applyAlignment="1">
      <alignment horizontal="center"/>
    </xf>
    <xf numFmtId="182" fontId="1" fillId="2" borderId="3" xfId="3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 wrapText="1"/>
    </xf>
    <xf numFmtId="182" fontId="0" fillId="0" borderId="0" xfId="0" applyNumberFormat="1" applyAlignment="1">
      <alignment wrapText="1"/>
    </xf>
    <xf numFmtId="0" fontId="0" fillId="3" borderId="0" xfId="0" applyNumberFormat="1" applyFill="1" applyAlignment="1">
      <alignment horizontal="center" wrapText="1"/>
    </xf>
    <xf numFmtId="182" fontId="0" fillId="3" borderId="0" xfId="0" applyNumberFormat="1" applyFill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4">
    <dxf>
      <numFmt numFmtId="180" formatCode="#,##0,,\ &quot;M&quot;\&#13;\&#10;"/>
    </dxf>
    <dxf>
      <numFmt numFmtId="180" formatCode="#,##0,,\ &quot;M&quot;\&#13;\&#10;"/>
    </dxf>
    <dxf>
      <numFmt numFmtId="180" formatCode="#,##0,,\ &quot;M&quot;\&#13;\&#10;"/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2" defaultPivotStyle="PivotStyleLight16"/>
  <colors>
    <mruColors>
      <color rgb="00FF878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pivotCacheDefinition" Target="pivotCache/pivotCacheDefinition3.xml"/><Relationship Id="rId8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 Jeevan S.xlsx]No. Of Deviation - Month!PivotTable3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101921052631579"/>
          <c:y val="0.153371672611681"/>
          <c:w val="0.749394736842105"/>
          <c:h val="0.564444444444444"/>
        </c:manualLayout>
      </c:layout>
      <c:lineChart>
        <c:grouping val="standard"/>
        <c:varyColors val="0"/>
        <c:ser>
          <c:idx val="0"/>
          <c:order val="0"/>
          <c:tx>
            <c:strRef>
              <c:f>'No. Of Deviation -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'No. Of Deviation - Month'!$A$4:$A$16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'No. Of Deviation - Month'!$B$4:$B$16</c:f>
              <c:numCache>
                <c:formatCode>General</c:formatCode>
                <c:ptCount val="12"/>
                <c:pt idx="0">
                  <c:v>6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4012980"/>
        <c:axId val="720962558"/>
      </c:lineChart>
      <c:catAx>
        <c:axId val="20401298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Month</a:t>
                </a:r>
              </a:p>
            </c:rich>
          </c:tx>
          <c:layout>
            <c:manualLayout>
              <c:xMode val="edge"/>
              <c:yMode val="edge"/>
              <c:x val="0.364842105263158"/>
              <c:y val="0.789351852845263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0962558"/>
        <c:crosses val="autoZero"/>
        <c:auto val="1"/>
        <c:lblAlgn val="ctr"/>
        <c:lblOffset val="100"/>
        <c:noMultiLvlLbl val="0"/>
      </c:catAx>
      <c:valAx>
        <c:axId val="7209625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No. of Deviation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40129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 Jeevan S.xlsx]PivotTable!PivotTable4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tx1"/>
                </a:solidFill>
              </a:rPr>
              <a:t>Platform Contributor in total traffic (Month wise) </a:t>
            </a:r>
            <a:endParaRPr>
              <a:solidFill>
                <a:schemeClr val="tx1"/>
              </a:solidFill>
            </a:endParaRPr>
          </a:p>
          <a:p>
            <a:pPr defTabSz="914400">
              <a:defRPr lang="en-US"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>
              <a:solidFill>
                <a:schemeClr val="tx1"/>
              </a:solidFill>
            </a:endParaRPr>
          </a:p>
        </c:rich>
      </c:tx>
      <c:layout/>
      <c:overlay val="0"/>
      <c:spPr>
        <a:gradFill>
          <a:gsLst>
            <a:gs pos="0">
              <a:srgbClr val="9EE256"/>
            </a:gs>
            <a:gs pos="100000">
              <a:srgbClr val="52762D"/>
            </a:gs>
          </a:gsLst>
          <a:lin ang="6000000" scaled="0"/>
        </a:gradFill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PivotTable!$B$3</c:f>
              <c:strCache>
                <c:ptCount val="1"/>
                <c:pt idx="0">
                  <c:v>Sum of Facebook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PivotTable!$A$4:$A$16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PivotTable!$B$4:$B$16</c:f>
              <c:numCache>
                <c:formatCode>#,##0,,\ "M"\\
</c:formatCode>
                <c:ptCount val="12"/>
                <c:pt idx="0">
                  <c:v>312407748</c:v>
                </c:pt>
                <c:pt idx="1">
                  <c:v>285313636</c:v>
                </c:pt>
                <c:pt idx="2">
                  <c:v>324738378</c:v>
                </c:pt>
                <c:pt idx="3">
                  <c:v>302905072</c:v>
                </c:pt>
                <c:pt idx="4">
                  <c:v>309993479</c:v>
                </c:pt>
                <c:pt idx="5">
                  <c:v>314663322</c:v>
                </c:pt>
                <c:pt idx="6">
                  <c:v>305734571</c:v>
                </c:pt>
                <c:pt idx="7">
                  <c:v>318470958</c:v>
                </c:pt>
                <c:pt idx="8">
                  <c:v>307306195</c:v>
                </c:pt>
                <c:pt idx="9">
                  <c:v>305458508</c:v>
                </c:pt>
                <c:pt idx="10">
                  <c:v>311591298</c:v>
                </c:pt>
                <c:pt idx="11">
                  <c:v>316792462</c:v>
                </c:pt>
              </c:numCache>
            </c:numRef>
          </c:val>
        </c:ser>
        <c:ser>
          <c:idx val="1"/>
          <c:order val="1"/>
          <c:tx>
            <c:strRef>
              <c:f>PivotTable!$C$3</c:f>
              <c:strCache>
                <c:ptCount val="1"/>
                <c:pt idx="0">
                  <c:v>Sum of Youtube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PivotTable!$A$4:$A$16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PivotTable!$C$4:$C$16</c:f>
              <c:numCache>
                <c:formatCode>#,##0,,\ "M"\\
</c:formatCode>
                <c:ptCount val="12"/>
                <c:pt idx="0">
                  <c:v>228773311</c:v>
                </c:pt>
                <c:pt idx="1">
                  <c:v>213985225</c:v>
                </c:pt>
                <c:pt idx="2">
                  <c:v>243553784</c:v>
                </c:pt>
                <c:pt idx="3">
                  <c:v>227178803</c:v>
                </c:pt>
                <c:pt idx="4">
                  <c:v>232495110</c:v>
                </c:pt>
                <c:pt idx="5">
                  <c:v>235997492</c:v>
                </c:pt>
                <c:pt idx="6">
                  <c:v>229300927</c:v>
                </c:pt>
                <c:pt idx="7">
                  <c:v>238853221</c:v>
                </c:pt>
                <c:pt idx="8">
                  <c:v>230479648</c:v>
                </c:pt>
                <c:pt idx="9">
                  <c:v>229093879</c:v>
                </c:pt>
                <c:pt idx="10">
                  <c:v>233693475</c:v>
                </c:pt>
                <c:pt idx="11">
                  <c:v>237594347</c:v>
                </c:pt>
              </c:numCache>
            </c:numRef>
          </c:val>
        </c:ser>
        <c:ser>
          <c:idx val="2"/>
          <c:order val="2"/>
          <c:tx>
            <c:strRef>
              <c:f>PivotTable!$D$3</c:f>
              <c:strCache>
                <c:ptCount val="1"/>
                <c:pt idx="0">
                  <c:v>Sum of Twitter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PivotTable!$A$4:$A$16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PivotTable!$D$4:$D$16</c:f>
              <c:numCache>
                <c:formatCode>#,##0,,\ "M"\\
</c:formatCode>
                <c:ptCount val="12"/>
                <c:pt idx="0">
                  <c:v>112204738</c:v>
                </c:pt>
                <c:pt idx="1">
                  <c:v>87179158</c:v>
                </c:pt>
                <c:pt idx="2">
                  <c:v>99225605</c:v>
                </c:pt>
                <c:pt idx="3">
                  <c:v>92554318</c:v>
                </c:pt>
                <c:pt idx="4">
                  <c:v>94720222</c:v>
                </c:pt>
                <c:pt idx="5">
                  <c:v>96147116</c:v>
                </c:pt>
                <c:pt idx="6">
                  <c:v>93418887</c:v>
                </c:pt>
                <c:pt idx="7">
                  <c:v>97310562</c:v>
                </c:pt>
                <c:pt idx="8">
                  <c:v>93899107</c:v>
                </c:pt>
                <c:pt idx="9">
                  <c:v>93334537</c:v>
                </c:pt>
                <c:pt idx="10">
                  <c:v>95208446</c:v>
                </c:pt>
                <c:pt idx="11">
                  <c:v>96797688</c:v>
                </c:pt>
              </c:numCache>
            </c:numRef>
          </c:val>
        </c:ser>
        <c:ser>
          <c:idx val="3"/>
          <c:order val="3"/>
          <c:tx>
            <c:strRef>
              <c:f>PivotTable!$E$3</c:f>
              <c:strCache>
                <c:ptCount val="1"/>
                <c:pt idx="0">
                  <c:v>Sum of Others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PivotTable!$A$4:$A$16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PivotTable!$E$4:$E$16</c:f>
              <c:numCache>
                <c:formatCode>#,##0,,\ "M"\\
</c:formatCode>
                <c:ptCount val="12"/>
                <c:pt idx="0">
                  <c:v>223979555</c:v>
                </c:pt>
                <c:pt idx="1">
                  <c:v>206059844</c:v>
                </c:pt>
                <c:pt idx="2">
                  <c:v>234533270</c:v>
                </c:pt>
                <c:pt idx="3">
                  <c:v>218764769</c:v>
                </c:pt>
                <c:pt idx="4">
                  <c:v>223884175</c:v>
                </c:pt>
                <c:pt idx="5">
                  <c:v>227256840</c:v>
                </c:pt>
                <c:pt idx="6">
                  <c:v>220808299</c:v>
                </c:pt>
                <c:pt idx="7">
                  <c:v>230006799</c:v>
                </c:pt>
                <c:pt idx="8">
                  <c:v>221943361</c:v>
                </c:pt>
                <c:pt idx="9">
                  <c:v>220608922</c:v>
                </c:pt>
                <c:pt idx="10">
                  <c:v>225038155</c:v>
                </c:pt>
                <c:pt idx="11">
                  <c:v>228794551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46699504"/>
        <c:axId val="746253261"/>
      </c:barChart>
      <c:catAx>
        <c:axId val="466995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b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>
                    <a:solidFill>
                      <a:schemeClr val="tx1"/>
                    </a:solidFill>
                  </a:rPr>
                  <a:t>Months</a:t>
                </a:r>
                <a:endParaRPr lang="en-IN" alt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75502229940403"/>
              <c:y val="0.894079535786758"/>
            </c:manualLayout>
          </c:layout>
          <c:overlay val="0"/>
          <c:spPr>
            <a:gradFill>
              <a:gsLst>
                <a:gs pos="0">
                  <a:srgbClr val="9EE256"/>
                </a:gs>
                <a:gs pos="100000">
                  <a:srgbClr val="52762D"/>
                </a:gs>
              </a:gsLst>
              <a:lin ang="6000000" scaled="0"/>
            </a:gradFill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6253261"/>
        <c:crosses val="autoZero"/>
        <c:auto val="1"/>
        <c:lblAlgn val="ctr"/>
        <c:lblOffset val="100"/>
        <c:noMultiLvlLbl val="0"/>
      </c:catAx>
      <c:valAx>
        <c:axId val="746253261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>
                    <a:ln>
                      <a:noFill/>
                    </a:ln>
                    <a:solidFill>
                      <a:schemeClr val="tx1"/>
                    </a:solidFill>
                  </a:rPr>
                  <a:t>Total traffic</a:t>
                </a:r>
                <a:endParaRPr lang="en-IN" altLang="en-US">
                  <a:ln>
                    <a:noFill/>
                  </a:ln>
                  <a:solidFill>
                    <a:schemeClr val="tx1"/>
                  </a:solidFill>
                </a:endParaRPr>
              </a:p>
              <a:p>
                <a:pPr defTabSz="914400">
                  <a:defRPr lang="en-US"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IN" altLang="en-US">
                  <a:ln>
                    <a:noFill/>
                  </a:ln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00868295378300509"/>
              <c:y val="0.476675603217158"/>
            </c:manualLayout>
          </c:layout>
          <c:overlay val="0"/>
          <c:spPr>
            <a:gradFill>
              <a:gsLst>
                <a:gs pos="0">
                  <a:srgbClr val="9EE256"/>
                </a:gs>
                <a:gs pos="100000">
                  <a:srgbClr val="52762D"/>
                </a:gs>
              </a:gsLst>
              <a:lin ang="6000000" scaled="0"/>
            </a:gradFill>
            <a:ln>
              <a:noFill/>
            </a:ln>
            <a:effectLst/>
          </c:spPr>
        </c:title>
        <c:numFmt formatCode="#,##0,,\ &quot;M&quot;\&#13;\&#10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69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 Jeevan S.xlsx]PivotTable!PivotTable5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lt1"/>
                </a:solidFill>
                <a:latin typeface="+mn-lt"/>
                <a:ea typeface="+mn-ea"/>
                <a:cs typeface="+mn-cs"/>
              </a:rPr>
              <a:t>Total Traffic (Month wise)</a:t>
            </a:r>
            <a:endParaRPr>
              <a:solidFill>
                <a:schemeClr val="lt1"/>
              </a:solidFill>
              <a:latin typeface="+mn-lt"/>
              <a:ea typeface="+mn-ea"/>
              <a:cs typeface="+mn-cs"/>
            </a:endParaRPr>
          </a:p>
        </c:rich>
      </c:tx>
      <c:layout/>
      <c:overlay val="0"/>
      <c:spPr>
        <a:solidFill>
          <a:schemeClr val="accent6"/>
        </a:solidFill>
        <a:ln>
          <a:noFill/>
        </a:ln>
        <a:effectLst/>
        <a:sp3d>
          <a:extrusionClr>
            <a:srgbClr val="FFFFFF"/>
          </a:extrusionClr>
          <a:contourClr>
            <a:srgbClr val="FFFFFF"/>
          </a:contourClr>
        </a:sp3d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PivotTable!$B$21</c:f>
              <c:strCache>
                <c:ptCount val="1"/>
                <c:pt idx="0">
                  <c:v>Total</c:v>
                </c:pt>
              </c:strCache>
            </c:strRef>
          </c:tx>
          <c:spPr>
            <a:ln w="38100" cap="sq" cmpd="sng">
              <a:solidFill>
                <a:srgbClr val="0070C0"/>
              </a:solidFill>
              <a:round/>
              <a:headEnd type="none"/>
            </a:ln>
            <a:effectLst>
              <a:glow rad="127000">
                <a:srgbClr val="92D050">
                  <a:alpha val="50000"/>
                </a:srgbClr>
              </a:glow>
            </a:effectLst>
            <a:sp3d contourW="38100"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glow rad="127000">
                  <a:srgbClr val="92D050">
                    <a:alpha val="50000"/>
                  </a:srgb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PivotTable!$A$22:$A$34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PivotTable!$B$22:$B$34</c:f>
              <c:numCache>
                <c:formatCode>#,##0,,\ "M"\\
</c:formatCode>
                <c:ptCount val="12"/>
                <c:pt idx="0">
                  <c:v>877365352</c:v>
                </c:pt>
                <c:pt idx="1">
                  <c:v>792537863</c:v>
                </c:pt>
                <c:pt idx="2">
                  <c:v>902051037</c:v>
                </c:pt>
                <c:pt idx="3">
                  <c:v>841402962</c:v>
                </c:pt>
                <c:pt idx="4">
                  <c:v>861092986</c:v>
                </c:pt>
                <c:pt idx="5">
                  <c:v>874064770</c:v>
                </c:pt>
                <c:pt idx="6">
                  <c:v>849262684</c:v>
                </c:pt>
                <c:pt idx="7">
                  <c:v>884641540</c:v>
                </c:pt>
                <c:pt idx="8">
                  <c:v>853628311</c:v>
                </c:pt>
                <c:pt idx="9">
                  <c:v>848495846</c:v>
                </c:pt>
                <c:pt idx="10">
                  <c:v>865531374</c:v>
                </c:pt>
                <c:pt idx="11">
                  <c:v>879979048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499676750"/>
        <c:axId val="310023388"/>
      </c:lineChart>
      <c:catAx>
        <c:axId val="499676750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310023388"/>
        <c:crosses val="autoZero"/>
        <c:auto val="1"/>
        <c:lblAlgn val="ctr"/>
        <c:lblOffset val="100"/>
        <c:noMultiLvlLbl val="0"/>
      </c:catAx>
      <c:valAx>
        <c:axId val="3100233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#,##0,,\ &quot;M&quot;\&#13;\&#10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49967675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gradFill rotWithShape="1">
      <a:gsLst>
        <a:gs pos="89000">
          <a:srgbClr val="9B9B9B">
            <a:lumMod val="66000"/>
          </a:srgbClr>
        </a:gs>
        <a:gs pos="50000">
          <a:srgbClr val="8E8E8E">
            <a:lumMod val="95000"/>
            <a:lumOff val="5000"/>
          </a:srgbClr>
        </a:gs>
        <a:gs pos="100000">
          <a:srgbClr val="797979">
            <a:lumMod val="95000"/>
            <a:lumOff val="5000"/>
          </a:srgbClr>
        </a:gs>
      </a:gsLst>
      <a:path path="shape">
        <a:fillToRect l="50000" t="50000" r="50000" b="50000"/>
      </a:path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>
      <a:extrusionClr>
        <a:srgbClr val="FFFFFF"/>
      </a:extrusionClr>
      <a:contourClr>
        <a:srgbClr val="FFFFFF"/>
      </a:contourClr>
    </a:sp3d>
  </c:spPr>
  <c:txPr>
    <a:bodyPr/>
    <a:lstStyle/>
    <a:p>
      <a:pPr>
        <a:defRPr lang="en-US">
          <a:solidFill>
            <a:schemeClr val="lt1"/>
          </a:solidFill>
          <a:latin typeface="+mn-lt"/>
          <a:ea typeface="+mn-ea"/>
          <a:cs typeface="+mn-cs"/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 Jeevan S.xlsx]No. Of Deviation - Month!PivotTable3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tx1"/>
                </a:solidFill>
              </a:rPr>
              <a:t>Count of ±20 deviation(Month wise)</a:t>
            </a:r>
            <a:endParaRPr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32828753299177"/>
          <c:y val="0.073598524902002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1921052631579"/>
          <c:y val="0.153371672611681"/>
          <c:w val="0.749394736842105"/>
          <c:h val="0.564444444444444"/>
        </c:manualLayout>
      </c:layout>
      <c:lineChart>
        <c:grouping val="standard"/>
        <c:varyColors val="0"/>
        <c:ser>
          <c:idx val="0"/>
          <c:order val="0"/>
          <c:tx>
            <c:strRef>
              <c:f>'No. Of Deviation -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  <a:sp3d contourW="38100"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>
                <a:glow rad="228600">
                  <a:schemeClr val="accent4">
                    <a:alpha val="40000"/>
                  </a:schemeClr>
                </a:glow>
              </a:effectLst>
            </c:spPr>
            <c:trendlineType val="linear"/>
            <c:dispRSqr val="0"/>
            <c:dispEq val="0"/>
          </c:trendline>
          <c:cat>
            <c:strRef>
              <c:f>'No. Of Deviation - Month'!$A$4:$A$16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'No. Of Deviation - Month'!$B$4:$B$16</c:f>
              <c:numCache>
                <c:formatCode>General</c:formatCode>
                <c:ptCount val="12"/>
                <c:pt idx="0">
                  <c:v>6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4012980"/>
        <c:axId val="720962558"/>
      </c:lineChart>
      <c:catAx>
        <c:axId val="20401298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chemeClr val="tx1"/>
                    </a:solidFill>
                  </a:rPr>
                  <a:t>Month</a:t>
                </a:r>
                <a:endParaRPr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39479721181048"/>
              <c:y val="0.866440569468863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0962558"/>
        <c:crosses val="autoZero"/>
        <c:auto val="1"/>
        <c:lblAlgn val="ctr"/>
        <c:lblOffset val="100"/>
        <c:noMultiLvlLbl val="0"/>
      </c:catAx>
      <c:valAx>
        <c:axId val="7209625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chemeClr val="tx1"/>
                    </a:solidFill>
                  </a:rPr>
                  <a:t>No. of Deviation</a:t>
                </a:r>
                <a:endParaRPr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40129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861124049060705"/>
          <c:y val="0.4503148517892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>
      <a:gsLst>
        <a:gs pos="0">
          <a:srgbClr val="9EE256"/>
        </a:gs>
        <a:gs pos="100000">
          <a:srgbClr val="52762D"/>
        </a:gs>
      </a:gsLst>
      <a:path path="shape">
        <a:fillToRect l="50000" t="50000" r="50000" b="50000"/>
      </a:path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 Jeevan S.xlsx]PivotTable!PivotTable8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Weekdays Vs Orders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PivotTable!$F$21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878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PivotTable!$E$22:$E$29</c:f>
              <c:strCache>
                <c:ptCount val="7"/>
                <c:pt idx="0">
                  <c:v>Saturday</c:v>
                </c:pt>
                <c:pt idx="1">
                  <c:v>Sunday</c:v>
                </c:pt>
                <c:pt idx="2">
                  <c:v>Wednesday</c:v>
                </c:pt>
                <c:pt idx="3">
                  <c:v>Friday</c:v>
                </c:pt>
                <c:pt idx="4">
                  <c:v>Monday</c:v>
                </c:pt>
                <c:pt idx="5">
                  <c:v>Thursday</c:v>
                </c:pt>
                <c:pt idx="6">
                  <c:v>Tuesday</c:v>
                </c:pt>
              </c:strCache>
            </c:strRef>
          </c:cat>
          <c:val>
            <c:numRef>
              <c:f>PivotTable!$F$22:$F$29</c:f>
              <c:numCache>
                <c:formatCode>#,##0,,\ "M"\\
</c:formatCode>
                <c:ptCount val="7"/>
                <c:pt idx="0">
                  <c:v>85803322</c:v>
                </c:pt>
                <c:pt idx="1">
                  <c:v>85599212</c:v>
                </c:pt>
                <c:pt idx="2">
                  <c:v>69923424</c:v>
                </c:pt>
                <c:pt idx="3">
                  <c:v>67566585</c:v>
                </c:pt>
                <c:pt idx="4">
                  <c:v>66541638</c:v>
                </c:pt>
                <c:pt idx="5">
                  <c:v>65711925</c:v>
                </c:pt>
                <c:pt idx="6">
                  <c:v>65616473.67328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0"/>
        <c:axId val="947914671"/>
        <c:axId val="230463856"/>
      </c:barChart>
      <c:catAx>
        <c:axId val="94791467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0463856"/>
        <c:crosses val="autoZero"/>
        <c:auto val="1"/>
        <c:lblAlgn val="ctr"/>
        <c:lblOffset val="100"/>
        <c:noMultiLvlLbl val="0"/>
      </c:catAx>
      <c:valAx>
        <c:axId val="23046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#,##0,,\ &quot;M&quot;\&#13;\&#10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791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6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5.xml"/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107950</xdr:colOff>
      <xdr:row>2</xdr:row>
      <xdr:rowOff>25400</xdr:rowOff>
    </xdr:from>
    <xdr:to>
      <xdr:col>14</xdr:col>
      <xdr:colOff>539115</xdr:colOff>
      <xdr:row>16</xdr:row>
      <xdr:rowOff>177165</xdr:rowOff>
    </xdr:to>
    <xdr:graphicFrame>
      <xdr:nvGraphicFramePr>
        <xdr:cNvPr id="2" name="Chart 1"/>
        <xdr:cNvGraphicFramePr/>
      </xdr:nvGraphicFramePr>
      <xdr:xfrm>
        <a:off x="4171950" y="419100"/>
        <a:ext cx="7035165" cy="29076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6350</xdr:colOff>
      <xdr:row>3</xdr:row>
      <xdr:rowOff>177800</xdr:rowOff>
    </xdr:from>
    <xdr:to>
      <xdr:col>26</xdr:col>
      <xdr:colOff>83820</xdr:colOff>
      <xdr:row>43</xdr:row>
      <xdr:rowOff>61595</xdr:rowOff>
    </xdr:to>
    <xdr:graphicFrame>
      <xdr:nvGraphicFramePr>
        <xdr:cNvPr id="3" name="Chart 2"/>
        <xdr:cNvGraphicFramePr/>
      </xdr:nvGraphicFramePr>
      <xdr:xfrm>
        <a:off x="6350" y="768350"/>
        <a:ext cx="17247870" cy="77577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</xdr:colOff>
      <xdr:row>43</xdr:row>
      <xdr:rowOff>146050</xdr:rowOff>
    </xdr:from>
    <xdr:to>
      <xdr:col>26</xdr:col>
      <xdr:colOff>151130</xdr:colOff>
      <xdr:row>72</xdr:row>
      <xdr:rowOff>118745</xdr:rowOff>
    </xdr:to>
    <xdr:graphicFrame>
      <xdr:nvGraphicFramePr>
        <xdr:cNvPr id="4" name="Chart 3"/>
        <xdr:cNvGraphicFramePr/>
      </xdr:nvGraphicFramePr>
      <xdr:xfrm>
        <a:off x="6350" y="8610600"/>
        <a:ext cx="17315180" cy="5681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6350</xdr:colOff>
      <xdr:row>72</xdr:row>
      <xdr:rowOff>132080</xdr:rowOff>
    </xdr:from>
    <xdr:to>
      <xdr:col>12</xdr:col>
      <xdr:colOff>601980</xdr:colOff>
      <xdr:row>93</xdr:row>
      <xdr:rowOff>149225</xdr:rowOff>
    </xdr:to>
    <xdr:graphicFrame>
      <xdr:nvGraphicFramePr>
        <xdr:cNvPr id="5" name="Chart 4"/>
        <xdr:cNvGraphicFramePr/>
      </xdr:nvGraphicFramePr>
      <xdr:xfrm>
        <a:off x="6350" y="14305280"/>
        <a:ext cx="8520430" cy="4150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0</xdr:col>
      <xdr:colOff>30480</xdr:colOff>
      <xdr:row>0</xdr:row>
      <xdr:rowOff>141605</xdr:rowOff>
    </xdr:from>
    <xdr:ext cx="17242790" cy="547370"/>
    <xdr:sp>
      <xdr:nvSpPr>
        <xdr:cNvPr id="7" name="Text Box 6"/>
        <xdr:cNvSpPr txBox="1"/>
      </xdr:nvSpPr>
      <xdr:spPr>
        <a:xfrm>
          <a:off x="30480" y="141605"/>
          <a:ext cx="17242790" cy="547370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ysClr val="windowText" lastClr="000000"/>
          </a:solidFill>
        </a:ln>
        <a:effectLst/>
      </xdr:spPr>
      <xdr:style>
        <a:lnRef idx="2">
          <a:schemeClr val="accent3"/>
        </a:lnRef>
        <a:fillRef idx="2">
          <a:schemeClr val="accent3"/>
        </a:fillRef>
        <a:effectRef idx="0">
          <a:srgbClr val="FFFFFF"/>
        </a:effectRef>
        <a:fontRef idx="minor">
          <a:schemeClr val="dk1"/>
        </a:fontRef>
      </xdr:style>
      <xdr:txBody>
        <a:bodyPr vertOverflow="clip" horzOverflow="clip" wrap="square" rtlCol="0" anchor="ctr" anchorCtr="0"/>
        <a:p>
          <a:pPr algn="ctr"/>
          <a:r>
            <a:rPr lang="en-US" sz="3600">
              <a:solidFill>
                <a:schemeClr val="bg1"/>
              </a:solidFill>
            </a:rPr>
            <a:t>SWIGGY BUSINESS INSIGHTS</a:t>
          </a:r>
          <a:endParaRPr lang="en-US" sz="3600">
            <a:solidFill>
              <a:schemeClr val="bg1"/>
            </a:solidFill>
          </a:endParaRPr>
        </a:p>
      </xdr:txBody>
    </xdr:sp>
    <xdr:clientData/>
  </xdr:oneCellAnchor>
  <xdr:twoCellAnchor>
    <xdr:from>
      <xdr:col>12</xdr:col>
      <xdr:colOff>605155</xdr:colOff>
      <xdr:row>72</xdr:row>
      <xdr:rowOff>154305</xdr:rowOff>
    </xdr:from>
    <xdr:to>
      <xdr:col>26</xdr:col>
      <xdr:colOff>121920</xdr:colOff>
      <xdr:row>93</xdr:row>
      <xdr:rowOff>145415</xdr:rowOff>
    </xdr:to>
    <xdr:graphicFrame>
      <xdr:nvGraphicFramePr>
        <xdr:cNvPr id="8" name="Chart 7"/>
        <xdr:cNvGraphicFramePr/>
      </xdr:nvGraphicFramePr>
      <xdr:xfrm>
        <a:off x="8529955" y="14327505"/>
        <a:ext cx="8762365" cy="412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445.7046527778" refreshedBy="Administrator" recordCount="366">
  <cacheSource type="worksheet">
    <worksheetSource ref="T2:U368" sheet="Session Details"/>
  </cacheSource>
  <cacheFields count="2">
    <cacheField name="Date 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No. of deviation" numFmtId="182">
      <sharedItems containsSemiMixedTypes="0" containsString="0" containsNumber="1" containsInteger="1" minValue="0" maxValue="1" count="2">
        <n v="0"/>
        <n v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445.7616203704" refreshedBy="Administrator" recordCount="366">
  <cacheSource type="worksheet">
    <worksheetSource ref="B2:L368" sheet="Channel wise traffic"/>
  </cacheSource>
  <cacheFields count="11">
    <cacheField name="Date" numFmtId="181">
      <sharedItems containsSemiMixedTypes="0" containsString="0" containsNonDate="0" containsDate="1" minDate="2019-01-01T00:00:00" maxDate="2020-01-01T00:00:00" count="366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</sharedItems>
    </cacheField>
    <cacheField name="Facebook" numFmtId="0">
      <sharedItems containsSemiMixedTypes="0" containsString="0" containsNumber="1" containsInteger="1" minValue="387156" maxValue="16968325" count="25">
        <n v="7505512"/>
        <n v="7896424"/>
        <n v="7818242"/>
        <n v="15352294"/>
        <n v="15675500"/>
        <n v="8209154"/>
        <n v="8130972"/>
        <n v="387156"/>
        <n v="7427330"/>
        <n v="16645119"/>
        <n v="7583695"/>
        <n v="7661877"/>
        <n v="8052789"/>
        <n v="7974607"/>
        <n v="15998707"/>
        <n v="13525559"/>
        <n v="7740060"/>
        <n v="16968325"/>
        <n v="16321913"/>
        <n v="16160310"/>
        <n v="15837104"/>
        <n v="16483516"/>
        <n v="15513897"/>
        <n v="16806722"/>
        <n v="3674574"/>
      </sharedItems>
    </cacheField>
    <cacheField name="Youtube" numFmtId="0">
      <sharedItems containsSemiMixedTypes="0" containsString="0" containsNumber="1" containsInteger="1" minValue="2028833" maxValue="12726244" count="25">
        <n v="5629134"/>
        <n v="5922318"/>
        <n v="5863681"/>
        <n v="11514221"/>
        <n v="11756625"/>
        <n v="6156866"/>
        <n v="6098229"/>
        <n v="2873204"/>
        <n v="5570497"/>
        <n v="12483839"/>
        <n v="5687771"/>
        <n v="5746408"/>
        <n v="6039592"/>
        <n v="5980955"/>
        <n v="11999030"/>
        <n v="2028833"/>
        <n v="5805045"/>
        <n v="12726244"/>
        <n v="12241435"/>
        <n v="12120232"/>
        <n v="11877828"/>
        <n v="12362637"/>
        <n v="11635423"/>
        <n v="12605042"/>
        <n v="2755930"/>
      </sharedItems>
    </cacheField>
    <cacheField name="Twitter" numFmtId="0">
      <sharedItems containsSemiMixedTypes="0" containsString="0" containsNumber="1" containsInteger="1" minValue="1122786" maxValue="19827367" count="25">
        <n v="2293351"/>
        <n v="2412796"/>
        <n v="2388907"/>
        <n v="4690978"/>
        <n v="4789736"/>
        <n v="2508352"/>
        <n v="2484463"/>
        <n v="1170564"/>
        <n v="2269462"/>
        <n v="5086008"/>
        <n v="2317240"/>
        <n v="2341129"/>
        <n v="2460574"/>
        <n v="2436685"/>
        <n v="4888493"/>
        <n v="19827367"/>
        <n v="2365018"/>
        <n v="5184766"/>
        <n v="4987251"/>
        <n v="4937872"/>
        <n v="4839115"/>
        <n v="5036630"/>
        <n v="4740357"/>
        <n v="5135387"/>
        <n v="1122786"/>
      </sharedItems>
    </cacheField>
    <cacheField name="Others" numFmtId="0">
      <sharedItems containsSemiMixedTypes="0" containsString="0" containsNumber="1" containsInteger="1" minValue="2189238" maxValue="12254901" count="25">
        <n v="5420648"/>
        <n v="5702973"/>
        <n v="5646508"/>
        <n v="11087768"/>
        <n v="11321195"/>
        <n v="5928833"/>
        <n v="5872368"/>
        <n v="6210572"/>
        <n v="5364183"/>
        <n v="12021475"/>
        <n v="5477113"/>
        <n v="5533578"/>
        <n v="5815903"/>
        <n v="5759438"/>
        <n v="11554621"/>
        <n v="2189238"/>
        <n v="5590043"/>
        <n v="12254901"/>
        <n v="11788048"/>
        <n v="11671335"/>
        <n v="11437908"/>
        <n v="11904761"/>
        <n v="11204481"/>
        <n v="12138188"/>
        <n v="2653859"/>
      </sharedItems>
    </cacheField>
    <cacheField name="Total traffic per day" numFmtId="0">
      <sharedItems containsSemiMixedTypes="0" containsString="0" containsNumber="1" containsInteger="1" minValue="10207149" maxValue="47134236" count="25">
        <n v="20848645"/>
        <n v="21934511"/>
        <n v="21717338"/>
        <n v="42645261"/>
        <n v="43543056"/>
        <n v="22803205"/>
        <n v="22586032"/>
        <n v="10641496"/>
        <n v="20631472"/>
        <n v="46236441"/>
        <n v="21065819"/>
        <n v="21282992"/>
        <n v="22368858"/>
        <n v="22151685"/>
        <n v="44440851"/>
        <n v="37570997"/>
        <n v="21500166"/>
        <n v="47134236"/>
        <n v="45338647"/>
        <n v="44889749"/>
        <n v="43991955"/>
        <n v="45787544"/>
        <n v="43094158"/>
        <n v="46685339"/>
        <n v="10207149"/>
      </sharedItems>
    </cacheField>
    <cacheField name="Facebook traffic change wrt same day last week" numFmtId="9">
      <sharedItems containsNumber="1" containsMixedTypes="1" count="164">
        <s v="No data Found"/>
        <n v="0.0416667110784714"/>
        <n v="0.0297030655901962"/>
        <n v="-0.948417109985301"/>
        <n v="-0.0499999872094008"/>
        <n v="0"/>
        <n v="0.0618556983828267"/>
        <n v="-0.0761904332651087"/>
        <n v="-0.0200000204649587"/>
        <n v="-0.0673076970379433"/>
        <n v="19.7998558720516"/>
        <n v="0.0736842176125203"/>
        <n v="-0.0388349281251759"/>
        <n v="0.0515463767991724"/>
        <n v="0.765306203688731"/>
        <n v="0.0206185770920375"/>
        <n v="-0.0776698607153372"/>
        <n v="-0.0686274571273544"/>
        <n v="0.105263161322992"/>
        <n v="0.0202020075747371"/>
        <n v="-0.0392157256150679"/>
        <n v="-0.404624311645825"/>
        <n v="0.040403950356974"/>
        <n v="0.0105262590998381"/>
        <n v="-0.0761904902222229"/>
        <n v="-0.00990098403293782"/>
        <n v="0.0625000666177071"/>
        <n v="0.0631578238747976"/>
        <n v="0.0103093362253197"/>
        <n v="0.0299999814359997"/>
        <n v="0.0510203961770725"/>
        <n v="0.019417496223979"/>
        <n v="0.0526315647749596"/>
        <n v="-0.0294117315122865"/>
        <n v="-0.0198018748739935"/>
        <n v="0.0408163007580173"/>
        <n v="-0.0194174640625879"/>
        <n v="-0.0291261822456791"/>
        <n v="-0.0380952775401704"/>
        <n v="0.0200000204649589"/>
        <n v="-0.0303031242651866"/>
        <n v="0.0303029950672218"/>
        <n v="-0.0588235543921576"/>
        <n v="-0.0198019680658756"/>
        <n v="-0.0299999667444421"/>
        <n v="0.0198020015135965"/>
        <n v="0.0833334221569428"/>
        <n v="0.00980386870475258"/>
        <n v="0.0833333494479176"/>
        <n v="-0.0101010037873686"/>
        <n v="0.0309277997071349"/>
        <n v="-0.0202020397774694"/>
        <n v="-0.0384615763035465"/>
        <n v="0.0510203759475216"/>
        <n v="-0.00999994627948331"/>
        <n v="0.0499999872094008"/>
        <n v="-0.0865384695480772"/>
        <n v="-0.0776699163280239"/>
        <n v="0.0202019105795046"/>
        <n v="-0.047619036017597"/>
        <n v="0.0421053036113039"/>
        <n v="0.0631579228485333"/>
        <n v="-0.0495049404641899"/>
        <n v="-0.0204081845740932"/>
        <n v="0.0824741765063073"/>
        <n v="0.0101010037873686"/>
        <n v="-0.059405965464955"/>
        <n v="-0.0582523644913582"/>
        <n v="0.0937500333088535"/>
        <n v="0.0729166777696177"/>
        <n v="-0.00952375847742659"/>
        <n v="0.0399999752479996"/>
        <n v="0.0105263096186146"/>
        <n v="-0.0388348682673791"/>
        <n v="-0.0865384851897165"/>
        <n v="-0.0769230906538467"/>
        <n v="0.0400000409299175"/>
        <n v="0.105263129549919"/>
        <n v="0.0312500463294296"/>
        <n v="-0.0103093544769404"/>
        <n v="-0.00990093743699683"/>
        <n v="0.0606060227242113"/>
        <n v="-0.00961537889423059"/>
        <n v="-0.0104166111519107"/>
        <n v="0.0210526528375607"/>
        <n v="-0.0666666747876822"/>
        <n v="-0.0588235884226019"/>
        <n v="-0.0857142941333338"/>
        <n v="-0.0485436601564699"/>
        <n v="-0.010204027028886"/>
        <n v="0.0104167443873249"/>
        <n v="0.0625000282005224"/>
        <n v="-0.0306122887113705"/>
        <n v="-0.0400000409299175"/>
        <n v="0.0294117315122864"/>
        <n v="-0.0206185770920376"/>
        <n v="-0.0196078312418297"/>
        <n v="-0.0190476387700852"/>
        <n v="0.0842104767123584"/>
        <n v="0.0499999690599995"/>
        <n v="0.00970881020227909"/>
        <n v="-0.0594058779011867"/>
        <n v="-0.00952380391111085"/>
        <n v="-0.00961545556914967"/>
        <n v="0.0309278810883225"/>
        <n v="-0.019417496223979"/>
        <n v="0.0618555994142698"/>
        <n v="0.0199999876239998"/>
        <n v="0.00990106407659974"/>
        <n v="-0.529999966744442"/>
        <n v="-0.0490196387712427"/>
        <n v="-0.0576923644553198"/>
        <n v="0.0721649538912099"/>
        <n v="1.19148913588351"/>
        <n v="0.0103092226150974"/>
        <n v="0.0102041575452072"/>
        <n v="-0.0288462437209229"/>
        <n v="-0.00970868602170005"/>
        <n v="-0.0306122116029792"/>
        <n v="-0.0384615155769221"/>
        <n v="-0.0102041383323618"/>
        <n v="-0.0101010844877172"/>
        <n v="0.0396040030271931"/>
        <n v="-0.0103092724315014"/>
        <n v="-0.0952380720351939"/>
        <n v="-0.0571427944950235"/>
        <n v="-0.0099999938119999"/>
        <n v="-0.0104166606236976"/>
        <n v="0.0315789119373988"/>
        <n v="0.0210526192372293"/>
        <n v="0.0099999938119999"/>
        <n v="0.0297029520988135"/>
        <n v="-0.0769231526070929"/>
        <n v="0.0520833222303823"/>
        <n v="0.0306122255685131"/>
        <n v="-0.0297029389505933"/>
        <n v="0.0520833675768249"/>
        <n v="-0.0404040776545255"/>
        <n v="-0.0480768944711527"/>
        <n v="0.0729166888242201"/>
        <n v="0.0208333555392357"/>
        <n v="-0.00970873203129397"/>
        <n v="-0.0686274700130725"/>
        <n v="-0.0485436784696581"/>
        <n v="-0.0404040795549389"/>
        <n v="0.0408163691481864"/>
        <n v="0.0198019680658756"/>
        <n v="-0.0490195943198204"/>
        <n v="0.0312500999265606"/>
        <n v="0.0736842324671478"/>
        <n v="0.0294117468627446"/>
        <n v="-0.066666627377776"/>
        <n v="0.0606059901344433"/>
        <n v="-0.0285714117333326"/>
        <n v="-0.0285713972475118"/>
        <n v="0.0714285807511659"/>
        <n v="0.00970873203129408"/>
        <n v="-0.0576922733653832"/>
        <n v="0.0505050348446912"/>
        <n v="-0.0204082135218662"/>
        <n v="-0.0396038763875901"/>
        <n v="0.00980391562091487"/>
        <n v="0.0104166606236975"/>
        <n v="0.0306122116029792"/>
      </sharedItems>
    </cacheField>
    <cacheField name="Youtube traffic change wrt same day last week" numFmtId="9">
      <sharedItems containsNumber="1" containsMixedTypes="1" count="164">
        <s v="No data Found"/>
        <n v="0.0416666222548618"/>
        <n v="0.0297030655901962"/>
        <n v="-0.48958330002448"/>
        <n v="-0.0499999914729331"/>
        <n v="0"/>
        <n v="0.0618556771182206"/>
        <n v="-0.0761905488928946"/>
        <n v="-0.0199998942643708"/>
        <n v="-0.067307738033452"/>
        <n v="1.10204078791482"/>
        <n v="0.0736842691056112"/>
        <n v="-0.03883492890288"/>
        <n v="0.0515463790648394"/>
        <n v="-0.646938922540829"/>
        <n v="0.0206186219522551"/>
        <n v="-0.0776699816808818"/>
        <n v="-0.0686275017952819"/>
        <n v="0.105263135039704"/>
        <n v="0.0202020496656814"/>
        <n v="-0.0392156436555701"/>
        <n v="1.9768798121876"/>
        <n v="0.0404039934229623"/>
        <n v="0.0105263498032582"/>
        <n v="-0.076190508369948"/>
        <n v="-0.00990104509806244"/>
        <n v="0.0625000222059024"/>
        <n v="0.063157919302353"/>
        <n v="0.0103093362253197"/>
        <n v="0.0300000033002668"/>
        <n v="0.0510203939574079"/>
        <n v="0.019417536813745"/>
        <n v="0.0526315694990949"/>
        <n v="-0.0294116909423328"/>
        <n v="-0.0198018748739935"/>
        <n v="0.0408163007580173"/>
        <n v="-0.0194174243996579"/>
        <n v="-0.0291263052206175"/>
        <n v="-0.0380953556565954"/>
        <n v="0.0200000648057082"/>
        <n v="-0.0303031242651866"/>
        <n v="0.0303029520012335"/>
        <n v="-0.0588235341699348"/>
        <n v="-0.0198020085063557"/>
        <n v="-0.029999926667225"/>
        <n v="0.0198020437267976"/>
        <n v="0.0833334221569428"/>
        <n v="0.0098039527132372"/>
        <n v="0.0833333691435199"/>
        <n v="-0.0101009831628056"/>
        <n v="0.0309277571125841"/>
        <n v="-0.0202020828434577"/>
        <n v="-0.0384616582945638"/>
        <n v="0.0510203548999026"/>
        <n v="-0.00999986186151669"/>
        <n v="0.0500001620142705"/>
        <n v="-0.0865384661153846"/>
        <n v="-0.0776698578057599"/>
        <n v="0.0202019105795046"/>
        <n v="-0.0476191945707443"/>
        <n v="0.042105236646057"/>
        <n v="0.0631578983936474"/>
        <n v="-0.0495049404641899"/>
        <n v="-0.0204082271916648"/>
        <n v="0.0824743119932219"/>
        <n v="0.0101009831628056"/>
        <n v="-0.0594059438292978"/>
        <n v="-0.0582524448671368"/>
        <n v="0.093750122132463"/>
        <n v="0.0729167221814226"/>
        <n v="-0.00952383891414887"/>
        <n v="0.0400000594048036"/>
        <n v="0.0105262874492333"/>
        <n v="-0.0388349080533917"/>
        <n v="-0.0865385671807339"/>
        <n v="-0.0769231074358975"/>
        <n v="0.0400001296114165"/>
        <n v="0.105263318515386"/>
        <n v="0.0312500026857641"/>
        <n v="-0.0103093109761275"/>
        <n v="-0.00990102186339881"/>
        <n v="0.060606065656974"/>
        <n v="-0.00961543801282061"/>
        <n v="-0.0104166999755202"/>
        <n v="0.0210526996065163"/>
        <n v="-0.0666667099787457"/>
        <n v="-0.0588235490820446"/>
        <n v="-0.085714292449524"/>
        <n v="-0.0485436411027089"/>
        <n v="-0.0102041135958324"/>
        <n v="0.0104166999755202"/>
        <n v="0.0625000053715279"/>
        <n v="-0.0306122466161322"/>
        <n v="-0.039999959070079"/>
        <n v="0.0294118581397118"/>
        <n v="-0.0206186219522551"/>
        <n v="-0.0196078716862753"/>
        <n v="-0.0190476778282977"/>
        <n v="0.0842106189088694"/>
        <n v="0.0500000330026686"/>
        <n v="0.00970876840687263"/>
        <n v="-0.0594059623275887"/>
        <n v="-0.00952378407957599"/>
        <n v="-0.00961541457364101"/>
        <n v="0.0309278385591103"/>
        <n v="-0.019417536813745"/>
        <n v="0.0618556900409668"/>
        <n v="0.0200000297024017"/>
        <n v="0.00990102186339881"/>
        <n v="-0.530000011937894"/>
        <n v="-0.0490196387712427"/>
        <n v="-0.057692323459811"/>
        <n v="0.0721650010170944"/>
        <n v="1.1914896241922"/>
        <n v="0.0103093109761276"/>
        <n v="0.0102041135958324"/>
        <n v="-0.0288462437209229"/>
        <n v="-0.00970876840687251"/>
        <n v="-0.0306123407874972"/>
        <n v="-0.0384615933846154"/>
        <n v="-0.0102041383323618"/>
        <n v="-0.0101010414217289"/>
        <n v="0.039604087453595"/>
        <n v="-0.0103092511668953"/>
        <n v="-0.0952382267211922"/>
        <n v="-0.0571428710645968"/>
        <n v="-0.00999997359786509"/>
        <n v="-0.0104166389137722"/>
        <n v="0.0315790494097743"/>
        <n v="0.0210525748984669"/>
        <n v="0.0100000561045366"/>
        <n v="0.0297029719146489"/>
        <n v="-0.0769231526070929"/>
        <n v="0.0520833222303823"/>
        <n v="0.0306122466161323"/>
        <n v="-0.0297028967373923"/>
        <n v="0.0520833664577558"/>
        <n v="-0.0404040159912926"/>
        <n v="-0.0480769520641026"/>
        <n v="0.0729166442853002"/>
        <n v="0.0208333999510404"/>
        <n v="-0.00970871219982894"/>
        <n v="-0.0686274295686268"/>
        <n v="-0.0485436764602643"/>
        <n v="-0.0404041656869154"/>
        <n v="0.0408162803615755"/>
        <n v="0.0198019268165865"/>
        <n v="-0.0490195963688074"/>
        <n v="0.0312500999265606"/>
        <n v="0.0736841858428807"/>
        <n v="0.0294117670849674"/>
        <n v="-0.0666666457125921"/>
        <n v="0.06060607626642"/>
        <n v="-0.028571430816508"/>
        <n v="-0.0285715167424465"/>
        <n v="0.0714286211490727"/>
        <n v="0.00970879230339317"/>
        <n v="-0.0576923107435897"/>
        <n v="0.0505050348446912"/>
        <n v="-0.020408192474247"/>
        <n v="-0.0396039186007912"/>
        <n v="0.00980389539869209"/>
        <n v="0.0104166389137721"/>
        <n v="0.0306121667657431"/>
      </sharedItems>
    </cacheField>
    <cacheField name="Twitter traffic change wrt same day last week" numFmtId="9">
      <sharedItems containsNumber="1" containsMixedTypes="1" count="164">
        <s v="No data Found"/>
        <n v="0.0416665394874138"/>
        <n v="0.0297028841228184"/>
        <n v="-0.489583583149723"/>
        <n v="-0.0499998534894829"/>
        <n v="0"/>
        <n v="0.0618556012272911"/>
        <n v="-0.0761902635674738"/>
        <n v="-0.0199999413957931"/>
        <n v="-0.0673075026675785"/>
        <n v="1.10204140909852"/>
        <n v="0.0736839832524183"/>
        <n v="-0.0388349762721568"/>
        <n v="0.0515462360394263"/>
        <n v="7.4691475779421"/>
        <n v="0.0206184944157706"/>
        <n v="-0.0776696819522599"/>
        <n v="-0.0686272538305115"/>
        <n v="0.105263337410664"/>
        <n v="0.0202021359138695"/>
        <n v="-0.0392155736174352"/>
        <n v="-0.875900113212208"/>
        <n v="0.0404039208158247"/>
        <n v="0.0105262833217741"/>
        <n v="-0.0761905166019065"/>
        <n v="-0.00990104568629091"/>
        <n v="0.0624998092311206"/>
        <n v="0.0631576999306445"/>
        <n v="0.0103093364644733"/>
        <n v="0.0299999675973779"/>
        <n v="0.0510202556117156"/>
        <n v="0.0194174204880651"/>
        <n v="0.0526314166088704"/>
        <n v="-0.0294116802130764"/>
        <n v="-0.0198019227485456"/>
        <n v="0.0408163476172814"/>
        <n v="-0.0194173898271494"/>
        <n v="-0.0291261307320975"/>
        <n v="-0.0380951317837369"/>
        <n v="0.0199999413957932"/>
        <n v="-0.0303029406118684"/>
        <n v="0.0303029406118684"/>
        <n v="-0.0588236578823539"/>
        <n v="-0.0198020913725818"/>
        <n v="-0.0299999120936897"/>
        <n v="0.0198019227485458"/>
        <n v="0.0833330789748277"/>
        <n v="0.00980389340435872"/>
        <n v="0.0833333860719774"/>
        <n v="-0.0101008633949153"/>
        <n v="0.0309277416236557"/>
        <n v="-0.0202019604079123"/>
        <n v="-0.0384614300957591"/>
        <n v="0.0510202795345842"/>
        <n v="-0.0099999706978966"/>
        <n v="0.0499998534894828"/>
        <n v="-0.086538560774485"/>
        <n v="-0.0776699525443137"/>
        <n v="0.0202019604079122"/>
        <n v="-0.0476189147296712"/>
        <n v="0.0421052923292329"/>
        <n v="0.0631580450814309"/>
        <n v="-0.0495048068713642"/>
        <n v="-0.0204081022446863"/>
        <n v="0.0824739776630818"/>
        <n v="0.0101010679569349"/>
        <n v="-0.0594060736064818"/>
        <n v="-0.0582522614641949"/>
        <n v="0.0937497138466812"/>
        <n v="0.0729164441029742"/>
        <n v="-0.00952378294593426"/>
        <n v="0.0400000243019665"/>
        <n v="0.010526376376099"/>
        <n v="-0.03883484097613"/>
        <n v="-0.086538217715458"/>
        <n v="-0.0769231218601442"/>
        <n v="0.0399998827915862"/>
        <n v="0.105262833217741"/>
        <n v="0.0312499670383475"/>
        <n v="-0.0103092472078853"/>
        <n v="-0.00990096137427288"/>
        <n v="0.0606062031795893"/>
        <n v="-0.0096154389143408"/>
        <n v="-0.0104166348718534"/>
        <n v="0.0210525666435482"/>
        <n v="-0.0666664806215396"/>
        <n v="-0.0588233604261528"/>
        <n v="-0.0857143793953286"/>
        <n v="-0.0485435728768024"/>
        <n v="-0.0102040511223431"/>
        <n v="0.0104166348718535"/>
        <n v="0.0625001450312708"/>
        <n v="-0.0306124156999782"/>
        <n v="-0.0399998827915863"/>
        <n v="0.0294116802130764"/>
        <n v="-0.0206184944157705"/>
        <n v="-0.0196079521426032"/>
        <n v="-0.0190475658918684"/>
        <n v="0.0842102665741924"/>
        <n v="0.0500000810065551"/>
        <n v="0.00970871024403253"/>
        <n v="-0.059405768245637"/>
        <n v="-0.0095238627934221"/>
        <n v="-0.00961535752393983"/>
        <n v="0.0309278006136455"/>
        <n v="-0.0194174204880649"/>
        <n v="0.0618554832473115"/>
        <n v="0.0200001134091772"/>
        <n v="0.00990096137427288"/>
        <n v="-0.530000121394429"/>
        <n v="-0.0490196818110522"/>
        <n v="-0.0576921451436387"/>
        <n v="0.0721647304551967"/>
        <n v="1.19148974069858"/>
        <n v="0.0103092472078852"/>
        <n v="0.0102040511223431"/>
        <n v="-0.0288460725718194"/>
        <n v="-0.00970871024403253"/>
        <n v="-0.0306121533670293"/>
        <n v="-0.038461560930072"/>
        <n v="-0.0102041385666594"/>
        <n v="-0.0101009802039561"/>
        <n v="0.0396038454970913"/>
        <n v="-0.0103093364644732"/>
        <n v="-0.0952378294593422"/>
        <n v="-0.0571426976756053"/>
        <n v="-0.0100000567045886"/>
        <n v="-0.0104167259976411"/>
        <n v="0.0315788499653222"/>
        <n v="0.021052752752198"/>
        <n v="0.0100000567045886"/>
        <n v="0.0297029365476091"/>
        <n v="-0.0769228601915183"/>
        <n v="0.0520831743592673"/>
        <n v="0.0306122090506218"/>
        <n v="-0.0297028841228185"/>
        <n v="0.0520834190336297"/>
        <n v="-0.0404040672657198"/>
        <n v="-0.0480769998444129"/>
        <n v="0.0729166600743363"/>
        <n v="0.0208332697437068"/>
        <n v="-0.00970859660464551"/>
        <n v="-0.0686276339536556"/>
        <n v="-0.0485435512201624"/>
        <n v="-0.0404039208158247"/>
        <n v="0.0408162044893725"/>
        <n v="0.0198018908613182"/>
        <n v="-0.0490194670217939"/>
        <n v="0.0312499046155603"/>
        <n v="0.0736844214575298"/>
        <n v="0.0294117296684488"/>
        <n v="-0.0666666538084844"/>
        <n v="0.0606058812237369"/>
        <n v="-0.0285713955075311"/>
        <n v="-0.0285713488378027"/>
        <n v="0.0714283578564017"/>
        <n v="0.00970879322250373"/>
        <n v="-0.0576922440314624"/>
        <n v="0.0505049010197809"/>
        <n v="-0.0204082771333188"/>
        <n v="-0.0396038454970914"/>
        <n v="0.00980377752584571"/>
        <n v="0.0104167259976411"/>
        <n v="0.0306121533670294"/>
      </sharedItems>
    </cacheField>
    <cacheField name="Other sources traffic change wrt same day last week" numFmtId="9">
      <sharedItems containsNumber="1" containsMixedTypes="1" count="164">
        <s v="No data Found"/>
        <n v="0.0416666051734036"/>
        <n v="0.0297029286303827"/>
        <n v="0.145725012950481"/>
        <n v="-0.0499999291597568"/>
        <n v="0"/>
        <n v="0.0618556609969176"/>
        <n v="-0.0761903733837671"/>
        <n v="-0.0199999716639028"/>
        <n v="-0.0673076006135855"/>
        <n v="-0.0635479308508138"/>
        <n v="0.0736841006356419"/>
        <n v="-0.0388350015285146"/>
        <n v="0.0515463164627059"/>
        <n v="-0.604372071740924"/>
        <n v="0.0206185265850822"/>
        <n v="-0.0776697960746594"/>
        <n v="-0.0686273556551872"/>
        <n v="0.105263115173406"/>
        <n v="0.0202020473021141"/>
        <n v="-0.0392156318029641"/>
        <n v="1.6565878173136"/>
        <n v="0.0404039825811715"/>
        <n v="0.010526300090806"/>
        <n v="-0.0761904155733286"/>
        <n v="-0.00990096070189062"/>
        <n v="0.0624999077601054"/>
        <n v="0.0631578005448361"/>
        <n v="0.0103092473895203"/>
        <n v="0.029999995716"/>
        <n v="0.0510203344020812"/>
        <n v="0.0194174490186649"/>
        <n v="0.0526315004540301"/>
        <n v="-0.0294117238522231"/>
        <n v="-0.0198019524202552"/>
        <n v="0.0408162926297362"/>
        <n v="-0.0194175007642573"/>
        <n v="-0.0291261735279973"/>
        <n v="-0.0380951866918835"/>
        <n v="0.0199999716639028"/>
        <n v="-0.0303029869358786"/>
        <n v="0.0303029869358786"/>
        <n v="-0.0588235244705878"/>
        <n v="-0.0198020062354684"/>
        <n v="-0.029999957495854"/>
        <n v="0.0198019524202553"/>
        <n v="0.0833332103468072"/>
        <n v="0.00980390795074104"/>
        <n v="0.0833333556458349"/>
        <n v="-0.0101009803783265"/>
        <n v="0.0309277898776235"/>
        <n v="-0.0202019912905858"/>
        <n v="-0.038461486064906"/>
        <n v="0.0510204313586016"/>
        <n v="-0.00999998583195139"/>
        <n v="0.0499999291597568"/>
        <n v="-0.086538452032544"/>
        <n v="-0.0776699198725614"/>
        <n v="0.0202019912905858"/>
        <n v="-0.0476189833648545"/>
        <n v="0.0421052280314667"/>
        <n v="0.0631578871419387"/>
        <n v="-0.049504881050638"/>
        <n v="-0.0204081337608325"/>
        <n v="0.0824741063403294"/>
        <n v="0.0101010669237875"/>
        <n v="-0.0594059338747178"/>
        <n v="-0.0582523470559946"/>
        <n v="0.0937498616401582"/>
        <n v="0.0729165590534564"/>
        <n v="-0.00952379667297087"/>
        <n v="0.0399999657279995"/>
        <n v="0.0105262844604974"/>
        <n v="-0.0388348980373298"/>
        <n v="-0.0865383436460385"/>
        <n v="-0.0769230959349122"/>
        <n v="0.0399999433278055"/>
        <n v="0.10526300090806"/>
        <n v="0.0312499972109372"/>
        <n v="-0.0103092632925411"/>
        <n v="-0.00990097621012764"/>
        <n v="0.0606060553608812"/>
        <n v="-0.00961535609763176"/>
        <n v="-0.0104166512933509"/>
        <n v="0.021052600181612"/>
        <n v="-0.0666665767107962"/>
        <n v="-0.0588234477044461"/>
        <n v="-0.0857142787199995"/>
        <n v="-0.0485437103184093"/>
        <n v="-0.0102040668804162"/>
        <n v="0.010416651293351"/>
        <n v="0.0624999944218747"/>
        <n v="-0.030612241329446"/>
        <n v="-0.0399999433278054"/>
        <n v="0.0294117238522231"/>
        <n v="-0.0206185265850823"/>
        <n v="-0.0196077854901917"/>
        <n v="-0.0190475933459417"/>
        <n v="0.0842104007264479"/>
        <n v="0.0499999357399989"/>
        <n v="0.00970872450933236"/>
        <n v="-0.0594058572607655"/>
        <n v="-0.00952378154666444"/>
        <n v="-0.00961537151622649"/>
        <n v="0.0309278304984588"/>
        <n v="-0.0194174490186648"/>
        <n v="0.0618555797552469"/>
        <n v="0.019999940023999"/>
        <n v="0.00990097621012764"/>
        <n v="-0.529999957495854"/>
        <n v="-0.0490195477254857"/>
        <n v="-0.057692229097359"/>
        <n v="0.0721648430477881"/>
        <n v="1.19148907308188"/>
        <n v="0.0103092632925412"/>
        <n v="0.0102040668804162"/>
        <n v="-0.0288461145486795"/>
        <n v="-0.00970872450933247"/>
        <n v="-0.0306122006412487"/>
        <n v="-0.0384615067751464"/>
        <n v="-0.0102040513002902"/>
        <n v="-0.0101009956452929"/>
        <n v="0.0396039048405104"/>
        <n v="-0.0103093357194183"/>
        <n v="-0.0952379667297089"/>
        <n v="-0.0571427800378254"/>
        <n v="-0.0100000556920009"/>
        <n v="-0.010416635986977"/>
        <n v="0.0315789002724181"/>
        <n v="0.021052659110472"/>
        <n v="0.00999997001199948"/>
        <n v="0.029702966937359"/>
        <n v="-0.076922972129812"/>
        <n v="0.0520832564667546"/>
        <n v="0.0306122413294458"/>
        <n v="-0.0297029286303828"/>
        <n v="0.0520833584348976"/>
        <n v="-0.0404040080587671"/>
        <n v="-0.0480769452573976"/>
        <n v="0.0729167196588578"/>
        <n v="0.0208333025867018"/>
        <n v="-0.00970879197436258"/>
        <n v="-0.0686274172156837"/>
        <n v="-0.0485436225466621"/>
        <n v="-0.0404039825811715"/>
        <n v="0.040816267521665"/>
        <n v="0.0198020062354682"/>
        <n v="-0.0490195397537051"/>
        <n v="0.0312499538800528"/>
        <n v="0.0736841716024361"/>
        <n v="0.0294117622352938"/>
        <n v="-0.0666666340266641"/>
        <n v="0.0606059738717573"/>
        <n v="-0.0285714262399999"/>
        <n v="-0.0285713900189126"/>
        <n v="0.0714284681629138"/>
        <n v="0.00970870878989483"/>
        <n v="-0.0576923013550292"/>
        <n v="0.0505049782264644"/>
        <n v="-0.0204081900291557"/>
        <n v="-0.0396039048405104"/>
        <n v="0.00980397674510214"/>
        <n v="0.0104167252369833"/>
        <n v="0.0306122006412488"/>
      </sharedItems>
    </cacheField>
    <cacheField name="Date 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445.8094212963" refreshedBy="Administrator" recordCount="366">
  <cacheSource type="worksheet">
    <worksheetSource ref="A2:U368" sheet="Session Details"/>
  </cacheSource>
  <cacheFields count="21">
    <cacheField name="WeekDay" numFmtId="0">
      <sharedItems count="7">
        <s v="Tuesday"/>
        <s v="Wednesday"/>
        <s v="Thursday"/>
        <s v="Friday"/>
        <s v="Saturday"/>
        <s v="Sunday"/>
        <s v="Monday"/>
      </sharedItems>
    </cacheField>
    <cacheField name="Date" numFmtId="181">
      <sharedItems containsSemiMixedTypes="0" containsString="0" containsNonDate="0" containsDate="1" minDate="2019-01-01T00:00:00" maxDate="2020-01-01T00:00:00" count="366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</sharedItems>
    </cacheField>
    <cacheField name="Listing" numFmtId="0">
      <sharedItems containsSemiMixedTypes="0" containsString="0" containsNumber="1" containsInteger="1" minValue="10207150" maxValue="47134238" count="25">
        <n v="20848646"/>
        <n v="21934513"/>
        <n v="21717340"/>
        <n v="42645263"/>
        <n v="43543058"/>
        <n v="22803207"/>
        <n v="22586034"/>
        <n v="10641496"/>
        <n v="20631473"/>
        <n v="46236443"/>
        <n v="21065820"/>
        <n v="21282993"/>
        <n v="22368860"/>
        <n v="22151687"/>
        <n v="44440853"/>
        <n v="37570998"/>
        <n v="21500167"/>
        <n v="47134238"/>
        <n v="45338648"/>
        <n v="44889750"/>
        <n v="43991955"/>
        <n v="45787545"/>
        <n v="43094160"/>
        <n v="46685340"/>
        <n v="10207150"/>
      </sharedItems>
    </cacheField>
    <cacheField name="Menu" numFmtId="0">
      <sharedItems containsSemiMixedTypes="0" containsString="0" containsNumber="1" containsInteger="1" minValue="2063147" maxValue="10196078" count="127">
        <n v="5107918"/>
        <n v="5428792"/>
        <n v="5212161"/>
        <n v="5700801"/>
        <n v="8776395"/>
        <n v="8778280"/>
        <n v="5415761"/>
        <n v="5320748"/>
        <n v="5872368"/>
        <n v="2740185"/>
        <n v="4951553"/>
        <n v="9045060"/>
        <n v="9806749"/>
        <n v="5371784"/>
        <n v="5054710"/>
        <n v="5529777"/>
        <n v="5648137"/>
        <n v="5759438"/>
        <n v="8686840"/>
        <n v="9239253"/>
        <n v="9768459"/>
        <n v="4899974"/>
        <n v="9997171"/>
        <n v="9616327"/>
        <n v="5267540"/>
        <n v="2628341"/>
        <n v="5536293"/>
        <n v="5316404"/>
        <n v="9052601"/>
        <n v="9709653"/>
        <n v="5871825"/>
        <n v="5364183"/>
        <n v="5482542"/>
        <n v="5209447"/>
        <n v="9145927"/>
        <n v="10000942"/>
        <n v="5312604"/>
        <n v="5814817"/>
        <n v="5483628"/>
        <n v="5213790"/>
        <n v="9807692"/>
        <n v="9901960"/>
        <n v="5592215"/>
        <n v="5427163"/>
        <n v="5003675"/>
        <n v="5704059"/>
        <n v="9049773"/>
        <n v="8959276"/>
        <n v="5055796"/>
        <n v="5480370"/>
        <n v="5815903"/>
        <n v="9803921"/>
        <n v="8961161"/>
        <n v="5266455"/>
        <n v="5161125"/>
        <n v="5157868"/>
        <n v="9705882"/>
        <n v="10098039"/>
        <n v="5106289"/>
        <n v="9313725"/>
        <n v="5368526"/>
        <n v="5757809"/>
        <n v="5429335"/>
        <n v="9612556"/>
        <n v="9425904"/>
        <n v="9898190"/>
        <n v="8597285"/>
        <n v="5424448"/>
        <n v="5928833"/>
        <n v="9999999"/>
        <n v="8687782"/>
        <n v="5375041"/>
        <n v="9140271"/>
        <n v="5477113"/>
        <n v="5319119"/>
        <n v="5537921"/>
        <n v="9224170"/>
        <n v="5533578"/>
        <n v="5264283"/>
        <n v="9321266"/>
        <n v="8868778"/>
        <n v="5108461"/>
        <n v="10096153"/>
        <n v="8955505"/>
        <n v="5420648"/>
        <n v="9332579"/>
        <n v="9403280"/>
        <n v="9799208"/>
        <n v="5261025"/>
        <n v="10196078"/>
        <n v="9144042"/>
        <n v="5759981"/>
        <n v="8865950"/>
        <n v="9230769"/>
        <n v="2526269"/>
        <n v="8869720"/>
        <n v="5646508"/>
        <n v="5373955"/>
        <n v="5643793"/>
        <n v="5321291"/>
        <n v="5160040"/>
        <n v="5590043"/>
        <n v="2063147"/>
        <n v="9134615"/>
        <n v="5593301"/>
        <n v="9615384"/>
        <n v="9053544"/>
        <n v="9411764"/>
        <n v="9700226"/>
        <n v="5702973"/>
        <n v="9521116"/>
        <n v="5003132"/>
        <n v="5214333"/>
        <n v="9235482"/>
        <n v="5985841"/>
        <n v="9515460"/>
        <n v="9423076"/>
        <n v="5586785"/>
        <n v="9238310"/>
        <n v="9509803"/>
        <n v="5648680"/>
        <n v="9418363"/>
        <n v="9330693"/>
        <n v="9711538"/>
        <n v="9519230"/>
        <n v="5472769"/>
        <n v="10195135"/>
      </sharedItems>
    </cacheField>
    <cacheField name="Carts" numFmtId="0">
      <sharedItems containsSemiMixedTypes="0" containsString="0" containsNumber="1" containsInteger="1" minValue="817006" maxValue="3751088" count="270">
        <n v="2104462"/>
        <n v="2171516"/>
        <n v="2001470"/>
        <n v="2303123"/>
        <n v="2924294"/>
        <n v="3014461"/>
        <n v="2079652"/>
        <n v="2085733"/>
        <n v="2372437"/>
        <n v="1063191"/>
        <n v="2000427"/>
        <n v="3075320"/>
        <n v="3300951"/>
        <n v="2084252"/>
        <n v="2042103"/>
        <n v="2278268"/>
        <n v="2168884"/>
        <n v="2395926"/>
        <n v="2894455"/>
        <n v="3267000"/>
        <n v="3751088"/>
        <n v="2258377"/>
        <n v="1861990"/>
        <n v="2021884"/>
        <n v="3568990"/>
        <n v="3400333"/>
        <n v="2043805"/>
        <n v="1093389"/>
        <n v="2303097"/>
        <n v="2147827"/>
        <n v="2082540"/>
        <n v="2985548"/>
        <n v="3268269"/>
        <n v="2001665"/>
        <n v="2372217"/>
        <n v="2145673"/>
        <n v="2193017"/>
        <n v="2104616"/>
        <n v="3265096"/>
        <n v="3366317"/>
        <n v="2125041"/>
        <n v="2256149"/>
        <n v="2259254"/>
        <n v="1981240"/>
        <n v="2214947"/>
        <n v="3334615"/>
        <n v="3232000"/>
        <n v="2348730"/>
        <n v="948887"/>
        <n v="2105739"/>
        <n v="1921411"/>
        <n v="2304440"/>
        <n v="2923076"/>
        <n v="3168000"/>
        <n v="2042541"/>
        <n v="2257912"/>
        <n v="2105296"/>
        <n v="2280737"/>
        <n v="2442679"/>
        <n v="3333333"/>
        <n v="2924923"/>
        <n v="2371533"/>
        <n v="2001252"/>
        <n v="2002516"/>
        <n v="2042515"/>
        <n v="2394336"/>
        <n v="3502000"/>
        <n v="2149801"/>
        <n v="2166304"/>
        <n v="2144641"/>
        <n v="2124216"/>
        <n v="3293333"/>
        <n v="2233307"/>
        <n v="2418280"/>
        <n v="2149156"/>
        <n v="2128299"/>
        <n v="2123434"/>
        <n v="2258807"/>
        <n v="2043167"/>
        <n v="2084864"/>
        <n v="2064876"/>
        <n v="2234030"/>
        <n v="3399038"/>
        <n v="2806153"/>
        <n v="2257517"/>
        <n v="1162963"/>
        <n v="2418964"/>
        <n v="3434000"/>
        <n v="2983384"/>
        <n v="2170226"/>
        <n v="2214517"/>
        <n v="2064016"/>
        <n v="1920790"/>
        <n v="3107692"/>
        <n v="3466666"/>
        <n v="2256570"/>
        <n v="2254989"/>
        <n v="2191477"/>
        <n v="3639391"/>
        <n v="2281623"/>
        <n v="3536333"/>
        <n v="2211832"/>
        <n v="1881590"/>
        <n v="2325927"/>
        <n v="2189107"/>
        <n v="2188586"/>
        <n v="3297067"/>
        <n v="3261666"/>
        <n v="2062941"/>
        <n v="2148924"/>
        <n v="2169162"/>
        <n v="3042461"/>
        <n v="3136000"/>
        <n v="1959989"/>
        <n v="2372445"/>
        <n v="2187967"/>
        <n v="2063818"/>
        <n v="2168936"/>
        <n v="3398365"/>
        <n v="3166666"/>
        <n v="2059846"/>
        <n v="2280320"/>
        <n v="3331730"/>
        <n v="3069230"/>
        <n v="2148305"/>
        <n v="2148081"/>
        <n v="3500000"/>
        <n v="3365048"/>
        <n v="1941425"/>
        <n v="2125119"/>
        <n v="2146498"/>
        <n v="2128086"/>
        <n v="3570666"/>
        <n v="3046794"/>
        <n v="2150016"/>
        <n v="2280952"/>
        <n v="2326361"/>
        <n v="2278479"/>
        <n v="2776923"/>
        <n v="2212753"/>
        <n v="2350072"/>
        <n v="2105713"/>
        <n v="2279834"/>
        <n v="3135000"/>
        <n v="3201230"/>
        <n v="2252956"/>
        <n v="2101315"/>
        <n v="1040823"/>
        <n v="2104686"/>
        <n v="3014423"/>
        <n v="3136333"/>
        <n v="2236017"/>
        <n v="2234872"/>
        <n v="2063599"/>
        <n v="3133173"/>
        <n v="2189792"/>
        <n v="2302667"/>
        <n v="2373112"/>
        <n v="2038389"/>
        <n v="3204807"/>
        <n v="3140064"/>
        <n v="2022735"/>
        <n v="2234942"/>
        <n v="2395704"/>
        <n v="2125936"/>
        <n v="3466346"/>
        <n v="3232615"/>
        <n v="817006"/>
        <n v="2211624"/>
        <n v="2442905"/>
        <n v="2950480"/>
        <n v="2128516"/>
        <n v="2192574"/>
        <n v="2122978"/>
        <n v="3171153"/>
        <n v="3074153"/>
        <n v="2327256"/>
        <n v="3167580"/>
        <n v="2124894"/>
        <n v="3328000"/>
        <n v="3166153"/>
        <n v="2063147"/>
        <n v="2147028"/>
        <n v="2235565"/>
        <n v="3399000"/>
        <n v="2041277"/>
        <n v="2193451"/>
        <n v="2146576"/>
        <n v="3264307"/>
        <n v="2169779"/>
        <n v="1961440"/>
        <n v="2044018"/>
        <n v="2127647"/>
        <n v="3265666"/>
        <n v="2167129"/>
        <n v="2084656"/>
        <n v="3169846"/>
        <n v="2126383"/>
        <n v="1981872"/>
        <n v="2322506"/>
        <n v="1396153"/>
        <n v="3364666"/>
        <n v="1960815"/>
        <n v="2188793"/>
        <n v="2062322"/>
        <n v="3045538"/>
        <n v="3364038"/>
        <n v="2189941"/>
        <n v="2279408"/>
        <n v="2213175"/>
        <n v="1961649"/>
        <n v="3141025"/>
        <n v="2984278"/>
        <n v="2085094"/>
        <n v="2085946"/>
        <n v="2064661"/>
        <n v="3235586"/>
        <n v="2983060"/>
        <n v="3104000"/>
        <n v="2190358"/>
        <n v="3202243"/>
        <n v="2106582"/>
        <n v="2107231"/>
        <n v="3204160"/>
        <n v="3137538"/>
        <n v="2020233"/>
        <n v="2325243"/>
        <n v="1921202"/>
        <n v="2103211"/>
        <n v="2981538"/>
        <n v="3268903"/>
        <n v="1941009"/>
        <n v="2168259"/>
        <n v="2022090"/>
        <n v="3367961"/>
        <n v="3261057"/>
        <n v="2083366"/>
        <n v="2018789"/>
        <n v="2126561"/>
        <n v="3037259"/>
        <n v="1268974"/>
        <n v="2298563"/>
        <n v="2149582"/>
        <n v="2281847"/>
        <n v="2102759"/>
        <n v="2300387"/>
        <n v="3301282"/>
        <n v="2237320"/>
        <n v="2442223"/>
        <n v="2170865"/>
        <n v="3327692"/>
        <n v="3501333"/>
        <n v="2212367"/>
        <n v="2419415"/>
        <n v="3140711"/>
        <n v="3078205"/>
        <n v="2257699"/>
        <n v="2106371"/>
        <n v="2276672"/>
        <n v="2214282"/>
        <n v="2022950"/>
        <n v="3263076"/>
        <n v="1940390"/>
        <n v="2107016"/>
        <n v="2167542"/>
        <n v="2146292"/>
        <n v="2349625"/>
        <n v="3269551"/>
        <n v="3133846"/>
        <n v="2041499"/>
      </sharedItems>
    </cacheField>
    <cacheField name="Payments" numFmtId="0">
      <sharedItems containsSemiMixedTypes="0" containsString="0" containsNumber="1" containsInteger="1" minValue="596414" maxValue="2656756" count="327">
        <n v="1505532"/>
        <n v="1569355"/>
        <n v="1402630"/>
        <n v="1597216"/>
        <n v="2087946"/>
        <n v="2049833"/>
        <n v="1442239"/>
        <n v="1583488"/>
        <n v="1766516"/>
        <n v="760607"/>
        <n v="1431105"/>
        <n v="2133042"/>
        <n v="2199754"/>
        <n v="1445428"/>
        <n v="1475828"/>
        <n v="1663135"/>
        <n v="1535787"/>
        <n v="1661575"/>
        <n v="2046958"/>
        <n v="2310422"/>
        <n v="1818987"/>
        <n v="2656145"/>
        <n v="1648615"/>
        <n v="1332067"/>
        <n v="1520254"/>
        <n v="2378375"/>
        <n v="2358471"/>
        <n v="1536737"/>
        <n v="790192"/>
        <n v="1614011"/>
        <n v="1520876"/>
        <n v="1565862"/>
        <n v="2070776"/>
        <n v="2333544"/>
        <n v="1679767"/>
        <n v="1488024"/>
        <n v="1616911"/>
        <n v="1490279"/>
        <n v="2286873"/>
        <n v="2197531"/>
        <n v="1582306"/>
        <n v="1712868"/>
        <n v="1682241"/>
        <n v="1402916"/>
        <n v="1633080"/>
        <n v="2290213"/>
        <n v="2087872"/>
        <n v="1800301"/>
        <n v="727321"/>
        <n v="1537189"/>
        <n v="1444709"/>
        <n v="1749530"/>
        <n v="1908184"/>
        <n v="2046528"/>
        <n v="1505966"/>
        <n v="1681241"/>
        <n v="1613709"/>
        <n v="1648289"/>
        <n v="1872313"/>
        <n v="1110666"/>
        <n v="2088395"/>
        <n v="1765843"/>
        <n v="1490132"/>
        <n v="1417982"/>
        <n v="1446305"/>
        <n v="1730387"/>
        <n v="2262292"/>
        <n v="1459444"/>
        <n v="1600742"/>
        <n v="1533960"/>
        <n v="1628211"/>
        <n v="1519664"/>
        <n v="2217072"/>
        <n v="1968229"/>
        <n v="1835958"/>
        <n v="1600262"/>
        <n v="1475975"/>
        <n v="1612111"/>
        <n v="2289095"/>
        <n v="2289540"/>
        <n v="1632440"/>
        <n v="1476597"/>
        <n v="1476292"/>
        <n v="1552580"/>
        <n v="1712384"/>
        <n v="2311346"/>
        <n v="2003593"/>
        <n v="1629873"/>
        <n v="1565588"/>
        <n v="1597198"/>
        <n v="806515"/>
        <n v="1854136"/>
        <n v="2288417"/>
        <n v="1947553"/>
        <n v="1520894"/>
        <n v="1535767"/>
        <n v="1521799"/>
        <n v="1504157"/>
        <n v="1402176"/>
        <n v="2113230"/>
        <n v="2357333"/>
        <n v="1729661"/>
        <n v="1596758"/>
        <n v="1551785"/>
        <n v="2656756"/>
        <n v="1748864"/>
        <n v="2132414"/>
        <n v="2356612"/>
        <n v="1695369"/>
        <n v="1414767"/>
        <n v="1518146"/>
        <n v="1533761"/>
        <n v="2354106"/>
        <n v="2151395"/>
        <n v="1696398"/>
        <n v="1615158"/>
        <n v="1552235"/>
        <n v="1986118"/>
        <n v="2068505"/>
        <n v="1430792"/>
        <n v="1679928"/>
        <n v="1565272"/>
        <n v="1506587"/>
        <n v="1583323"/>
        <n v="2218452"/>
        <n v="2088733"/>
        <n v="1428503"/>
        <n v="1731219"/>
        <n v="1647654"/>
        <n v="1680242"/>
        <n v="1489849"/>
        <n v="2152298"/>
        <n v="2066206"/>
        <n v="1536897"/>
        <n v="1521056"/>
        <n v="1818304"/>
        <n v="1614533"/>
        <n v="1505052"/>
        <n v="2475200"/>
        <n v="2288232"/>
        <n v="1445585"/>
        <n v="1582364"/>
        <n v="1535605"/>
        <n v="1569038"/>
        <n v="1598491"/>
        <n v="2355211"/>
        <n v="2175411"/>
        <n v="1506731"/>
        <n v="1715048"/>
        <n v="1766173"/>
        <n v="1926073"/>
        <n v="2153333"/>
        <n v="1647616"/>
        <n v="1853611"/>
        <n v="1583285"/>
        <n v="1647636"/>
        <n v="2110482"/>
        <n v="2133300"/>
        <n v="1611765"/>
        <n v="1579979"/>
        <n v="1519935"/>
        <n v="729408"/>
        <n v="1613241"/>
        <n v="2131800"/>
        <n v="2068725"/>
        <n v="1460920"/>
        <n v="1632292"/>
        <n v="1615142"/>
        <n v="1680400"/>
        <n v="1461234"/>
        <n v="2286105"/>
        <n v="2066640"/>
        <n v="1582562"/>
        <n v="1731375"/>
        <n v="1645753"/>
        <n v="1562425"/>
        <n v="2179269"/>
        <n v="2135243"/>
        <n v="1535660"/>
        <n v="1647823"/>
        <n v="1818819"/>
        <n v="2404257"/>
        <n v="2264123"/>
        <n v="1599646"/>
        <n v="596414"/>
        <n v="1695210"/>
        <n v="1783320"/>
        <n v="1553817"/>
        <n v="1536555"/>
        <n v="1580769"/>
        <n v="1566850"/>
        <n v="2156384"/>
        <n v="2027711"/>
        <n v="1551933"/>
        <n v="1416936"/>
        <n v="1749863"/>
        <n v="1581109"/>
        <n v="2240112"/>
        <n v="2068061"/>
        <n v="1488650"/>
        <n v="1519954"/>
        <n v="1566184"/>
        <n v="2330931"/>
        <n v="1033432"/>
        <n v="1445853"/>
        <n v="1549906"/>
        <n v="1551657"/>
        <n v="1615643"/>
        <n v="1581065"/>
        <n v="2357546"/>
        <n v="2028481"/>
        <n v="1534836"/>
        <n v="1714906"/>
        <n v="1599778"/>
        <n v="1617231"/>
        <n v="1519990"/>
        <n v="2108742"/>
        <n v="1568099"/>
        <n v="1446170"/>
        <n v="1699063"/>
        <n v="1566740"/>
        <n v="1522119"/>
        <n v="2176240"/>
        <n v="2217933"/>
        <n v="1502904"/>
        <n v="1566793"/>
        <n v="1598282"/>
        <n v="1460927"/>
        <n v="2025210"/>
        <n v="2133940"/>
        <n v="1697427"/>
        <n v="1505692"/>
        <n v="1504637"/>
        <n v="1610658"/>
        <n v="939890"/>
        <n v="2333732"/>
        <n v="1445709"/>
        <n v="1581840"/>
        <n v="1502964"/>
        <n v="1506427"/>
        <n v="1967417"/>
        <n v="2401923"/>
        <n v="1518724"/>
        <n v="1747166"/>
        <n v="1647930"/>
        <n v="1474964"/>
        <n v="2135897"/>
        <n v="1948137"/>
        <n v="1476455"/>
        <n v="1461831"/>
        <n v="1567782"/>
        <n v="1431842"/>
        <n v="2178196"/>
        <n v="1631507"/>
        <n v="1630823"/>
        <n v="1660472"/>
        <n v="1402767"/>
        <n v="2089612"/>
        <n v="1403363"/>
        <n v="1416502"/>
        <n v="1644658"/>
        <n v="1504266"/>
        <n v="1566982"/>
        <n v="2221076"/>
        <n v="2069275"/>
        <n v="1748531"/>
        <n v="1568560"/>
        <n v="1568262"/>
        <n v="1663458"/>
        <n v="1507513"/>
        <n v="2069887"/>
        <n v="2154861"/>
        <n v="1490328"/>
        <n v="1430527"/>
        <n v="1629530"/>
        <n v="1332354"/>
        <n v="1581404"/>
        <n v="2156168"/>
        <n v="1360259"/>
        <n v="1567000"/>
        <n v="1461364"/>
        <n v="1489518"/>
        <n v="2173168"/>
        <n v="1566483"/>
        <n v="1547402"/>
        <n v="1748185"/>
        <n v="1567914"/>
        <n v="2003376"/>
        <n v="906047"/>
        <n v="1761848"/>
        <n v="1537811"/>
        <n v="1649091"/>
        <n v="1550364"/>
        <n v="1763247"/>
        <n v="2177525"/>
        <n v="1698573"/>
        <n v="1519789"/>
        <n v="1729338"/>
        <n v="1519105"/>
        <n v="1584731"/>
        <n v="2308087"/>
        <n v="2452333"/>
        <n v="1582727"/>
        <n v="1580296"/>
        <n v="1783835"/>
        <n v="2157040"/>
        <n v="2093179"/>
        <n v="1582196"/>
        <n v="1522274"/>
        <n v="1661970"/>
        <n v="2220160"/>
        <n v="1812775"/>
        <n v="1584097"/>
        <n v="1597877"/>
        <n v="1507202"/>
        <n v="1430220"/>
        <n v="1965430"/>
        <n v="2107947"/>
        <n v="1430649"/>
        <n v="1568884"/>
        <n v="1645132"/>
        <n v="1629465"/>
        <n v="2201061"/>
        <n v="2109705"/>
        <n v="1415779"/>
        <n v="1491521"/>
        <n v="1520857"/>
      </sharedItems>
    </cacheField>
    <cacheField name="Orders" numFmtId="0">
      <sharedItems containsSemiMixedTypes="0" containsString="0" containsNumber="1" minValue="498841" maxValue="2221600" count="349">
        <n v="1271572.67328"/>
        <n v="1261133"/>
        <n v="1138655"/>
        <n v="1296620"/>
        <n v="1596026"/>
        <n v="1582881"/>
        <n v="1123504"/>
        <n v="1311445"/>
        <n v="1506485"/>
        <n v="623698"/>
        <n v="1126566"/>
        <n v="1680410"/>
        <n v="1630017"/>
        <n v="1197104"/>
        <n v="1198077"/>
        <n v="1391046"/>
        <n v="1284532"/>
        <n v="1307991"/>
        <n v="1612594"/>
        <n v="1820150"/>
        <n v="1476653"/>
        <n v="2221600"/>
        <n v="1392420"/>
        <n v="1059526"/>
        <n v="1234142"/>
        <n v="1762376"/>
        <n v="1784419"/>
        <n v="1310529"/>
        <n v="628519"/>
        <n v="1283784"/>
        <n v="1272061"/>
        <n v="1322527"/>
        <n v="1566749"/>
        <n v="1892971"/>
        <n v="1349861"/>
        <n v="1281189"/>
        <n v="1378902"/>
        <n v="1246469"/>
        <n v="1855111"/>
        <n v="1799778"/>
        <n v="1297491"/>
        <n v="1404552"/>
        <n v="1393232"/>
        <n v="1184903"/>
        <n v="1285561"/>
        <n v="1768503"/>
        <n v="1579683"/>
        <n v="1431960"/>
        <n v="620260"/>
        <n v="1222680"/>
        <n v="1149121"/>
        <n v="1377230"/>
        <n v="1443732"/>
        <n v="1644180"/>
        <n v="1271939"/>
        <n v="1364832"/>
        <n v="1323241"/>
        <n v="1405660"/>
        <n v="1458532"/>
        <n v="900972"/>
        <n v="1694106"/>
        <n v="1375592"/>
        <n v="1258566"/>
        <n v="1104608"/>
        <n v="1221549"/>
        <n v="1390539"/>
        <n v="1711650"/>
        <n v="1220679"/>
        <n v="1299482"/>
        <n v="1232690"/>
        <n v="1268377"/>
        <n v="1183818"/>
        <n v="1815781"/>
        <n v="1504514"/>
        <n v="1310254"/>
        <n v="707578"/>
        <n v="1377825"/>
        <n v="1234506"/>
        <n v="1361589"/>
        <n v="1874769"/>
        <n v="1839416"/>
        <n v="1351986"/>
        <n v="1259241"/>
        <n v="1150032"/>
        <n v="1311309"/>
        <n v="1390113"/>
        <n v="1748764"/>
        <n v="1640943"/>
        <n v="1363225"/>
        <n v="1309458"/>
        <n v="1335896"/>
        <n v="628275"/>
        <n v="1566003"/>
        <n v="1856364"/>
        <n v="1503900"/>
        <n v="1259605"/>
        <n v="1322295"/>
        <n v="1210438"/>
        <n v="1208741"/>
        <n v="1138287"/>
        <n v="1598870"/>
        <n v="1930656"/>
        <n v="1418322"/>
        <n v="1296248"/>
        <n v="1336086"/>
        <n v="2091398"/>
        <n v="1419728"/>
        <n v="1596752"/>
        <n v="1930065"/>
        <n v="1459713"/>
        <n v="1148508"/>
        <n v="1476951"/>
        <n v="1282226"/>
        <n v="1744392"/>
        <n v="1644526"/>
        <n v="1210178"/>
        <n v="1460599"/>
        <n v="1284697"/>
        <n v="1260104"/>
        <n v="1487205"/>
        <n v="1532762"/>
        <n v="1161517"/>
        <n v="1308664"/>
        <n v="1334864"/>
        <n v="1210693"/>
        <n v="1337275"/>
        <n v="1678481"/>
        <n v="1564043"/>
        <n v="1229941"/>
        <n v="1433796"/>
        <n v="1283523"/>
        <n v="1377798"/>
        <n v="1185026"/>
        <n v="1745944"/>
        <n v="1547175"/>
        <n v="1310666"/>
        <n v="1234793"/>
        <n v="1476099"/>
        <n v="1310678"/>
        <n v="1295850"/>
        <n v="1853429"/>
        <n v="1695580"/>
        <n v="1126111"/>
        <n v="1232661"/>
        <n v="1271788"/>
        <n v="1260879"/>
        <n v="1297655"/>
        <n v="1781953"/>
        <n v="1713789"/>
        <n v="1186099"/>
        <n v="1392276"/>
        <n v="1247523"/>
        <n v="1477227"/>
        <n v="1348621"/>
        <n v="1427220"/>
        <n v="1646008"/>
        <n v="1310514"/>
        <n v="1309687"/>
        <n v="1443963"/>
        <n v="1350226"/>
        <n v="1283508"/>
        <n v="1613252"/>
        <n v="1697253"/>
        <n v="1361297"/>
        <n v="1256715"/>
        <n v="1296201"/>
        <n v="616058"/>
        <n v="1579663"/>
        <n v="1662014"/>
        <n v="1233893"/>
        <n v="1271556"/>
        <n v="1324416"/>
        <n v="1322811"/>
        <n v="1234158"/>
        <n v="1729667"/>
        <n v="1692578"/>
        <n v="1297701"/>
        <n v="1311277"/>
        <n v="1462320"/>
        <n v="1349517"/>
        <n v="1255565"/>
        <n v="1750824"/>
        <n v="1632180"/>
        <n v="1284426"/>
        <n v="1351214"/>
        <n v="1506346"/>
        <n v="1338860"/>
        <n v="1376301"/>
        <n v="1912827"/>
        <n v="1801336"/>
        <n v="1298593"/>
        <n v="498841"/>
        <n v="1285847"/>
        <n v="1445675"/>
        <n v="1491569"/>
        <n v="1729156"/>
        <n v="1547407"/>
        <n v="1286871"/>
        <n v="1172435"/>
        <n v="1297775"/>
        <n v="1296231"/>
        <n v="1246273"/>
        <n v="1698799"/>
        <n v="1660696"/>
        <n v="1298037"/>
        <n v="1208363"/>
        <n v="1506632"/>
        <n v="1322439"/>
        <n v="1782233"/>
        <n v="1677611"/>
        <n v="1208956"/>
        <n v="1221464"/>
        <n v="1184072"/>
        <n v="1233898"/>
        <n v="1322799"/>
        <n v="1890851"/>
        <n v="765773"/>
        <n v="1244880"/>
        <n v="1334469"/>
        <n v="1335977"/>
        <n v="1298330"/>
        <n v="1257579"/>
        <n v="1857275"/>
        <n v="1582215"/>
        <n v="1233394"/>
        <n v="1392160"/>
        <n v="1351172"/>
        <n v="1392436"/>
        <n v="1628371"/>
        <n v="1784821"/>
        <n v="1260124"/>
        <n v="1150283"/>
        <n v="1421096"/>
        <n v="1310421"/>
        <n v="1663518"/>
        <n v="1660788"/>
        <n v="1335405"/>
        <n v="1170762"/>
        <n v="1310465"/>
        <n v="1284380"/>
        <n v="1500680"/>
        <n v="1697763"/>
        <n v="1185281"/>
        <n v="1246140"/>
        <n v="1309611"/>
        <n v="1360362"/>
        <n v="696459"/>
        <n v="1856717"/>
        <n v="1161771"/>
        <n v="1361964"/>
        <n v="1195458"/>
        <n v="1259196"/>
        <n v="1235270"/>
        <n v="1473202"/>
        <n v="1892235"/>
        <n v="1220447"/>
        <n v="1338075"/>
        <n v="1404023"/>
        <n v="1337789"/>
        <n v="1197375"/>
        <n v="1582700"/>
        <n v="1565133"/>
        <n v="1235906"/>
        <n v="1174372"/>
        <n v="1150753"/>
        <n v="1311293"/>
        <n v="1127146"/>
        <n v="1648023"/>
        <n v="1377971"/>
        <n v="1270411"/>
        <n v="1402435"/>
        <n v="1127263"/>
        <n v="1234922"/>
        <n v="1645504"/>
        <n v="1678794"/>
        <n v="1104728"/>
        <n v="1126686"/>
        <n v="1308161"/>
        <n v="1196493"/>
        <n v="1323473"/>
        <n v="1697790"/>
        <n v="1694736"/>
        <n v="1462471"/>
        <n v="1350531"/>
        <n v="1324554"/>
        <n v="1309474"/>
        <n v="1186714"/>
        <n v="1582222"/>
        <n v="1613560"/>
        <n v="1222069"/>
        <n v="1173032"/>
        <n v="1070679"/>
        <n v="1270816"/>
        <n v="1457267"/>
        <n v="1648175"/>
        <n v="1070795"/>
        <n v="1162369"/>
        <n v="1209191"/>
        <n v="1839957"/>
        <n v="1627268"/>
        <n v="1245980"/>
        <n v="1230803"/>
        <n v="1361836"/>
        <n v="1349577"/>
        <n v="1324260"/>
        <n v="1547007"/>
        <n v="699650"/>
        <n v="1459163"/>
        <n v="1197954"/>
        <n v="1338732"/>
        <n v="1518155"/>
        <n v="1631184"/>
        <n v="1647515"/>
        <n v="1364973"/>
        <n v="1258689"/>
        <n v="1347154"/>
        <n v="1295492"/>
        <n v="1364454"/>
        <n v="1728295"/>
        <n v="1989333"/>
        <n v="1310814"/>
        <n v="1282884"/>
        <n v="1336022"/>
        <n v="1418862"/>
        <n v="1336464"/>
        <n v="1665666"/>
        <n v="1632680"/>
        <n v="1245504"/>
        <n v="1235782"/>
        <n v="1379437"/>
        <n v="1308303"/>
        <n v="1783676"/>
        <n v="1385685"/>
        <n v="1324939"/>
        <n v="1104375"/>
        <n v="1284054"/>
        <n v="1211187"/>
        <n v="1231419"/>
        <n v="1502374"/>
        <n v="1677083"/>
        <n v="1196595"/>
        <n v="1312214"/>
        <n v="1295048"/>
        <n v="1309438"/>
        <n v="1768333"/>
        <n v="1596202"/>
        <n v="1172548"/>
        <n v="1284200"/>
        <n v="1284516"/>
      </sharedItems>
    </cacheField>
    <cacheField name="Overall conversion" numFmtId="9">
      <sharedItems containsSemiMixedTypes="0" containsString="0" containsNumber="1" minValue="0.0156715938823226" maxValue="0.0917150820057898" count="362">
        <n v="0.0609906596946392"/>
        <n v="0.0574953727032827"/>
        <n v="0.0546152973195478"/>
        <n v="0.0597043652675696"/>
        <n v="0.0374256338857612"/>
        <n v="0.0363520862498909"/>
        <n v="0.0492695610753347"/>
        <n v="0.0603869995128317"/>
        <n v="0.0666998464626415"/>
        <n v="0.0586099924296358"/>
        <n v="0.0546042446896545"/>
        <n v="0.0394043765189114"/>
        <n v="0.0352539445995013"/>
        <n v="0.0568268408255648"/>
        <n v="0.0562926934195768"/>
        <n v="0.066033318427671"/>
        <n v="0.0574250095892236"/>
        <n v="0.0590470152453852"/>
        <n v="0.0378141412798885"/>
        <n v="0.0409566846072914"/>
        <n v="0.0666609725931935"/>
        <n v="0.0591307156653118"/>
        <n v="0.0647632178857029"/>
        <n v="0.0513548402481975"/>
        <n v="0.0598184143226225"/>
        <n v="0.0373905694624786"/>
        <n v="0.0393575697272667"/>
        <n v="0.0615763487776367"/>
        <n v="0.0280979450897364"/>
        <n v="0.0573915702454215"/>
        <n v="0.0610140821614986"/>
        <n v="0.0641024031585142"/>
        <n v="0.0359816023945769"/>
        <n v="0.0421693370981126"/>
        <n v="0.0603455428662882"/>
        <n v="0.0620987653184046"/>
        <n v="0.0622481709858035"/>
        <n v="0.0568268372313532"/>
        <n v="0.0421693239138838"/>
        <n v="0.0389255289382879"/>
        <n v="0.0580043417500937"/>
        <n v="0.0615944941428633"/>
        <n v="0.0641529763774017"/>
        <n v="0.0551113393677361"/>
        <n v="0.0597930704445226"/>
        <n v="0.0386241061843346"/>
        <n v="0.0348418638332577"/>
        <n v="0.0659362518614158"/>
        <n v="0.0282778104077351"/>
        <n v="0.0551957961486184"/>
        <n v="0.0551172963462471"/>
        <n v="0.0621726914072052"/>
        <n v="0.033501801636231"/>
        <n v="0.0369970396382806"/>
        <n v="0.0603792779013587"/>
        <n v="0.0610148214973852"/>
        <n v="0.0615456149712698"/>
        <n v="0.062235804656984"/>
        <n v="0.0652036804736585"/>
        <n v="0.0192988205719397"/>
        <n v="0.0385094501937911"/>
        <n v="0.0633407222063107"/>
        <n v="0.0579521248919067"/>
        <n v="0.0524360314480993"/>
        <n v="0.0562476343787959"/>
        <n v="0.0640289740824613"/>
        <n v="0.038987613670587"/>
        <n v="0.0370194999645626"/>
        <n v="0.0573546681145833"/>
        <n v="0.0604405537873264"/>
        <n v="0.0567606345896873"/>
        <n v="0.0556227463970309"/>
        <n v="0.0550608746434388"/>
        <n v="0.0425787267392395"/>
        <n v="0.0352797449039064"/>
        <n v="0.0585749117299675"/>
        <n v="0.0322586601307264"/>
        <n v="0.0647383100675737"/>
        <n v="0.0568442544068472"/>
        <n v="0.0646349869124487"/>
        <n v="0.0421857114218757"/>
        <n v="0.0405705966353474"/>
        <n v="0.0604405410020895"/>
        <n v="0.0603991741238256"/>
        <n v="0.0551609922294234"/>
        <n v="0.0609906425377998"/>
        <n v="0.0609612937338156"/>
        <n v="0.0389568665452581"/>
        <n v="0.0384789044447914"/>
        <n v="0.0647126482614966"/>
        <n v="0.0574242912411399"/>
        <n v="0.0597212374703047"/>
        <n v="0.0283623996673481"/>
        <n v="0.069335014726357"/>
        <n v="0.0397633175639291"/>
        <n v="0.0348980001002456"/>
        <n v="0.0585858240077856"/>
        <n v="0.0608866002926694"/>
        <n v="0.0562990045612204"/>
        <n v="0.0585872370819088"/>
        <n v="0.0551723573009062"/>
        <n v="0.0371017789881506"/>
        <n v="0.0413546522313"/>
        <n v="0.0673281173009168"/>
        <n v="0.0573915721547218"/>
        <n v="0.0609124989462953"/>
        <n v="0.0917150820057898"/>
        <n v="0.0640911908876286"/>
        <n v="0.0359298233992043"/>
        <n v="0.0413419930110823"/>
        <n v="0.0700147625893787"/>
        <n v="0.0556677654571731"/>
        <n v="0.0680079144130911"/>
        <n v="0.0562300732524158"/>
        <n v="0.0370090209159635"/>
        <n v="0.0355677446900489"/>
        <n v="0.0586568879497843"/>
        <n v="0.0591702103217439"/>
        <n v="0.0640523501803935"/>
        <n v="0.0603626097137748"/>
        <n v="0.0604405676992165"/>
        <n v="0.0345105926185822"/>
        <n v="0.0348418705192802"/>
        <n v="0.0534833916124166"/>
        <n v="0.0590773966786367"/>
        <n v="0.0585384327739515"/>
        <n v="0.0574719142193373"/>
        <n v="0.0634807949559998"/>
        <n v="0.036658025670518"/>
        <n v="0.0366756560980759"/>
        <n v="0.0589938070798459"/>
        <n v="0.0628769453349259"/>
        <n v="0.0585161384709111"/>
        <n v="0.0654044323933272"/>
        <n v="0.057437779648598"/>
        <n v="0.0388940459681776"/>
        <n v="0.0328248650163815"/>
        <n v="0.0585933301920616"/>
        <n v="0.0552014273414023"/>
        <n v="0.0672957270580842"/>
        <n v="0.0622182283908246"/>
        <n v="0.0579309808367525"/>
        <n v="0.0393223499232129"/>
        <n v="0.0359734255171368"/>
        <n v="0.0534567844973516"/>
        <n v="0.0545762483134489"/>
        <n v="0.0616431022641961"/>
        <n v="0.0586450793614766"/>
        <n v="0.0580116733709273"/>
        <n v="0.0381694339165143"/>
        <n v="0.0393584897046046"/>
        <n v="0.0551669668426296"/>
        <n v="0.0622417056568819"/>
        <n v="0.0557705220561084"/>
        <n v="0.0660394405436844"/>
        <n v="0.0640193925515361"/>
        <n v="0.0334672575474561"/>
        <n v="0.036667791645086"/>
        <n v="0.0597466649932004"/>
        <n v="0.0585495639920854"/>
        <n v="0.0658306386834301"/>
        <n v="0.0621727154430515"/>
        <n v="0.0573792316640186"/>
        <n v="0.0363011034014131"/>
        <n v="0.0370680061575697"/>
        <n v="0.0602716262624948"/>
        <n v="0.0596565906288006"/>
        <n v="0.0585147758723749"/>
        <n v="0.0603555350905983"/>
        <n v="0.0634243528141796"/>
        <n v="0.0351898373236652"/>
        <n v="0.0381694367905901"/>
        <n v="0.0579755394365821"/>
        <n v="0.0562983301982101"/>
        <n v="0.0592080240119523"/>
        <n v="0.0591362724787942"/>
        <n v="0.0579879906928504"/>
        <n v="0.0370494677772508"/>
        <n v="0.0384747165703366"/>
        <n v="0.0603577172214523"/>
        <n v="0.0597814503563403"/>
        <n v="0.0660139338371836"/>
        <n v="0.0603301643445397"/>
        <n v="0.0608567793487164"/>
        <n v="0.0390027567540474"/>
        <n v="0.0374842759091472"/>
        <n v="0.0603498765422702"/>
        <n v="0.0592554371847784"/>
        <n v="0.0660585153658431"/>
        <n v="0.0622720744448171"/>
        <n v="0.0660139272353706"/>
        <n v="0.0426116652465206"/>
        <n v="0.04180000259896"/>
        <n v="0.0603992052712893"/>
        <n v="0.024178642019404"/>
        <n v="0.0598063726667798"/>
        <n v="0.0652625237978489"/>
        <n v="0.0660394383538075"/>
        <n v="0.0389091541514741"/>
        <n v="0.0362855541540452"/>
        <n v="0.0598540002038124"/>
        <n v="0.0550878816715299"/>
        <n v="0.0591658907585502"/>
        <n v="0.0628278455929928"/>
        <n v="0.0591609061503421"/>
        <n v="0.0378438062141135"/>
        <n v="0.0381391679013449"/>
        <n v="0.0603733450070411"/>
        <n v="0.0579588238008358"/>
        <n v="0.0591132046961714"/>
        <n v="0.0680143232431914"/>
        <n v="0.0579935532752038"/>
        <n v="0.0393093547915236"/>
        <n v="0.0381344952730562"/>
        <n v="0.0540463841250739"/>
        <n v="0.0540804994803426"/>
        <n v="0.052424963143153"/>
        <n v="0.0591836035779014"/>
        <n v="0.0585671216115233"/>
        <n v="0.0405020291166349"/>
        <n v="0.0174071145508309"/>
        <n v="0.0603388812810409"/>
        <n v="0.06400746600043"/>
        <n v="0.0591505795129858"/>
        <n v="0.0591911933490386"/>
        <n v="0.0590884468176069"/>
        <n v="0.0397828311842647"/>
        <n v="0.0348977102272657"/>
        <n v="0.0585495366427701"/>
        <n v="0.0634689268004263"/>
        <n v="0.060404151127952"/>
        <n v="0.0634815097102908"/>
        <n v="0.0621742054615921"/>
        <n v="0.0377863497049252"/>
        <n v="0.0401617178680166"/>
        <n v="0.0563338498251587"/>
        <n v="0.055173031380551"/>
        <n v="0.0647881263650577"/>
        <n v="0.0615712743033839"/>
        <n v="0.0551958003352981"/>
        <n v="0.0366909485258581"/>
        <n v="0.0389442550747078"/>
        <n v="0.0585621575070559"/>
        <n v="0.0518356609221433"/>
        <n v="0.05858434448604"/>
        <n v="0.0622534319289757"/>
        <n v="0.0321445661528865"/>
        <n v="0.0393965910926214"/>
        <n v="0.0653730152956117"/>
        <n v="0.0529879931297348"/>
        <n v="0.0591545926054623"/>
        <n v="0.062815158356087"/>
        <n v="0.0596566088269953"/>
        <n v="0.0156715938823226"/>
        <n v="0.0401570034269288"/>
        <n v="0.0563106182481493"/>
        <n v="0.0608866075428073"/>
        <n v="0.0556022657870518"/>
        <n v="0.0591644229737801"/>
        <n v="0.0580402389833047"/>
        <n v="0.0334879866102791"/>
        <n v="0.0413264131108143"/>
        <n v="0.0585384297858"/>
        <n v="0.0610031779597751"/>
        <n v="0.0659692459608477"/>
        <n v="0.0598058640449267"/>
        <n v="0.0574317871769706"/>
        <n v="0.035977032618805"/>
        <n v="0.0367012157950579"/>
        <n v="0.0569087190236005"/>
        <n v="0.053539916751286"/>
        <n v="0.0535229796122049"/>
        <n v="0.0616122459843876"/>
        <n v="0.0535059162187847"/>
        <n v="0.0356433776707261"/>
        <n v="0.0390142327624302"/>
        <n v="0.0640911765941167"/>
        <n v="0.0567937302124471"/>
        <n v="0.067975514884468"/>
        <n v="0.0529654358294437"/>
        <n v="0.0580238878996013"/>
        <n v="0.0362936274588514"/>
        <n v="0.0385548024670201"/>
        <n v="0.0529879973980085"/>
        <n v="0.0513658999404272"/>
        <n v="0.0634060883583058"/>
        <n v="0.0540136288491256"/>
        <n v="0.0634800456586006"/>
        <n v="0.0367197364209007"/>
        <n v="0.0393263495564132"/>
        <n v="0.0641344438964221"/>
        <n v="0.0621867595202727"/>
        <n v="0.0609906185564162"/>
        <n v="0.0621610741950705"/>
        <n v="0.0551955712716092"/>
        <n v="0.0359661669957609"/>
        <n v="0.0374426604440138"/>
        <n v="0.0580119359227412"/>
        <n v="0.0529545221544526"/>
        <n v="0.0640135027788389"/>
        <n v="0.0518954221058283"/>
        <n v="0.0603259687968472"/>
        <n v="0.0341718375614192"/>
        <n v="0.0359961426191337"/>
        <n v="0.0503122375692178"/>
        <n v="0.0540632544854186"/>
        <n v="0.0579985386101332"/>
        <n v="0.0585147409405378"/>
        <n v="0.0401846615711762"/>
        <n v="0.034524118115583"/>
        <n v="0.0579521079999053"/>
        <n v="0.0596565742058262"/>
        <n v="0.0633407173069865"/>
        <n v="0.0647321173758718"/>
        <n v="0.060977080986898"/>
        <n v="0.032821300728358"/>
        <n v="0.0159040442735496"/>
        <n v="0.0639893765819869"/>
        <n v="0.0562869141572334"/>
        <n v="0.05984802086472"/>
        <n v="0.0573437673921144"/>
        <n v="0.0665763811204275"/>
        <n v="0.035625059172751"/>
        <n v="0.0356323906663841"/>
        <n v="0.0616193701184023"/>
        <n v="0.0597502969264904"/>
        <n v="0.0590773920527933"/>
        <n v="0.0568118335285032"/>
        <n v="0.0628278601338838"/>
        <n v="0.0366675069617122"/>
        <n v="0.042611513592918"/>
        <n v="0.0609676194608163"/>
        <n v="0.0615332046023516"/>
        <n v="0.0597268703009452"/>
        <n v="0.0628203251620005"/>
        <n v="0.0634422965733116"/>
        <n v="0.0378629683541002"/>
        <n v="0.0371131494383462"/>
        <n v="0.055144874040303"/>
        <n v="0.0574777861027777"/>
        <n v="0.0551789216291802"/>
        <n v="0.0628888820098262"/>
        <n v="0.0573736404708338"/>
        <n v="0.0389554845100343"/>
        <n v="0.0321548209780629"/>
        <n v="0.0622534152033974"/>
        <n v="0.0524249708769941"/>
        <n v="0.0574036405967939"/>
        <n v="0.0574953645288909"/>
        <n v="0.0555903033480023"/>
        <n v="0.0324932867348814"/>
        <n v="0.0389167116843674"/>
        <n v="0.055655149097214"/>
        <n v="0.0616555199731542"/>
        <n v="0.0610022367283228"/>
        <n v="0.0627705060128281"/>
        <n v="0.0585384324458198"/>
        <n v="0.0390027730866611"/>
        <n v="0.0366580133163821"/>
        <n v="0.0529326728027531"/>
        <n v="0.0585470030722816"/>
        <n v="0.0591470226095829"/>
      </sharedItems>
    </cacheField>
    <cacheField name="Order Change with respect to same day last week" numFmtId="9">
      <sharedItems containsNumber="1" containsMixedTypes="1" count="360">
        <s v="No Data Available"/>
        <n v="0.031356703048006"/>
        <n v="0.194548869944724"/>
        <n v="-0.4522502426108"/>
        <n v="-0.131151763816693"/>
        <n v="0.0528713191389112"/>
        <n v="0.0297786125425727"/>
        <n v="0.0655093350802489"/>
        <n v="-0.0864451044458593"/>
        <n v="-0.0766280447531837"/>
        <n v="1.05954163713849"/>
        <n v="0.161042495512913"/>
        <n v="-0.0403568176813992"/>
        <n v="0.116644795729124"/>
        <n v="0.233521064168193"/>
        <n v="0.854304856866462"/>
        <n v="0.000987745912069071"/>
        <n v="-0.17516574129722"/>
        <n v="-0.0564598686076586"/>
        <n v="0.0928826474611713"/>
        <n v="-0.0196307996593688"/>
        <n v="-0.112500363998854"/>
        <n v="-0.717087234425639"/>
        <n v="-0.0780195630628689"/>
        <n v="0.200594416748622"/>
        <n v="0.0716165562795854"/>
        <n v="-0.111001852045194"/>
        <n v="0.060833246003321"/>
        <n v="-0.0858065712395529"/>
        <n v="1.1476852728398"/>
        <n v="-0.00202136808061171"/>
        <n v="0.0839904690105271"/>
        <n v="-0.0575096009382039"/>
        <n v="0.184051178586998"/>
        <n v="-0.0492310764401568"/>
        <n v="0.0829779722004513"/>
        <n v="0.040516023501679"/>
        <n v="0.0874523587074194"/>
        <n v="-0.140690926548805"/>
        <n v="0.0313621919197349"/>
        <n v="-0.0466861551680735"/>
        <n v="-0.122290082443501"/>
        <n v="0.103637713093964"/>
        <n v="-0.558392996485712"/>
        <n v="-0.122414644510031"/>
        <n v="-0.0301982525151848"/>
        <n v="0.0713066124439059"/>
        <n v="-0.183641758029248"/>
        <n v="0.0408290777326843"/>
        <n v="-0.11174962987793"/>
        <n v="1.20041917905395"/>
        <n v="0.0822463768115942"/>
        <n v="0.223248030451101"/>
        <n v="0.0590329865018915"/>
        <n v="-0.375942349411109"/>
        <n v="0.0303652884720651"/>
        <n v="0.0814921155810144"/>
        <n v="-0.0778601322360555"/>
        <n v="-0.165225382224402"/>
        <n v="-0.130978330463981"/>
        <n v="-0.0466174208039316"/>
        <n v="1.02020706525841"/>
        <n v="0.0103559045301769"/>
        <n v="-0.112615513902378"/>
        <n v="0.0325100153666951"/>
        <n v="0.115952446478751"/>
        <n v="0.0383349337603323"/>
        <n v="-0.148662497060492"/>
        <n v="-0.00240035161937202"/>
        <n v="-0.121015394502381"/>
        <n v="0.0733812902491155"/>
        <n v="-0.45549226537959"/>
        <n v="0.117738441944041"/>
        <n v="-0.0267042054531106"/>
        <n v="0.150167508856936"/>
        <n v="0.0324862965302535"/>
        <n v="0.222598128033372"/>
        <n v="0.0318503129927479"/>
        <n v="0.779649734728892"/>
        <n v="-0.165327962549671"/>
        <n v="0.0622135493873663"/>
        <n v="0.0209490529080361"/>
        <n v="-0.0672109470553439"/>
        <n v="-0.107900007393651"/>
        <n v="0.00831295590338943"/>
        <n v="0.0398787841247228"/>
        <n v="0.161616372413985"/>
        <n v="-0.520879518099853"/>
        <n v="0.126529282151883"/>
        <n v="0.0615291714605286"/>
        <n v="-0.0835147838773194"/>
        <n v="-0.0760109299638725"/>
        <n v="0.00980329266001667"/>
        <n v="-0.0939129992155078"/>
        <n v="0.92390434125184"/>
        <n v="-0.27312591355189"/>
        <n v="-0.138708787716202"/>
        <n v="0.283766207859565"/>
        <n v="0.126005374700799"/>
        <n v="-0.019698327529031"/>
        <n v="0.103803747073373"/>
        <n v="0.730228394668502"/>
        <n v="0.247249595225106"/>
        <n v="-0.0013246855591762"/>
        <n v="-0.000306113569688238"/>
        <n v="0.0291830769035522"/>
        <n v="-0.113975103529572"/>
        <n v="0.105431087519815"/>
        <n v="-0.386904835904022"/>
        <n v="-0.0787031036931017"/>
        <n v="0.0924626992795374"/>
        <n v="-0.147942685868093"/>
        <n v="-0.170947987720874"/>
        <n v="0.0852941381339964"/>
        <n v="-0.0110714573469262"/>
        <n v="0.00192711737244444"/>
        <n v="-0.0366111081804079"/>
        <n v="-0.14743647070154"/>
        <n v="-0.067961224085238"/>
        <n v="-0.0402097873205429"/>
        <n v="0.0498969489012562"/>
        <n v="-0.086084544765538"/>
        <n v="-0.05760424442495"/>
        <n v="0.0612417705205284"/>
        <n v="0.128614414287203"/>
        <n v="0.0204082564677359"/>
        <n v="0.058909167924361"/>
        <n v="0.0956181265779452"/>
        <n v="-0.0384615960876913"/>
        <n v="0.138024255529684"/>
        <n v="-0.11385018040418"/>
        <n v="0.0401928886892375"/>
        <n v="-0.0107848697254487"/>
        <n v="0.0656332295614179"/>
        <n v="-0.13879450075185"/>
        <n v="0.150037046472872"/>
        <n v="-0.0487154140156976"/>
        <n v="0.0935203109467639"/>
        <n v="0.0615626847138282"/>
        <n v="0.0959199831951782"/>
        <n v="-0.140810091968511"/>
        <n v="-0.0017266051880761"/>
        <n v="-0.138412802935304"/>
        <n v="-0.0379948393121727"/>
        <n v="0.00139290812979898"/>
        <n v="-0.0385641964164799"/>
        <n v="0.0107390981257152"/>
        <n v="0.0532700595234394"/>
        <n v="0.129488156111047"/>
        <n v="-0.0190794377679299"/>
        <n v="0.171585060897993"/>
        <n v="0.0392754622761828"/>
        <n v="-0.199069784668844"/>
        <n v="-0.0395503763882251"/>
        <n v="0.104894279482573"/>
        <n v="-0.0593194165524652"/>
        <n v="0.157464030723281"/>
        <n v="-0.0859725688739781"/>
        <n v="-0.0482811701730879"/>
        <n v="0.130345707038859"/>
        <n v="0.0311328985035311"/>
        <n v="0.0387504444820888"/>
        <n v="-0.0404463051095414"/>
        <n v="-0.1023308768992"/>
        <n v="-0.543737122526155"/>
        <n v="0.0409642947297562"/>
        <n v="-0.0208206777366462"/>
        <n v="-0.0207623730816796"/>
        <n v="-0.0935901570340638"/>
        <n v="0.0118093601174492"/>
        <n v="0.0217674573619369"/>
        <n v="1.14721828139558"/>
        <n v="-0.0762885023868224"/>
        <n v="0.094959494525098"/>
        <n v="0.0183897367892207"/>
        <n v="0.051712749808938"/>
        <n v="0.0312381051247448"/>
        <n v="0.104124383879385"/>
        <n v="0.0201888251609641"/>
        <n v="0.0173454290293462"/>
        <n v="0.0122318342201129"/>
        <n v="-0.0356840275603252"/>
        <n v="-0.0102296291672735"/>
        <n v="0.0304565701983639"/>
        <n v="0.0301069533344276"/>
        <n v="-0.00789689940919602"/>
        <n v="0.0961606925965601"/>
        <n v="0.0925295746459953"/>
        <n v="0.103638079133429"/>
        <n v="0.0110298296671043"/>
        <n v="-0.63082013655868"/>
        <n v="-0.14638004814299"/>
        <n v="0.0797805595805388"/>
        <n v="0.0837520280810666"/>
        <n v="-0.0960207065249498"/>
        <n v="-0.140967037798612"/>
        <n v="-0.00902669273590728"/>
        <n v="1.35031803721025"/>
        <n v="0.00927637580520857"/>
        <n v="-0.103373164784616"/>
        <n v="-0.164455013479095"/>
        <n v="-0.0175559637187159"/>
        <n v="0.0732121542683988"/>
        <n v="0.00867686038460724"/>
        <n v="0.030643916293867"/>
        <n v="0.0188938760570978"/>
        <n v="0.162317519022458"/>
        <n v="0.0611150205452577"/>
        <n v="0.0491135207873328"/>
        <n v="0.0101854884939809"/>
        <n v="-0.0686274736390411"/>
        <n v="0.0108419407082143"/>
        <n v="-0.104532649673484"/>
        <n v="-0.181022306707942"/>
        <n v="0.000272224276507194"/>
        <n v="0.0609448932883636"/>
        <n v="-0.543533632051769"/>
        <n v="0.0297148945040184"/>
        <n v="0.0925160299443946"/>
        <n v="0.12829034045227"/>
        <n v="0.0522182546693486"/>
        <n v="-0.0493045428670569"/>
        <n v="-0.0177570839796473"/>
        <n v="1.06616712785643"/>
        <n v="-0.00922659212132892"/>
        <n v="0.0432314276315149"/>
        <n v="0.0113736987987068"/>
        <n v="0.0724823427017784"/>
        <n v="0.030748764093548"/>
        <n v="-0.123247230485523"/>
        <n v="0.128052129451434"/>
        <n v="0.021671906949442"/>
        <n v="-0.173742242271003"/>
        <n v="0.0517506283433937"/>
        <n v="-0.0589003731589818"/>
        <n v="-0.0660020304756497"/>
        <n v="0.0215841475929011"/>
        <n v="-0.0694932433000284"/>
        <n v="0.0597409461291112"/>
        <n v="0.0178034448913875"/>
        <n v="-0.0778490686062026"/>
        <n v="-0.0198722395321809"/>
        <n v="0.0191667086536389"/>
        <n v="-0.0978877294985687"/>
        <n v="0.0222635279156642"/>
        <n v="0.063144139792797"/>
        <n v="0.0124013249490502"/>
        <n v="-0.0490856299099938"/>
        <n v="0.0196444977343153"/>
        <n v="0.102491453912722"/>
        <n v="-0.535904390009862"/>
        <n v="0.0936255531543566"/>
        <n v="-0.181694662639604"/>
        <n v="0.149064230338628"/>
        <n v="-0.0406711926428812"/>
        <n v="-0.0384961641281266"/>
        <n v="-0.0919549355245148"/>
        <n v="1.11527455313235"/>
        <n v="0.0191294634561971"/>
        <n v="0.0505056504250838"/>
        <n v="-0.0175401111923663"/>
        <n v="0.174464514855394"/>
        <n v="0.0624152236824131"/>
        <n v="-0.0306775037036437"/>
        <n v="0.0743265349897706"/>
        <n v="-0.172865421049711"/>
        <n v="0.0126666704904024"/>
        <n v="-0.122342170655606"/>
        <n v="-0.18038878280484"/>
        <n v="-0.0198058139213284"/>
        <n v="-0.0586524689424783"/>
        <n v="0.0412731408352816"/>
        <n v="0.0854023268310105"/>
        <n v="0.114948062393095"/>
        <n v="0.0817790274291281"/>
        <n v="0.218710705077458"/>
        <n v="-0.140342394872847"/>
        <n v="0.095618491304587"/>
        <n v="-0.00152849808528155"/>
        <n v="-0.0117759664327564"/>
        <n v="-0.198293723162534"/>
        <n v="-0.113132679109359"/>
        <n v="-0.0672216537664847"/>
        <n v="0.0614142396228741"/>
        <n v="0.0717057433586898"/>
        <n v="0.0317750670919061"/>
        <n v="0.00949610255933719"/>
        <n v="0.323829033028945"/>
        <n v="0.198675584856828"/>
        <n v="0.0125313321525409"/>
        <n v="0.0944267956436018"/>
        <n v="-0.10333342652249"/>
        <n v="-0.0680696670377373"/>
        <n v="-0.0478989057882762"/>
        <n v="-0.16438069541208"/>
        <n v="-0.13142904531625"/>
        <n v="0.0390674898871619"/>
        <n v="-0.182359481746106"/>
        <n v="0.0708696450871904"/>
        <n v="-0.0789743790694353"/>
        <n v="0.0214525645157293"/>
        <n v="-0.123785154520735"/>
        <n v="0.0734924537438024"/>
        <n v="-0.155439834745452"/>
        <n v="0.129368372780264"/>
        <n v="-0.0300240160652683"/>
        <n v="0.262608018983481"/>
        <n v="-0.0126849394026727"/>
        <n v="0.163602743755808"/>
        <n v="-0.0225834451070128"/>
        <n v="0.171603853853639"/>
        <n v="0.116099110893151"/>
        <n v="0.0743099684341437"/>
        <n v="-0.159215677322894"/>
        <n v="-0.570046237005828"/>
        <n v="0.171096646816161"/>
        <n v="-0.0266890802183615"/>
        <n v="-0.0169653320957883"/>
        <n v="-0.0956818321592617"/>
        <n v="0.146417621917146"/>
        <n v="0.0544128113188886"/>
        <n v="1.35477024226399"/>
        <n v="-0.0645507047533415"/>
        <n v="0.050698941695591"/>
        <n v="0.0062910276291297"/>
        <n v="0.0614897656350502"/>
        <n v="-0.101241968046741"/>
        <n v="0.0595340562438083"/>
        <n v="0.207474894007035"/>
        <n v="-0.0396777079107059"/>
        <n v="0.0192223813825336"/>
        <n v="-0.0082633462840922"/>
        <n v="0.0952302291330243"/>
        <n v="-0.0205136999854887"/>
        <n v="-0.0362374478893939"/>
        <n v="-0.179282704303402"/>
        <n v="-0.0498240024900558"/>
        <n v="-0.0367157124104751"/>
        <n v="-0.0671762890132048"/>
        <n v="-0.0277863527249302"/>
        <n v="-0.0210712746471285"/>
        <n v="0.0708485374618921"/>
        <n v="-0.151281941347968"/>
        <n v="0.063777394532655"/>
        <n v="-0.106335097937986"/>
        <n v="0.0303151877638366"/>
        <n v="-0.12197005010015"/>
        <n v="-0.0587662032419095"/>
        <n v="-0.157709135515643"/>
        <n v="0.210291660803141"/>
        <n v="-0.0968678558031728"/>
        <n v="0.188196038483305"/>
        <n v="-0.0198496324920915"/>
        <n v="0.0692386889885708"/>
        <n v="0.0633569889696359"/>
        <n v="0.177025827124271"/>
        <n v="-0.048227189709752"/>
        <n v="-0.02009618960467"/>
        <n v="-0.0213486519729251"/>
        <n v="0.0206187041442403"/>
      </sharedItems>
    </cacheField>
    <cacheField name="Traffic Change with respect to same day last week" numFmtId="9">
      <sharedItems containsNumber="1" containsMixedTypes="1" count="164">
        <s v="No Data Avaiable"/>
        <n v="0.0416666406857615"/>
        <n v="0.0297030100192341"/>
        <n v="-0.489583327837373"/>
        <n v="-0.0499999585584568"/>
        <n v="0"/>
        <n v="0.0618556722339378"/>
        <n v="-0.0761904302487304"/>
        <n v="-0.0199999650049191"/>
        <n v="-0.067307661655664"/>
        <n v="1.10204072810815"/>
        <n v="0.0736841753220516"/>
        <n v="-0.038834952716192"/>
        <n v="0.0515463462398495"/>
        <n v="0.765306165599273"/>
        <n v="0.0206185669780985"/>
        <n v="-0.0776698569055246"/>
        <n v="-0.0686274204422824"/>
        <n v="0.105263161597252"/>
        <n v="0.0202020433857129"/>
        <n v="-0.0392156623751195"/>
        <n v="-0.404624316996432"/>
        <n v="0.0404039671135563"/>
        <n v="0.0105262969118247"/>
        <n v="-0.076190478615162"/>
        <n v="-0.00990100123631832"/>
        <n v="0.0624999850110164"/>
        <n v="0.0631578299405879"/>
        <n v="0.0103093131543179"/>
        <n v="0.0299999895299037"/>
        <n v="0.0510203640540765"/>
        <n v="0.0194174865788856"/>
        <n v="0.052631533028763"/>
        <n v="-0.0294117129238701"/>
        <n v="-0.0198019003022224"/>
        <n v="0.0408163037991833"/>
        <n v="-0.0194174547301338"/>
        <n v="-0.029126207515824"/>
        <n v="-0.0380952589778498"/>
        <n v="0.0200000110510781"/>
        <n v="-0.0303030683577048"/>
        <n v="0.0303029753351671"/>
        <n v="-0.0588235525364715"/>
        <n v="-0.0198020024726366"/>
        <n v="-0.0299999475073787"/>
        <n v="0.019801991482737"/>
        <n v="0.083333329336271"/>
        <n v="0.00980390430795675"/>
        <n v="0.0833333604058351"/>
        <n v="-0.0101009766892177"/>
        <n v="0.0309277792617511"/>
        <n v="-0.0202020300680469"/>
        <n v="-0.038461558896224"/>
        <n v="0.0510203740661219"/>
        <n v="-0.00999993645630048"/>
        <n v="0.0500000046046158"/>
        <n v="-0.0865384741021159"/>
        <n v="-0.0776699054323839"/>
        <n v="0.0202019370455093"/>
        <n v="-0.0476190517955699"/>
        <n v="0.0421052646389009"/>
        <n v="0.0631579204076158"/>
        <n v="-0.0495049103214564"/>
        <n v="-0.0204081738131556"/>
        <n v="0.082474172971865"/>
        <n v="0.0101010216928563"/>
        <n v="-0.0594059633054335"/>
        <n v="-0.058252370326639"/>
        <n v="0.0937499775165245"/>
        <n v="0.0729166331912698"/>
        <n v="-0.00952379281772009"/>
        <n v="0.0400000008910721"/>
        <n v="0.0105263044350929"/>
        <n v="-0.0388348837477532"/>
        <n v="-0.086538441103776"/>
        <n v="-0.0769230999907701"/>
        <n v="0.0400000221021564"/>
        <n v="0.105263114527165"/>
        <n v="0.0312500130528133"/>
        <n v="-0.0103093072241816"/>
        <n v="-0.00990097294623982"/>
        <n v="0.0606060626516804"/>
        <n v="-0.0096153955313466"/>
        <n v="-0.0104166481802535"/>
        <n v="0.0210526422932886"/>
        <n v="-0.0666666374310102"/>
        <n v="-0.0588235161343257"/>
        <n v="-0.0857142990500578"/>
        <n v="-0.0485436584532966"/>
        <n v="-0.0102040634136403"/>
        <n v="0.0104166961450012"/>
        <n v="0.0625000261056268"/>
        <n v="-0.0306122789951027"/>
        <n v="-0.0399999760559973"/>
        <n v="0.0294117580671629"/>
        <n v="-0.0206185669780985"/>
        <n v="-0.0196078435654902"/>
        <n v="-0.0190476294889249"/>
        <n v="0.0842104722338766"/>
        <n v="0.0499999899754395"/>
        <n v="0.00970876564194745"/>
        <n v="-0.0594058832676962"/>
        <n v="-0.00952379921889468"/>
        <n v="-0.00961541186163195"/>
        <n v="0.030927847599856"/>
        <n v="-0.0194174865788856"/>
        <n v="0.0618556059937665"/>
        <n v="0.0200000004455361"/>
        <n v="0.00990101853649716"/>
        <n v="-0.529999993553538"/>
        <n v="-0.0490196198337259"/>
        <n v="-0.057692294069184"/>
        <n v="0.072164913217948"/>
        <n v="1.19148931792805"/>
        <n v="0.0103092597539169"/>
        <n v="0.0102041103995152"/>
        <n v="-0.028846191309744"/>
        <n v="-0.00970872093693831"/>
        <n v="-0.030612237226796"/>
        <n v="-0.0384615392853846"/>
        <n v="-0.0102041157297965"/>
        <n v="-0.0101010382896578"/>
        <n v="0.039603982965474"/>
        <n v="-0.0103092901885435"/>
        <n v="-0.0952380597376553"/>
        <n v="-0.0571428007598055"/>
        <n v="-0.0100000113611685"/>
        <n v="-0.0104166555476034"/>
        <n v="0.0315789392051133"/>
        <n v="0.0210526323194504"/>
        <n v="0.0100000113611685"/>
        <n v="0.0297029595964784"/>
        <n v="-0.076923073517296"/>
        <n v="0.052083288866015"/>
        <n v="0.0306122335322447"/>
        <n v="-0.0297029188387194"/>
        <n v="0.0520833705580233"/>
        <n v="-0.040404041767787"/>
        <n v="-0.0480769348167313"/>
        <n v="0.0729166816532301"/>
        <n v="0.0208333443252546"/>
        <n v="-0.00970872736506689"/>
        <n v="-0.0686274633992162"/>
        <n v="-0.0485436493897007"/>
        <n v="-0.0404040601360939"/>
        <n v="0.0408163006404363"/>
        <n v="0.0198019583601601"/>
        <n v="-0.0490195666830763"/>
        <n v="0.031250040470256"/>
        <n v="0.0736842248427088"/>
        <n v="0.0294117544282348"/>
        <n v="-0.0666666369642652"/>
        <n v="0.0606059971816031"/>
        <n v="-0.0285714188726852"/>
        <n v="-0.028571422306645"/>
        <n v="0.0714285378672321"/>
        <n v="0.0097087489930292"/>
        <n v="-0.0576922875080761"/>
        <n v="0.0505050054032141"/>
        <n v="-0.0204082087281641"/>
        <n v="-0.0396038917849594"/>
        <n v="0.00980391086274457"/>
        <n v="0.010416678752605"/>
        <n v="0.0306121902409211"/>
      </sharedItems>
    </cacheField>
    <cacheField name="Conversion change with respect to same day last week" numFmtId="9">
      <sharedItems containsNumber="1" containsMixedTypes="1" count="360">
        <s v="No Data Available"/>
        <n v="-0.00989758406991892"/>
        <n v="0.160090687764744"/>
        <n v="0.0731424217415773"/>
        <n v="-0.0854229092807288"/>
        <n v="0.052871319138913"/>
        <n v="-0.030208490451986"/>
        <n v="0.153386382693257"/>
        <n v="-0.0678011182255361"/>
        <n v="-0.00999294706538523"/>
        <n v="-0.0202181026014434"/>
        <n v="0.0813630988026914"/>
        <n v="-0.0403568176813989"/>
        <n v="0.161761756665119"/>
        <n v="0.173054345882353"/>
        <n v="0.0504154637722136"/>
        <n v="-0.0192342376880438"/>
        <n v="-0.105706022244448"/>
        <n v="0.0130641502204905"/>
        <n v="-0.0112014130976755"/>
        <n v="-0.0390440509371701"/>
        <n v="-0.0762758720396463"/>
        <n v="-0.524816421151154"/>
        <n v="-0.11382460416484"/>
        <n v="0.188088247702029"/>
        <n v="0.0716165562795863"/>
        <n v="-0.0376824180042403"/>
        <n v="0.0714415902793391"/>
        <n v="-0.0858065712395538"/>
        <n v="1.1476852728398"/>
        <n v="0.0820189280909007"/>
        <n v="0.0202262949893826"/>
        <n v="-0.113499113429021"/>
        <n v="0.171969037161044"/>
        <n v="-0.0769233851667516"/>
        <n v="0.0304062255070858"/>
        <n v="0.0206966615470257"/>
        <n v="0.0330797407720484"/>
        <n v="-0.11465126613431"/>
        <n v="0.0521977529928912"/>
        <n v="-0.0840710118281496"/>
        <n v="-0.104909688228114"/>
        <n v="0.136746834323127"/>
        <n v="-0.54090360183579"/>
        <n v="-0.139622208268088"/>
        <n v="0.000108089888203322"/>
        <n v="0.0397976043877939"/>
        <n v="-0.132619367906076"/>
        <n v="0.0618559275513186"/>
        <n v="-0.0842779776402319"/>
        <n v="1.15769257299693"/>
        <n v="0.11504171088599"/>
        <n v="0.129151986447565"/>
        <n v="0.0487511316922342"/>
        <n v="-0.423946784071794"/>
        <n v="0.0408792316979227"/>
        <n v="0.0490473620732945"/>
        <n v="-0.0501959446953352"/>
        <n v="-0.148013526673232"/>
        <n v="-0.0962174476764979"/>
        <n v="-0.0180159522079703"/>
        <n v="1.02020706525841"/>
        <n v="-0.0386905089979375"/>
        <n v="-0.0945056179219095"/>
        <n v="0.0429393900579342"/>
        <n v="0.0824738833614527"/>
        <n v="-0.0111095868949214"/>
        <n v="-0.140063144342633"/>
        <n v="0.092109075948952"/>
        <n v="-0.0469956391178055"/>
        <n v="0.0212754019070671"/>
        <n v="-0.466274577095443"/>
        <n v="0.140549441273087"/>
        <n v="0.0219605842742332"/>
        <n v="0.173882313548588"/>
        <n v="-0.00923032104202415"/>
        <n v="0.149968537069982"/>
        <n v="0.0318503129927472"/>
        <n v="0.872339826857698"/>
        <n v="-0.147938953428866"/>
        <n v="0.0729429592175836"/>
        <n v="-0.0568375326448091"/>
        <n v="-0.0765388271950123"/>
        <n v="-0.0515568506264855"/>
        <n v="0.0706828097263292"/>
        <n v="-0.0492537013268896"/>
        <n v="0.0826715593134095"/>
        <n v="-0.534971292526225"/>
        <n v="0.13736127433753"/>
        <n v="0.0207011264043555"/>
        <n v="-0.0930614942450764"/>
        <n v="-0.0946773840710889"/>
        <n v="0.060293457293018"/>
        <n v="-0.0573034493932907"/>
        <n v="1.06566573241533"/>
        <n v="-0.204264143901119"/>
        <n v="-0.0669345200258866"/>
        <n v="0.185014961101136"/>
        <n v="0.149221990834667"/>
        <n v="-0.0574022547021465"/>
        <n v="0.0819462869908847"/>
        <n v="0.565444738033406"/>
        <n v="0.161654024280306"/>
        <n v="-0.0315875847710858"/>
        <n v="-0.000306113569687239"/>
        <n v="0.0399037637790196"/>
        <n v="-0.0300358856331988"/>
        <n v="0.116485378034673"/>
        <n v="-0.386904835904022"/>
        <n v="-0.0787031036931016"/>
        <n v="0.0300362599829282"/>
        <n v="-0.139670294063606"/>
        <n v="-0.162221140507265"/>
        <n v="0.0629169293181948"/>
        <n v="-0.0581632927113581"/>
        <n v="0.0734933501297093"/>
        <n v="0.0236007264387543"/>
        <n v="-0.0675086299379412"/>
        <n v="-0.0204082147207884"/>
        <n v="-0.0881992979545162"/>
        <n v="-0.00156858734492438"/>
        <n v="-0.086084544765538"/>
        <n v="-0.0478888422509315"/>
        <n v="0.0503011035884549"/>
        <n v="0.0622253310938368"/>
        <n v="0.0526316627513139"/>
        <n v="0.103030404417173"/>
        <n v="0.0643147611421946"/>
        <n v="-0.000380848990721994"/>
        <n v="0.138024255529684"/>
        <n v="-0.0951943861382072"/>
        <n v="0.0609967464630239"/>
        <n v="-0.104995833514112"/>
        <n v="-0.00678845640936976"/>
        <n v="-0.12207205602369"/>
        <n v="0.150037046472872"/>
        <n v="-0.048715414015697"/>
        <n v="0.00858670358032443"/>
        <n v="0.0110120699550191"/>
        <n v="0.095919983195178"/>
        <n v="-0.087664341280365"/>
        <n v="-0.0113254141797254"/>
        <n v="-0.0839967861408083"/>
        <n v="-0.0574292955900837"/>
        <n v="0.00139290812980009"/>
        <n v="-0.0293196110850438"/>
        <n v="0.0940990227871195"/>
        <n v="0.0319918671008492"/>
        <n v="0.14045409093362"/>
        <n v="-0.0952674345122738"/>
        <n v="0.126086642949708"/>
        <n v="0.10356052207278"/>
        <n v="-0.123192195601931"/>
        <n v="-0.0683638543987072"/>
        <n v="0.083015224738292"/>
        <n v="-0.0593194165524651"/>
        <n v="0.180384121511372"/>
        <n v="-0.0585517543576871"/>
        <n v="-0.103721085484717"/>
        <n v="0.0846751739349614"/>
        <n v="0.010914606376011"/>
        <n v="0.0087864530907984"/>
        <n v="0.0189075129041925"/>
        <n v="-0.111131578811442"/>
        <n v="-0.029227939289827"/>
        <n v="0.105353818356403"/>
        <n v="-0.0306124600527884"/>
        <n v="0.0297137814302288"/>
        <n v="-0.0380956507779098"/>
        <n v="-0.056293200720881"/>
        <n v="0.0118474031429159"/>
        <n v="-0.0202013387831603"/>
        <n v="-0.085714112641506"/>
        <n v="0.052845667812593"/>
        <n v="0.00799801635589659"/>
        <n v="0.0410893595475037"/>
        <n v="0.061868978100543"/>
        <n v="0.114949112705693"/>
        <n v="0.0201888251609639"/>
        <n v="0.049472116926095"/>
        <n v="0.0527211075889182"/>
        <n v="-0.0257426369698852"/>
        <n v="-0.000129903507671392"/>
        <n v="-0.00879893626578943"/>
        <n v="0.000675335131056665"/>
        <n v="0.032188045919904"/>
        <n v="0.0847423728604357"/>
        <n v="0.0925295746459946"/>
        <n v="0.115134321929363"/>
        <n v="0.000817379120644057"/>
        <n v="-0.591959098301699"/>
        <n v="-0.0946455224498748"/>
        <n v="0.0480223178638735"/>
        <n v="0.000386450549229478"/>
        <n v="-0.0868896128237755"/>
        <n v="-0.131924595742776"/>
        <n v="-0.00902669273590695"/>
        <n v="1.27836954727732"/>
        <n v="-0.0107092585567452"/>
        <n v="-0.0373059156032263"/>
        <n v="-0.104157945235899"/>
        <n v="-0.0273803931386732"/>
        <n v="0.0510840688674741"/>
        <n v="0.00867686038460658"/>
        <n v="0.0521156748488596"/>
        <n v="-0.000890480337629063"/>
        <n v="0.0825506206881148"/>
        <n v="-0.0197318288562345"/>
        <n v="0.0387262467500835"/>
        <n v="-0.000122515213252461"/>
        <n v="-0.104797255829196"/>
        <n v="-0.0669151660810148"/>
        <n v="-0.113142936293075"/>
        <n v="-0.129836176325903"/>
        <n v="0.00989020854779632"/>
        <n v="0.0303407250369949"/>
        <n v="-0.54353363205177"/>
        <n v="0.116427717743428"/>
        <n v="0.183559076108306"/>
        <n v="0.12829034045227"/>
        <n v="0.000128241112037131"/>
        <n v="0.00890132879572891"/>
        <n v="-0.0177570839796471"/>
        <n v="1.00479580491989"/>
        <n v="-0.0296549190220574"/>
        <n v="-0.00841369349007004"/>
        <n v="0.0211928881388388"/>
        <n v="0.0724823427017778"/>
        <n v="0.0522227069787478"/>
        <n v="-0.0501844996926505"/>
        <n v="0.150841061103147"/>
        <n v="-0.0378429436791282"/>
        <n v="-0.130707983230301"/>
        <n v="0.0725773834288188"/>
        <n v="-0.0300912094816996"/>
        <n v="-0.112239554562621"/>
        <n v="-0.0289893357686339"/>
        <n v="-0.0303140118983394"/>
        <n v="0.0395553950034149"/>
        <n v="-0.0604891624567171"/>
        <n v="-0.0957549203392859"/>
        <n v="0.0110791539286741"/>
        <n v="0.0722483090811001"/>
        <n v="-0.123910189178334"/>
        <n v="0.0116149613606904"/>
        <n v="0.116301346782437"/>
        <n v="0.0222304912697515"/>
        <n v="0.00973379704808641"/>
        <n v="0.00902322024193247"/>
        <n v="0.00799216709525452"/>
        <n v="-0.512465223273348"/>
        <n v="0.0193014754124201"/>
        <n v="-0.138625960673268"/>
        <n v="0.149064230338629"/>
        <n v="-0.0600515811528466"/>
        <n v="-0.0581187006106327"/>
        <n v="-0.0270945646337036"/>
        <n v="1.1368590113896"/>
        <n v="0.0291209399130938"/>
        <n v="0.0395629031781037"/>
        <n v="0.00191454938404712"/>
        <n v="0.186448879862196"/>
        <n v="0.0108416686736026"/>
        <n v="-0.0104832753446987"/>
        <n v="0.074326534989771"/>
        <n v="-0.11191867301317"/>
        <n v="-0.0278400149809762"/>
        <n v="-0.122342170655606"/>
        <n v="-0.188667706707298"/>
        <n v="0.0302040940016171"/>
        <n v="-0.0683571093841936"/>
        <n v="-0.00927410972478326"/>
        <n v="0.0630228976687952"/>
        <n v="0.126210143080845"/>
        <n v="0.0607735995607979"/>
        <n v="0.270024863656273"/>
        <n v="-0.140342394872847"/>
        <n v="0.0844387312674491"/>
        <n v="0.0182432146058749"/>
        <n v="-0.0117759664327557"/>
        <n v="-0.173240370767782"/>
        <n v="-0.0955709415760531"/>
        <n v="-0.0672216537664841"/>
        <n v="0.0197901330040449"/>
        <n v="0.0940329570545169"/>
        <n v="0.0117405999863862"/>
        <n v="0.0200116986736758"/>
        <n v="0.21035794983323"/>
        <n v="0.210662318627635"/>
        <n v="-0.0380952344550867"/>
        <n v="0.150840547460769"/>
        <n v="-0.130505173728856"/>
        <n v="-0.0205221904782212"/>
        <n v="-0.0478989057882747"/>
        <n v="-0.0954636479513072"/>
        <n v="-0.148459856037529"/>
        <n v="0.0495631015715399"/>
        <n v="-0.165145989225139"/>
        <n v="0.092949441541099"/>
        <n v="-0.0498893706007978"/>
        <n v="-0.0386328804557842"/>
        <n v="-0.13272610594788"/>
        <n v="0.140585764283911"/>
        <n v="-0.155439834745453"/>
        <n v="0.117604140339374"/>
        <n v="-0.0300240160652681"/>
        <n v="0.175958462840922"/>
        <n v="-0.0408939513082228"/>
        <n v="0.151849148433854"/>
        <n v="-0.0122948687423603"/>
        <n v="0.17160385385364"/>
        <n v="0.116099110893152"/>
        <n v="0.0420806792746875"/>
        <n v="-0.183238095206451"/>
        <n v="-0.539335249048083"/>
        <n v="0.104176858969331"/>
        <n v="-0.0564843035901936"/>
        <n v="-0.0551414096771091"/>
        <n v="-0.114137313643804"/>
        <n v="0.0918263065877591"/>
        <n v="0.0854249643424558"/>
        <n v="1.24046098297432"/>
        <n v="-0.0370374988815215"/>
        <n v="0.0615308694945027"/>
        <n v="-0.01287642934206"/>
        <n v="-0.00927622805062422"/>
        <n v="-0.0563040664490781"/>
        <n v="0.0292616437184348"/>
        <n v="0.195864571419792"/>
        <n v="-0.0105770418674137"/>
        <n v="0.0298393107243413"/>
        <n v="0.0109936851574544"/>
        <n v="0.105761269445436"/>
        <n v="0.00977968114970729"/>
        <n v="0.0326027453580711"/>
        <n v="-0.129034706607691"/>
        <n v="-0.0955055400228569"/>
        <n v="-0.0659061806675174"/>
        <n v="-0.0761457723943896"/>
        <n v="0.00109131634783655"/>
        <n v="-0.0956563118024122"/>
        <n v="0.028854477169268"/>
        <n v="-0.133600315126052"/>
        <n v="0.128906653370884"/>
        <n v="-0.0879090091735356"/>
        <n v="0.0403182755647984"/>
        <n v="-0.0857626548376641"/>
        <n v="-0.0310828650264587"/>
        <n v="-0.165886725744313"/>
        <n v="0.21029166080314"/>
        <n v="-0.105990427748023"/>
        <n v="0.176071611328463"/>
        <n v="0.0626893363228584"/>
        <n v="0.091748987542926"/>
        <n v="0.0530331536304423"/>
        <n v="0.200333268988508"/>
        <n v="-0.0580392913539149"/>
        <n v="-0.0489168808029873"/>
        <n v="-0.0504174955012318"/>
        <n v="-0.0304122310629725"/>
      </sharedItems>
    </cacheField>
    <cacheField name="L2M" numFmtId="9">
      <sharedItems containsSemiMixedTypes="0" containsString="0" containsNumber="1" minValue="0.099999985459109" maxValue="0.262499969796457" count="184">
        <n v="0.244999987049519"/>
        <n v="0.247500001481683"/>
        <n v="0.249999976017627"/>
        <n v="0.262499965465384"/>
        <n v="0.205799997059462"/>
        <n v="0.201599988682467"/>
        <n v="0.237499970947069"/>
        <n v="0.244999986186154"/>
        <n v="0.259999962808876"/>
        <n v="0.257499979326215"/>
        <n v="0.239999974795789"/>
        <n v="0.212099993380273"/>
        <n v="0.212099987881853"/>
        <n v="0.254999995252974"/>
        <n v="0.237499960649332"/>
        <n v="0.262499964397303"/>
        <n v="0.252499993294249"/>
        <n v="0.259999972011161"/>
        <n v="0.203699998285859"/>
        <n v="0.207899992378634"/>
        <n v="0.259999987224188"/>
        <n v="0.252499992209363"/>
        <n v="0.237499959406679"/>
        <n v="0.244999957104372"/>
        <n v="0.212099981334163"/>
        <n v="0.212099994688858"/>
        <n v="0.247499963938343"/>
        <n v="0.11749999776475"/>
        <n v="0.247500006705751"/>
        <n v="0.254999964985736"/>
        <n v="0.207899982587351"/>
        <n v="0.21630000167076"/>
        <n v="0.262499966471246"/>
        <n v="0.260000000969393"/>
        <n v="0.247499975961199"/>
        <n v="0.237500007408416"/>
        <n v="0.20789998989588"/>
        <n v="0.216299986571199"/>
        <n v="0.237499988823749"/>
        <n v="0.254999965575018"/>
        <n v="0.252499983883846"/>
        <n v="0.242499976860645"/>
        <n v="0.254999972790909"/>
        <n v="0.21419999696424"/>
        <n v="0.218399984048929"/>
        <n v="0.257499997697692"/>
        <n v="0.25749999555495"/>
        <n v="0.244999985779864"/>
        <n v="0.23999999808141"/>
        <n v="0.257499981829826"/>
        <n v="0.209999986077"/>
        <n v="0.201600000792064"/>
        <n v="0.23999996202379"/>
        <n v="0.244999968706496"/>
        <n v="0.254999970335651"/>
        <n v="0.259999973176997"/>
        <n v="0.209999991432"/>
        <n v="0.203699994692211"/>
        <n v="0.242500002302308"/>
        <n v="0.244999957276764"/>
        <n v="0.237499988488461"/>
        <n v="0.20789999601588"/>
        <n v="0.218399996729852"/>
        <n v="0.239999984964521"/>
        <n v="0.237499969186286"/>
        <n v="0.218399989701084"/>
        <n v="0.239999982117998"/>
        <n v="0.262499969796457"/>
        <n v="0.254999989898037"/>
        <n v="0.25"/>
        <n v="0.216299988661334"/>
        <n v="0.207899979725906"/>
        <n v="0.244999957442191"/>
        <n v="0.252499966342453"/>
        <n v="0.2205000027846"/>
        <n v="0.201599999512255"/>
        <n v="0.25749996914433"/>
        <n v="0.249999967109889"/>
        <n v="0.262499962192496"/>
        <n v="0.262499959045488"/>
        <n v="0.21419998226424"/>
        <n v="0.20159998477752"/>
        <n v="0.257499999883722"/>
        <n v="0.24999996511655"/>
        <n v="0.247499972493481"/>
        <n v="0.21209999220312"/>
        <n v="0.259999990505948"/>
        <n v="0.242499981649923"/>
        <n v="0.249999966142534"/>
        <n v="0.21629999910036"/>
        <n v="0.257499983452163"/>
        <n v="0.199499991813817"/>
        <n v="0.2525000032717"/>
        <n v="0.252499973891356"/>
        <n v="0.242499969412197"/>
        <n v="0.259999991542543"/>
        <n v="0.252499994484054"/>
        <n v="0.21629998125036"/>
        <n v="0.201599997090377"/>
        <n v="0.242499983385408"/>
        <n v="0.247499978638382"/>
        <n v="0.2204999853126"/>
        <n v="0.209999994606669"/>
        <n v="0.26000000191859"/>
        <n v="0.249999988602437"/>
        <n v="0.257499985580283"/>
        <n v="0.20789999944308"/>
        <n v="0.199499989795104"/>
        <n v="0.242499975412247"/>
        <n v="0.21000000042432"/>
        <n v="0.207899998298477"/>
        <n v="0.242499989152589"/>
        <n v="0.254999970191173"/>
        <n v="0.21839999451648"/>
        <n v="0.209999995866161"/>
        <n v="0.257499979882748"/>
        <n v="0.21839999108928"/>
        <n v="0.199499996095935"/>
        <n v="0.20159999842752"/>
        <n v="0.237499970092571"/>
        <n v="0.247499938768412"/>
        <n v="0.203699978995504"/>
        <n v="0.249999977862426"/>
        <n v="0.252499965582848"/>
        <n v="0.199499999488543"/>
        <n v="0.23999999452917"/>
        <n v="0.247499967877325"/>
        <n v="0.247499984535004"/>
        <n v="0.247500005515946"/>
        <n v="0.21419999832924"/>
        <n v="0.259999980465268"/>
        <n v="0.099999985459109"/>
        <n v="0.209999997074764"/>
        <n v="0.214199992153877"/>
        <n v="0.255000008434197"/>
        <n v="0.262499967888866"/>
        <n v="0.21419998997544"/>
        <n v="0.199499993912478"/>
        <n v="0.205799992294046"/>
        <n v="0.239999992915976"/>
        <n v="0.237499996679364"/>
        <n v="0.247499981625814"/>
        <n v="0.20159998834752"/>
        <n v="0.220499998238314"/>
        <n v="0.249999987882591"/>
        <n v="0.259999982675704"/>
        <n v="0.257499967227354"/>
        <n v="0.209999998235501"/>
        <n v="0.237499988132434"/>
        <n v="0.244999986609026"/>
        <n v="0.203699986819192"/>
        <n v="0.21629999092748"/>
        <n v="0.252499974099038"/>
        <n v="0.1994999929314"/>
        <n v="0.247499970069999"/>
        <n v="0.26249996327271"/>
        <n v="0.205800000661816"/>
        <n v="0.262499961046814"/>
        <n v="0.20579998337976"/>
        <n v="0.262499968871859"/>
        <n v="0.242499968583092"/>
        <n v="0.209999987497714"/>
        <n v="0.207899995833066"/>
        <n v="0.207899989192508"/>
        <n v="0.218399980084081"/>
        <n v="0.254999991648492"/>
        <n v="0.203699990503162"/>
        <n v="0.212099985099548"/>
        <n v="0.242499990184899"/>
        <n v="0.21209999356812"/>
        <n v="0.214199983460006"/>
        <n v="0.239999972372307"/>
        <n v="0.20789998677588"/>
        <n v="0.209999999351161"/>
        <n v="0.252500001467157"/>
        <n v="0.239999970179633"/>
        <n v="0.254999967767692"/>
        <n v="0.21629998558585"/>
        <n v="0.257499966572263"/>
        <n v="0.244999985389201"/>
        <n v="0.259999964040146"/>
        <n v="0.201599980344509"/>
        <n v="0.249999988253532"/>
        <n v="0.239999960273906"/>
      </sharedItems>
    </cacheField>
    <cacheField name="M2C" numFmtId="9">
      <sharedItems containsSemiMixedTypes="0" containsString="0" containsNumber="1" minValue="0.135999973421052" maxValue="0.671999927618667" count="323">
        <n v="0.411999957712712"/>
        <n v="0.399999852637566"/>
        <n v="0.384000033767184"/>
        <n v="0.403999894049976"/>
        <n v="0.333199907251212"/>
        <n v="0.343399959901028"/>
        <n v="0.383999958639238"/>
        <n v="0.391999959404204"/>
        <n v="0.40400005585481"/>
        <n v="0.387999715347686"/>
        <n v="0.403999916793782"/>
        <n v="0.339999955776966"/>
        <n v="0.33659992725418"/>
        <n v="0.387999964257684"/>
        <n v="0.404000031653646"/>
        <n v="0.411999977575949"/>
        <n v="0.383999892353886"/>
        <n v="0.415999963885365"/>
        <n v="0.333199989869734"/>
        <n v="0.353600015066153"/>
        <n v="0.383999973793205"/>
        <n v="0.415999913056164"/>
        <n v="0.379999975510074"/>
        <n v="0.4"/>
        <n v="0.35699999529867"/>
        <n v="0.353599976373516"/>
        <n v="0.387999901282192"/>
        <n v="0.415999674319276"/>
        <n v="0.415999839603865"/>
        <n v="0.403999959371034"/>
        <n v="0.411999897125651"/>
        <n v="0.329800021010536"/>
        <n v="0.33659997942254"/>
        <n v="0.395999968346354"/>
        <n v="0.403999948908559"/>
        <n v="0.399999962715664"/>
        <n v="0.400000036479429"/>
        <n v="0.403999887128135"/>
        <n v="0.357000006669636"/>
        <n v="0.336599992280727"/>
        <n v="0.399999887061034"/>
        <n v="0.388000000687898"/>
        <n v="0.411999865782289"/>
        <n v="0.379999961640189"/>
        <n v="0.404000005836709"/>
        <n v="0.339999971450979"/>
        <n v="0.326400025853467"/>
        <n v="0.419999946353994"/>
        <n v="0.167999997167208"/>
        <n v="0.387999955040967"/>
        <n v="0.383999960029378"/>
        <n v="0.404000028751456"/>
        <n v="0.322999924970494"/>
        <n v="0.353600000714343"/>
        <n v="0.40399988448901"/>
        <n v="0.41199991971345"/>
        <n v="0.383999976653166"/>
        <n v="0.395999922214633"/>
        <n v="0.41999995529499"/>
        <n v="0.339999985719999"/>
        <n v="0.326400005534997"/>
        <n v="0.415999962110588"/>
        <n v="0.379999829107056"/>
        <n v="0.387999903121897"/>
        <n v="0.395999858856411"/>
        <n v="0.419999926326143"/>
        <n v="0.33660001224"/>
        <n v="0.346800007407379"/>
        <n v="0.395999883583678"/>
        <n v="0.3799999333427"/>
        <n v="0.395999934265932"/>
        <n v="0.415999956132526"/>
        <n v="0.353599982821052"/>
        <n v="0.41600003427384"/>
        <n v="0.420000038208978"/>
        <n v="0.395999899026434"/>
        <n v="0.391999941060922"/>
        <n v="0.383999933451204"/>
        <n v="0.339999995838776"/>
        <n v="0.350199938382568"/>
        <n v="0.407999901739305"/>
        <n v="0.399999960845104"/>
        <n v="0.3999999232564"/>
        <n v="0.39200006074942"/>
        <n v="0.388000018757135"/>
        <n v="0.343399954941257"/>
        <n v="0.326399904155789"/>
        <n v="0.419999970503911"/>
        <n v="0.395999965618867"/>
        <n v="0.199999931210217"/>
        <n v="0.408000022938747"/>
        <n v="0.343400034340003"/>
        <n v="0.343399961002705"/>
        <n v="0.391999845383906"/>
        <n v="0.395999974965197"/>
        <n v="0.384000047627544"/>
        <n v="0.387999974149524"/>
        <n v="0.380000039567057"/>
        <n v="0.339999984683167"/>
        <n v="0.353599952508797"/>
        <n v="0.411999898486666"/>
        <n v="0.383999946869815"/>
        <n v="0.41199999473597"/>
        <n v="0.671999927618667"/>
        <n v="0.411999918380923"/>
        <n v="0.343399924016047"/>
        <n v="0.350199974470291"/>
        <n v="0.411999867375142"/>
        <n v="0.383999996734677"/>
        <n v="0.408000033679478"/>
        <n v="0.383999897558255"/>
        <n v="0.379999923603657"/>
        <n v="0.329800000420119"/>
        <n v="0.353599944493651"/>
        <n v="0.395999997696493"/>
        <n v="0.40399998571192"/>
        <n v="0.391999895908217"/>
        <n v="0.407999911858842"/>
        <n v="0.32639997614058"/>
        <n v="0.353600011185306"/>
        <n v="0.379999837142013"/>
        <n v="0.407999942216582"/>
        <n v="0.379999927055587"/>
        <n v="0.403999952236104"/>
        <n v="0.415999877248604"/>
        <n v="0.336599990115047"/>
        <n v="0.353599936575324"/>
        <n v="0.379999955724851"/>
        <n v="0.399999929834422"/>
        <n v="0.419999861405624"/>
        <n v="0.415999932158996"/>
        <n v="0.391999855438124"/>
        <n v="0.356999924672483"/>
        <n v="0.326399937043244"/>
        <n v="0.391999992701223"/>
        <n v="0.395999924784974"/>
        <n v="0.419999904393254"/>
        <n v="0.420000003760021"/>
        <n v="0.353600001616457"/>
        <n v="0.343399997224265"/>
        <n v="0.383999868665587"/>
        <n v="0.38799984590422"/>
        <n v="0.407999961984594"/>
        <n v="0.391999914529789"/>
        <n v="0.350199949431536"/>
        <n v="0.333199913123759"/>
        <n v="0.399999925581963"/>
        <n v="0.395999917360839"/>
        <n v="0.399999965611531"/>
        <n v="0.415999998539376"/>
        <n v="0.322999993602632"/>
        <n v="0.415999905247467"/>
        <n v="0.407999956944302"/>
        <n v="0.383999972281125"/>
        <n v="0.392000004126616"/>
        <n v="0.353600009023286"/>
        <n v="0.346799925336665"/>
        <n v="0.379999908919681"/>
        <n v="0.379999952981829"/>
        <n v="0.412000068084594"/>
        <n v="0.41200001331125"/>
        <n v="0.322999998178424"/>
        <n v="0.353600000901945"/>
        <n v="0.395999970247098"/>
        <n v="0.387999890971863"/>
        <n v="0.384000052103153"/>
        <n v="0.350200035020004"/>
        <n v="0.35699999829087"/>
        <n v="0.420000038359811"/>
        <n v="0.399999962008122"/>
        <n v="0.395999908509589"/>
        <n v="0.41199997013879"/>
        <n v="0.41599996244878"/>
        <n v="0.343399932644556"/>
        <n v="0.343399997506573"/>
        <n v="0.383999931656902"/>
        <n v="0.395999995038798"/>
        <n v="0.411999896127428"/>
        <n v="0.403999894010683"/>
        <n v="0.411999906977465"/>
        <n v="0.350199986058057"/>
        <n v="0.350199967088333"/>
        <n v="0.3999999642221"/>
        <n v="0.395999897244355"/>
        <n v="0.383999966663414"/>
        <n v="0.415999985014563"/>
        <n v="0.322999929389471"/>
        <n v="0.399999924830271"/>
        <n v="0.392000001430282"/>
        <n v="0.391999942390368"/>
        <n v="0.387999967663818"/>
        <n v="0.329799933107196"/>
        <n v="0.350199925270098"/>
        <n v="0.399999963874744"/>
        <n v="0.391999978511792"/>
        <n v="0.40799998737741"/>
        <n v="0.350199998673309"/>
        <n v="0.322999921356764"/>
        <n v="0.391999997048323"/>
        <n v="0.395999912754654"/>
        <n v="0.411999886784202"/>
        <n v="0.37999993917757"/>
        <n v="0.353600026520002"/>
        <n v="0.326399920991532"/>
        <n v="0.399999961224289"/>
        <n v="0.415999987961788"/>
        <n v="0.39199994595693"/>
        <n v="0.39199992705559"/>
        <n v="0.416000014597555"/>
        <n v="0.336600007189515"/>
        <n v="0.329799994034313"/>
        <n v="0.407999828907173"/>
        <n v="0.399999895793695"/>
        <n v="0.403999846214783"/>
        <n v="0.399999963527796"/>
        <n v="0.395999887836288"/>
        <n v="0.350199962108151"/>
        <n v="0.399999963129889"/>
        <n v="0.391999880088135"/>
        <n v="0.411999997854576"/>
        <n v="0.391999897206412"/>
        <n v="0.399999887199365"/>
        <n v="0.353599952877392"/>
        <n v="0.379999870243117"/>
        <n v="0.395999987082761"/>
        <n v="0.33660001771579"/>
        <n v="0.343399991918333"/>
        <n v="0.41999995907008"/>
        <n v="0.387999897817118"/>
        <n v="0.391999993670631"/>
        <n v="0.391999868218076"/>
        <n v="0.387999948545242"/>
        <n v="0.149599912307198"/>
        <n v="0.35359993105956"/>
        <n v="0.384000004700086"/>
        <n v="0.412000028611205"/>
        <n v="0.379999939756827"/>
        <n v="0.408000063307292"/>
        <n v="0.343399958821835"/>
        <n v="0.356999985991835"/>
        <n v="0.415999861709562"/>
        <n v="0.40799994988173"/>
        <n v="0.40800003981972"/>
        <n v="0.388000030064504"/>
        <n v="0.339999956702037"/>
        <n v="0.336599913150875"/>
        <n v="0.391999878175314"/>
        <n v="0.39600003037471"/>
        <n v="0.396000030687849"/>
        <n v="0.336599963630901"/>
        <n v="0.399999926141497"/>
        <n v="0.329799912880622"/>
        <n v="0.326400031630519"/>
        <n v="0.387999963977495"/>
        <n v="0.383999875610597"/>
        <n v="0.419999839677356"/>
        <n v="0.379999929186996"/>
        <n v="0.411999915732514"/>
        <n v="0.339999955406263"/>
        <n v="0.346800001881782"/>
        <n v="0.388000003683692"/>
        <n v="0.39599995564986"/>
        <n v="0.343400002550722"/>
        <n v="0.33659998545262"/>
        <n v="0.388000032445698"/>
        <n v="0.383999885953783"/>
        <n v="0.412000050320768"/>
        <n v="0.383999862486139"/>
        <n v="0.41599997310018"/>
        <n v="0.326399963216841"/>
        <n v="0.336599928868115"/>
        <n v="0.380000031323917"/>
        <n v="0.399999963104042"/>
        <n v="0.3959999130484"/>
        <n v="0.379999897421928"/>
        <n v="0.407999982773677"/>
        <n v="0.346799961036038"/>
        <n v="0.322999958499044"/>
        <n v="0.380000007295886"/>
        <n v="0.411999941224178"/>
        <n v="0.407999903610923"/>
        <n v="0.407999868001008"/>
        <n v="0.322999953207817"/>
        <n v="0.135999973421052"/>
        <n v="0.384000009355411"/>
        <n v="0.403999938386764"/>
        <n v="0.415999928779297"/>
        <n v="0.415999958045324"/>
        <n v="0.343399938860601"/>
        <n v="0.339999997940194"/>
        <n v="0.39999992848588"/>
        <n v="0.404000001474804"/>
        <n v="0.407999978616204"/>
        <n v="0.387999932027096"/>
        <n v="0.391999994221658"/>
        <n v="0.326399993722496"/>
        <n v="0.343399981836153"/>
        <n v="0.392000025514756"/>
        <n v="0.41599989521548"/>
        <n v="0.41599988858136"/>
        <n v="0.41599984809515"/>
        <n v="0.343399963721556"/>
        <n v="0.33320001169045"/>
        <n v="0.407999851090922"/>
        <n v="0.403999969312151"/>
        <n v="0.403999880959184"/>
        <n v="0.399999858360376"/>
        <n v="0.384000021589409"/>
        <n v="0.322999932548952"/>
        <n v="0.407999907133801"/>
        <n v="0.395999891160958"/>
        <n v="0.392000038015406"/>
        <n v="0.356999918273758"/>
        <n v="0.380000035250649"/>
        <n v="0.395999960907752"/>
        <n v="0.411999942976891"/>
        <n v="0.411999968518731"/>
        <n v="0.416000001416396"/>
        <n v="0.343399975381037"/>
        <n v="0.357000004556701"/>
        <n v="0.383999974418799"/>
        <n v="0.395999976687869"/>
        <n v="0.379999892093846"/>
      </sharedItems>
    </cacheField>
    <cacheField name="C2P" numFmtId="9">
      <sharedItems containsSemiMixedTypes="0" containsString="0" containsNumber="1" minValue="0.326399892866832" maxValue="0.7665001584516" count="348">
        <n v="0.715399945449241"/>
        <n v="0.722700178124407"/>
        <n v="0.700799912064633"/>
        <n v="0.693500086621514"/>
        <n v="0.714000028724882"/>
        <n v="0.679999840767553"/>
        <n v="0.693500162527192"/>
        <n v="0.759199763344589"/>
        <n v="0.744599751226271"/>
        <n v="0.715400149173573"/>
        <n v="0.715399762150781"/>
        <n v="0.693600015608132"/>
        <n v="0.666400076826345"/>
        <n v="0.693499634401214"/>
        <n v="0.722700079281016"/>
        <n v="0.729999719084849"/>
        <n v="0.708100110471561"/>
        <n v="0.693500133142676"/>
        <n v="0.707199800998806"/>
        <n v="0.707199877563514"/>
        <n v="0.759199991986397"/>
        <n v="0.708099889951929"/>
        <n v="0.729999907012868"/>
        <n v="0.715399653059361"/>
        <n v="0.75189971333667"/>
        <n v="0.666400017932244"/>
        <n v="0.693600009175572"/>
        <n v="0.751900010030311"/>
        <n v="0.72269978937048"/>
        <n v="0.700800270244805"/>
        <n v="0.708099860929209"/>
        <n v="0.751900083551816"/>
        <n v="0.693599968916929"/>
        <n v="0.713999979805824"/>
        <n v="0.73730019758551"/>
        <n v="0.70810005998608"/>
        <n v="0.693499894904769"/>
        <n v="0.737299802053518"/>
        <n v="0.708100194999943"/>
        <n v="0.700399926985302"/>
        <n v="0.652799780888134"/>
        <n v="0.744600221831014"/>
        <n v="0.759199857810809"/>
        <n v="0.744600208741469"/>
        <n v="0.708099977791686"/>
        <n v="0.737299808979628"/>
        <n v="0.686799825467108"/>
        <n v="0.646"/>
        <n v="0.766499767959706"/>
        <n v="0.766499066801421"/>
        <n v="0.729999776800449"/>
        <n v="0.751900035963154"/>
        <n v="0.759199632014719"/>
        <n v="0.652799995621051"/>
        <n v="0.737300254927563"/>
        <n v="0.744599878117482"/>
        <n v="0.766499817602845"/>
        <n v="0.722700162272108"/>
        <n v="0.766499814343186"/>
        <n v="0.333199833319983"/>
        <n v="0.713999992478434"/>
        <n v="0.744599801056953"/>
        <n v="0.744599880474823"/>
        <n v="0.708100209935901"/>
        <n v="0.708100062912635"/>
        <n v="0.722700155700787"/>
        <n v="0.69349981135321"/>
        <n v="0.744600081588947"/>
        <n v="0.708100063518324"/>
        <n v="0.759199791480252"/>
        <n v="0.715399940495693"/>
        <n v="0.673200068137659"/>
        <n v="0.679999861804727"/>
        <n v="0.722700013925537"/>
        <n v="0.759199927221"/>
        <n v="0.744600205848249"/>
        <n v="0.69349983249534"/>
        <n v="0.759199956297205"/>
        <n v="0.70039981409119"/>
        <n v="0.693600117057175"/>
        <n v="0.722700080175066"/>
        <n v="0.72270010234112"/>
        <n v="0.708099904837918"/>
        <n v="0.75189987195357"/>
        <n v="0.766500002238108"/>
        <n v="0.680000047072142"/>
        <n v="0.713999913760939"/>
        <n v="0.715400031954099"/>
        <n v="0.6934999825029"/>
        <n v="0.693500100082628"/>
        <n v="0.693500137149677"/>
        <n v="0.766500038859611"/>
        <n v="0.666399825276645"/>
        <n v="0.652799974793724"/>
        <n v="0.700799824534403"/>
        <n v="0.693499756380285"/>
        <n v="0.737300001550376"/>
        <n v="0.759199794068361"/>
        <n v="0.729999635566616"/>
        <n v="0.679999819801962"/>
        <n v="0.680000034615391"/>
        <n v="0.766500042099292"/>
        <n v="0.708100128204617"/>
        <n v="0.708100062195496"/>
        <n v="0.73000015661961"/>
        <n v="0.766499987070607"/>
        <n v="0.645999895181722"/>
        <n v="0.666399911999238"/>
        <n v="0.76649989691803"/>
        <n v="0.751899723106522"/>
        <n v="0.759199665337734"/>
        <n v="0.693500134986549"/>
        <n v="0.700799968564178"/>
        <n v="0.714000049134579"/>
        <n v="0.659600032621366"/>
        <n v="0.715400004168806"/>
        <n v="0.693500095861929"/>
        <n v="0.744599845145523"/>
        <n v="0.74459998838261"/>
        <n v="0.722700198852142"/>
        <n v="0.652799822249159"/>
        <n v="0.659599808673469"/>
        <n v="0.730000015306208"/>
        <n v="0.708099871651398"/>
        <n v="0.715400186565885"/>
        <n v="0.729999932164561"/>
        <n v="0.729999870904444"/>
        <n v="0.652799802257851"/>
        <n v="0.659600033600007"/>
        <n v="0.69349990241989"/>
        <n v="0.759200024557957"/>
        <n v="0.71539991567971"/>
        <n v="0.74459999025069"/>
        <n v="0.715399944298789"/>
        <n v="0.646000126060635"/>
        <n v="0.673200118596521"/>
        <n v="0.715399815203149"/>
        <n v="0.708099927330487"/>
        <n v="0.76649986067885"/>
        <n v="0.722699784694028"/>
        <n v="0.722700164222536"/>
        <n v="0.7072"/>
        <n v="0.679999809809548"/>
        <n v="0.744599971670294"/>
        <n v="0.744600184742596"/>
        <n v="0.715400154111488"/>
        <n v="0.737300090315899"/>
        <n v="0.722700006148749"/>
        <n v="0.659599917774443"/>
        <n v="0.714000027569964"/>
        <n v="0.700799901023992"/>
        <n v="0.751900083824649"/>
        <n v="0.708099985900086"/>
        <n v="0.75919988342308"/>
        <n v="0.700799963484412"/>
        <n v="0.693599714504147"/>
        <n v="0.645999964599996"/>
        <n v="0.744600052513769"/>
        <n v="0.715399783495995"/>
        <n v="0.766499743619432"/>
        <n v="0.751899712828861"/>
        <n v="0.722699986051616"/>
        <n v="0.6732"/>
        <n v="0.666400102460617"/>
        <n v="0.7154001232159"/>
        <n v="0.751900119686958"/>
        <n v="0.708099891078398"/>
        <n v="0.700799271345848"/>
        <n v="0.76649961086832"/>
        <n v="0.707200018046571"/>
        <n v="0.659599921309376"/>
        <n v="0.715399761912107"/>
        <n v="0.729999816638246"/>
        <n v="0.722700002505736"/>
        <n v="0.75189988509409"/>
        <n v="0.708099781013656"/>
        <n v="0.652799828669332"/>
        <n v="0.659599709304274"/>
        <n v="0.722699690198886"/>
        <n v="0.751899862203263"/>
        <n v="0.693499927521331"/>
        <n v="0.766499917336681"/>
        <n v="0.680000074887505"/>
        <n v="0.67999983439828"/>
        <n v="0.759199796315385"/>
        <n v="0.737300117855407"/>
        <n v="0.75920021839092"/>
        <n v="0.751899869045917"/>
        <n v="0.693599831061296"/>
        <n v="0.700399831096496"/>
        <n v="0.715399748749674"/>
        <n v="0.729999534887137"/>
        <n v="0.766500092239911"/>
        <n v="0.729999733923341"/>
        <n v="0.652799883408801"/>
        <n v="0.730000150339485"/>
        <n v="0.751900043214024"/>
        <n v="0.700799608131812"/>
        <n v="0.744599802729939"/>
        <n v="0.759199696872496"/>
        <n v="0.679999987386291"/>
        <n v="0.659599896296639"/>
        <n v="0.700799768075838"/>
        <n v="0.693499846072299"/>
        <n v="0.751899662091321"/>
        <n v="0.700799902843296"/>
        <n v="0.70719981815771"/>
        <n v="0.707200096843888"/>
        <n v="0.722699579367253"/>
        <n v="0.700799730347573"/>
        <n v="0.700800042786982"/>
        <n v="0.737299784955955"/>
        <n v="0.700399939903846"/>
        <n v="0.326399892866832"/>
        <n v="0.700799797590768"/>
        <n v="0.700799955146083"/>
        <n v="0.722699936842929"/>
        <n v="0.72270007805633"/>
        <n v="0.69350005307404"/>
        <n v="0.693599882318329"/>
        <n v="0.645999890448093"/>
        <n v="0.751899913632496"/>
        <n v="0.744600266681371"/>
        <n v="0.708100107380578"/>
        <n v="0.737299807472335"/>
        <n v="0.708099783096429"/>
        <n v="0.645999901357317"/>
        <n v="0.686799950776323"/>
        <n v="0.722699869433707"/>
        <n v="0.7373001468309"/>
        <n v="0.737299734425717"/>
        <n v="0.766500099314194"/>
        <n v="0.715400158014934"/>
        <n v="0.666400054384006"/>
        <n v="0.680000036791014"/>
        <n v="0.69350001776544"/>
        <n v="0.693500155361017"/>
        <n v="0.744599808618503"/>
        <n v="0.700800036073098"/>
        <n v="0.67319989677732"/>
        <n v="0.751899985692245"/>
        <n v="0.708100092974784"/>
        <n v="0.759199887782864"/>
        <n v="0.693500038320676"/>
        <n v="0.673199857035726"/>
        <n v="0.693599899663146"/>
        <n v="0.737300051254198"/>
        <n v="0.722699679686476"/>
        <n v="0.700799807520233"/>
        <n v="0.744600018813745"/>
        <n v="0.737299985757405"/>
        <n v="0.645999820064632"/>
        <n v="0.713999960761442"/>
        <n v="0.693499961871119"/>
        <n v="0.766499898219187"/>
        <n v="0.744599952556847"/>
        <n v="0.75190005959272"/>
        <n v="0.68"/>
        <n v="0.652800107764759"/>
        <n v="0.722700203161279"/>
        <n v="0.708099970552886"/>
        <n v="0.700800020710028"/>
        <n v="0.737299912574546"/>
        <n v="0.693499804568401"/>
        <n v="0.67319984695199"/>
        <n v="0.729999704690323"/>
        <n v="0.708100006209031"/>
        <n v="0.766499992614148"/>
        <n v="0.693500137190487"/>
        <n v="0.680000067045249"/>
        <n v="0.673199742268041"/>
        <n v="0.708099715824231"/>
        <n v="0.708099820688283"/>
        <n v="0.730000053263357"/>
        <n v="0.700800093920423"/>
        <n v="0.715399948318951"/>
        <n v="0.693600079694139"/>
        <n v="0.65279985210638"/>
        <n v="0.737299881553409"/>
        <n v="0.74459954561465"/>
        <n v="0.751899691858929"/>
        <n v="0.744599669655287"/>
        <n v="0.715399972760462"/>
        <n v="0.64599988764606"/>
        <n v="0.68679996863783"/>
        <n v="0.708099925594602"/>
        <n v="0.708100006286404"/>
        <n v="0.700799873389577"/>
        <n v="0.693500214969587"/>
        <n v="0.751899833159868"/>
        <n v="0.645999816202242"/>
        <n v="0.659599871883626"/>
        <n v="0.700799944770993"/>
        <n v="0.722699640587218"/>
        <n v="0.722699780919741"/>
        <n v="0.744600027894045"/>
        <n v="0.679999857480535"/>
        <n v="0.666399882001449"/>
        <n v="0.751900050207213"/>
        <n v="0.766500114672707"/>
        <n v="0.759200092762002"/>
        <n v="0.766500026341339"/>
        <n v="0.737300270248537"/>
        <n v="0.65959998801551"/>
        <n v="0.71399965641534"/>
        <n v="0.766499765288139"/>
        <n v="0.71540001730569"/>
        <n v="0.7227000758596"/>
        <n v="0.737299899798313"/>
        <n v="0.7665001584516"/>
        <n v="0.652800037199024"/>
        <n v="0.659599816071453"/>
        <n v="0.759199846244614"/>
        <n v="0.693499863334181"/>
        <n v="0.708099956474081"/>
        <n v="0.715400149003925"/>
        <n v="0.729999792709358"/>
        <n v="0.693599948552931"/>
        <n v="0.700399819154591"/>
        <n v="0.715399840984791"/>
        <n v="0.700799870864115"/>
        <n v="0.693499907056352"/>
        <n v="0.737300132470039"/>
        <n v="0.686799899767919"/>
        <n v="0.679999870054139"/>
        <n v="0.700800239535917"/>
        <n v="0.722699847272869"/>
        <n v="0.708099819546059"/>
        <n v="0.729999754026931"/>
        <n v="0.686800005568247"/>
        <n v="0.646000057730281"/>
        <n v="0.715399845186837"/>
        <n v="0.693500086507328"/>
        <n v="0.759199709600387"/>
        <n v="0.729999743299263"/>
        <n v="0.693499851138668"/>
        <n v="0.64600006376417"/>
        <n v="0.645999970579907"/>
        <n v="0.737299718097908"/>
        <n v="0.74459994608489"/>
        <n v="0.730000156859706"/>
        <n v="0.76649961887758"/>
        <n v="0.693500026599989"/>
        <n v="0.673199775749025"/>
        <n v="0.673199959410896"/>
        <n v="0.693499727406185"/>
        <n v="0.708099855153722"/>
        <n v="0.744600162055113"/>
      </sharedItems>
    </cacheField>
    <cacheField name="P2O" numFmtId="9">
      <sharedItems containsSemiMixedTypes="0" containsString="0" containsNumber="1" minValue="0.385399883875339" maxValue="0.861000535523027" count="361">
        <n v="0.844600229872231"/>
        <n v="0.803599567975378"/>
        <n v="0.811799975759823"/>
        <n v="0.811800032055777"/>
        <n v="0.764400037165712"/>
        <n v="0.772199979217819"/>
        <n v="0.77899987450069"/>
        <n v="0.828200150553714"/>
        <n v="0.852800087856549"/>
        <n v="0.820000341832247"/>
        <n v="0.787200100621548"/>
        <n v="0.787799771406283"/>
        <n v="0.740999675418251"/>
        <n v="0.828200366950135"/>
        <n v="0.811799884539391"/>
        <n v="0.836399931454753"/>
        <n v="0.836399839300632"/>
        <n v="0.787199494455562"/>
        <n v="0.787800238207135"/>
        <n v="0.787799804537872"/>
        <n v="0.811799644527421"/>
        <n v="0.836400121228322"/>
        <n v="0.844599861095526"/>
        <n v="0.795399931084548"/>
        <n v="0.811799870284834"/>
        <n v="0.741000052556893"/>
        <n v="0.756599932753042"/>
        <n v="0.852799795931249"/>
        <n v="0.795400358393909"/>
        <n v="0.795399783520682"/>
        <n v="0.836400206196955"/>
        <n v="0.84459997113411"/>
        <n v="0.756599941278052"/>
        <n v="0.81120004593871"/>
        <n v="0.803600142162574"/>
        <n v="0.86100022580281"/>
        <n v="0.852800185044199"/>
        <n v="0.836399761386962"/>
        <n v="0.811199834883704"/>
        <n v="0.819000050511233"/>
        <n v="0.820000050559121"/>
        <n v="0.820000140115876"/>
        <n v="0.828200002258892"/>
        <n v="0.844600104354074"/>
        <n v="0.787200259632106"/>
        <n v="0.772200227664414"/>
        <n v="0.75659954250069"/>
        <n v="0.795400324723477"/>
        <n v="0.852800895340572"/>
        <n v="0.795399915039725"/>
        <n v="0.795399627191358"/>
        <n v="0.787199990854687"/>
        <n v="0.756599992453558"/>
        <n v="0.803399709165963"/>
        <n v="0.844600077292582"/>
        <n v="0.81180033082705"/>
        <n v="0.819999764517642"/>
        <n v="0.852799478732188"/>
        <n v="0.779000092399081"/>
        <n v="0.811199766626511"/>
        <n v="0.811199988507921"/>
        <n v="0.779000171589433"/>
        <n v="0.844600344130587"/>
        <n v="0.779000015515007"/>
        <n v="0.84459985964233"/>
        <n v="0.803600003929757"/>
        <n v="0.756599943773836"/>
        <n v="0.83640002631139"/>
        <n v="0.811799777853021"/>
        <n v="0.803599833111685"/>
        <n v="0.779000387541909"/>
        <n v="0.778999831541709"/>
        <n v="0.818999563388108"/>
        <n v="0.76439987420163"/>
        <n v="0.811799919579235"/>
        <n v="0.385399883875339"/>
        <n v="0.860999636309554"/>
        <n v="0.836400345534308"/>
        <n v="0.844600030643051"/>
        <n v="0.819000085186504"/>
        <n v="0.803399809568734"/>
        <n v="0.828199505035407"/>
        <n v="0.852799375862202"/>
        <n v="0.779000360362313"/>
        <n v="0.844599956201935"/>
        <n v="0.811799806585439"/>
        <n v="0.756599834036098"/>
        <n v="0.819000166201419"/>
        <n v="0.836399523153031"/>
        <n v="0.836400125703569"/>
        <n v="0.836399745053525"/>
        <n v="0.778999770618029"/>
        <n v="0.844599856752687"/>
        <n v="0.811200056633035"/>
        <n v="0.772199780955897"/>
        <n v="0.828200387403724"/>
        <n v="0.86099974800865"/>
        <n v="0.795399392429618"/>
        <n v="0.80360028906557"/>
        <n v="0.811800373134328"/>
        <n v="0.756600086124085"/>
        <n v="0.81900011580884"/>
        <n v="0.819999988437041"/>
        <n v="0.81179990956676"/>
        <n v="0.860999429689036"/>
        <n v="0.78719987834788"/>
        <n v="0.811800117104589"/>
        <n v="0.748800186080189"/>
        <n v="0.818999903250938"/>
        <n v="0.861000171644049"/>
        <n v="0.811800105600427"/>
        <n v="0.83639995175109"/>
        <n v="0.844599926489284"/>
        <n v="0.852799751721422"/>
        <n v="0.740999768064819"/>
        <n v="0.764399842892635"/>
        <n v="0.819999349517694"/>
        <n v="0.861000189813947"/>
        <n v="0.795400202333146"/>
        <n v="0.811799759701334"/>
        <n v="0.74879992024643"/>
        <n v="0.740999900894607"/>
        <n v="0.8118000380209"/>
        <n v="0.779000052383197"/>
        <n v="0.852800024532477"/>
        <n v="0.803599792112902"/>
        <n v="0.844600248970046"/>
        <n v="0.756600097725802"/>
        <n v="0.74879987054353"/>
        <n v="0.860999941897217"/>
        <n v="0.828200245029658"/>
        <n v="0.779000324097171"/>
        <n v="0.819999738132959"/>
        <n v="0.795400070745425"/>
        <n v="0.811199936068333"/>
        <n v="0.748799974445917"/>
        <n v="0.852800155117747"/>
        <n v="0.811799828540172"/>
        <n v="0.811799897046918"/>
        <n v="0.811800068502781"/>
        <n v="0.861000151489782"/>
        <n v="0.748799692954105"/>
        <n v="0.741000038457639"/>
        <n v="0.779000197152018"/>
        <n v="0.778999648626991"/>
        <n v="0.828199960276243"/>
        <n v="0.803600040279458"/>
        <n v="0.811800003878658"/>
        <n v="0.756600151748612"/>
        <n v="0.787800098464152"/>
        <n v="0.787200236804048"/>
        <n v="0.811800019591288"/>
        <n v="0.811799937139537"/>
        <n v="0.836399944965754"/>
        <n v="0.844599494726189"/>
        <n v="0.740999951715226"/>
        <n v="0.764400118328192"/>
        <n v="0.795400141780609"/>
        <n v="0.779000155242467"/>
        <n v="0.779000016724113"/>
        <n v="0.852800348642222"/>
        <n v="0.778999730523004"/>
        <n v="0.764399791137759"/>
        <n v="0.795599774996484"/>
        <n v="0.844600174343034"/>
        <n v="0.795399812275986"/>
        <n v="0.852800284222681"/>
        <n v="0.844600004387119"/>
        <n v="0.828199878381469"/>
        <n v="0.740999624730275"/>
        <n v="0.803400161935492"/>
        <n v="0.844599978095994"/>
        <n v="0.779000325922078"/>
        <n v="0.819999727578132"/>
        <n v="0.787200071411569"/>
        <n v="0.84459983821893"/>
        <n v="0.756599981190715"/>
        <n v="0.818999922579646"/>
        <n v="0.820000101101884"/>
        <n v="0.828200229270157"/>
        <n v="0.844600389863548"/>
        <n v="0.819999720492686"/>
        <n v="0.803600172808295"/>
        <n v="0.80339967209188"/>
        <n v="0.764400117457357"/>
        <n v="0.836399984371541"/>
        <n v="0.819999478099286"/>
        <n v="0.828200057289923"/>
        <n v="0.836399619676375"/>
        <n v="0.861000155771912"/>
        <n v="0.795600054403502"/>
        <n v="0.795599885695256"/>
        <n v="0.811800235802171"/>
        <n v="0.836400553977606"/>
        <n v="0.828200157157763"/>
        <n v="0.852799948089027"/>
        <n v="0.836400085234282"/>
        <n v="0.803399900943085"/>
        <n v="0.803399974974988"/>
        <n v="0.828199845927802"/>
        <n v="0.778999662470134"/>
        <n v="0.844600421071813"/>
        <n v="0.820000265693469"/>
        <n v="0.795400325493825"/>
        <n v="0.787799853829374"/>
        <n v="0.819000340778346"/>
        <n v="0.836400153872622"/>
        <n v="0.852799985320438"/>
        <n v="0.860999975426648"/>
        <n v="0.836399641011467"/>
        <n v="0.79559995214525"/>
        <n v="0.811199959769078"/>
        <n v="0.779000124361039"/>
        <n v="0.795400023442689"/>
        <n v="0.79539985893259"/>
        <n v="0.811799567618494"/>
        <n v="0.844599995913635"/>
        <n v="0.811199902528217"/>
        <n v="0.740999891623251"/>
        <n v="0.861000392156049"/>
        <n v="0.860999957416772"/>
        <n v="0.861000208164562"/>
        <n v="0.803599557575529"/>
        <n v="0.795399936119008"/>
        <n v="0.787800110793172"/>
        <n v="0.77999991126365"/>
        <n v="0.803599863438178"/>
        <n v="0.811799597179087"/>
        <n v="0.844599688206739"/>
        <n v="0.861000067399153"/>
        <n v="0.852800347370706"/>
        <n v="0.772200202774925"/>
        <n v="0.780000017480745"/>
        <n v="0.803599772718432"/>
        <n v="0.795399572664348"/>
        <n v="0.836399827434298"/>
        <n v="0.836399785541953"/>
        <n v="0.79539970265137"/>
        <n v="0.764400066169173"/>
        <n v="0.748799896119495"/>
        <n v="0.787200291441042"/>
        <n v="0.778999856278245"/>
        <n v="0.836399575438491"/>
        <n v="0.803600365892877"/>
        <n v="0.844599353698029"/>
        <n v="0.740999698796668"/>
        <n v="0.795600157455224"/>
        <n v="0.836400033698062"/>
        <n v="0.787200171084126"/>
        <n v="0.828199758479952"/>
        <n v="0.852800098980243"/>
        <n v="0.844600157202833"/>
        <n v="0.741000542616689"/>
        <n v="0.79559992321312"/>
        <n v="0.803599479563315"/>
        <n v="0.860999848277955"/>
        <n v="0.795400289028879"/>
        <n v="0.819999934879087"/>
        <n v="0.819999907064863"/>
        <n v="0.74880007644541"/>
        <n v="0.787800025229785"/>
        <n v="0.803600259164931"/>
        <n v="0.828199670347967"/>
        <n v="0.803600230315837"/>
        <n v="0.811799651684234"/>
        <n v="0.81179947442785"/>
        <n v="0.741000151224521"/>
        <n v="0.803399863561957"/>
        <n v="0.795399973098505"/>
        <n v="0.795399792069518"/>
        <n v="0.787199751544467"/>
        <n v="0.836400086236479"/>
        <n v="0.787199984355816"/>
        <n v="0.75659995702866"/>
        <n v="0.795599845076181"/>
        <n v="0.844600115108302"/>
        <n v="0.778999928257082"/>
        <n v="0.844600210060754"/>
        <n v="0.80359959993356"/>
        <n v="0.803600095527081"/>
        <n v="0.811200104906085"/>
        <n v="0.803399865620986"/>
        <n v="0.78720046060784"/>
        <n v="0.795400218284196"/>
        <n v="0.795400016295181"/>
        <n v="0.795399882733506"/>
        <n v="0.844600001786874"/>
        <n v="0.764399777405186"/>
        <n v="0.818999891266265"/>
        <n v="0.8363998121852"/>
        <n v="0.861000535523027"/>
        <n v="0.844599945672343"/>
        <n v="0.787199917280749"/>
        <n v="0.787199845042796"/>
        <n v="0.76440018223217"/>
        <n v="0.748800038610379"/>
        <n v="0.820000026839729"/>
        <n v="0.819999902133969"/>
        <n v="0.844599976680393"/>
        <n v="0.803599493828217"/>
        <n v="0.803599839130292"/>
        <n v="0.756600087327947"/>
        <n v="0.764400083852464"/>
        <n v="0.78719934953564"/>
        <n v="0.803599872367581"/>
        <n v="0.79540005091134"/>
        <n v="0.811800193082595"/>
        <n v="0.852800001106939"/>
        <n v="0.803399945769236"/>
        <n v="0.748799908704711"/>
        <n v="0.795399630892898"/>
        <n v="0.795399644048541"/>
        <n v="0.778999934217488"/>
        <n v="0.828200155873166"/>
        <n v="0.84459989514731"/>
        <n v="0.772200026355512"/>
        <n v="0.772200559132142"/>
        <n v="0.828200276073759"/>
        <n v="0.778999499938549"/>
        <n v="0.811799955248073"/>
        <n v="0.787200296188508"/>
        <n v="0.86099962172061"/>
        <n v="0.764400123714819"/>
        <n v="0.756599809416654"/>
        <n v="0.803599845281893"/>
        <n v="0.828199835635078"/>
        <n v="0.778999825366701"/>
        <n v="0.852799510237936"/>
        <n v="0.86100038429235"/>
        <n v="0.748799763613763"/>
        <n v="0.811200191817343"/>
        <n v="0.828199683205"/>
        <n v="0.811799814718255"/>
        <n v="0.844599959540788"/>
        <n v="0.795399798748203"/>
        <n v="0.844599599080869"/>
        <n v="0.7721998664837"/>
        <n v="0.780000181542047"/>
        <n v="0.787199563138827"/>
        <n v="0.811799978190523"/>
        <n v="0.819999631444008"/>
        <n v="0.787200129966245"/>
        <n v="0.803399754972615"/>
        <n v="0.764399884155507"/>
        <n v="0.836400169939088"/>
        <n v="0.78719966127694"/>
        <n v="0.803600026785541"/>
        <n v="0.803599650212778"/>
        <n v="0.860999706338885"/>
        <n v="0.764399647914197"/>
        <n v="0.79560017400817"/>
        <n v="0.836400123300684"/>
        <n v="0.836399631840212"/>
        <n v="0.795399878405315"/>
        <n v="0.787200054463715"/>
        <n v="0.803599954586321"/>
        <n v="0.803400269233792"/>
        <n v="0.756599619378065"/>
        <n v="0.828199881478677"/>
        <n v="0.861000280921288"/>
        <n v="0.84460011690777"/>
      </sharedItems>
    </cacheField>
    <cacheField name="L2M Change wrt same day last week" numFmtId="9">
      <sharedItems containsNumber="1" containsMixedTypes="1" count="354">
        <s v="No data available"/>
        <n v="-3.52393958458208e-9"/>
        <n v="0.0505048939489299"/>
        <n v="0.0300000161122376"/>
        <n v="-0.0857142614464917"/>
        <n v="0.0306122274578571"/>
        <n v="0.0520833322859187"/>
        <n v="0.0736843218806329"/>
        <n v="-0.0306123508559031"/>
        <n v="0.00961539210013451"/>
        <n v="-0.0194174230423202"/>
        <n v="0.0833333304821791"/>
        <n v="-0.0396039385034482"/>
        <n v="-0.0198019601281575"/>
        <n v="0.019607752357905"/>
        <n v="0.0947369696960829"/>
        <n v="-0.0380951373113529"/>
        <n v="-0.0594060763799297"/>
        <n v="-0.0576923712366614"/>
        <n v="0.0412370305301439"/>
        <n v="0.0202020320547902"/>
        <n v="-0.0480769593016793"/>
        <n v="-0.548076909467561"/>
        <n v="-0.0198019233975512"/>
        <n v="0.0736842466111356"/>
        <n v="0"/>
        <n v="-0.0198019760322153"/>
        <n v="0.01980201361185"/>
        <n v="-0.0404040595799937"/>
        <n v="1.23404231033949"/>
        <n v="0.0505050259594662"/>
        <n v="-0.0294117257033996"/>
        <n v="-0.0306120449350136"/>
        <n v="3.51540634380143e-8"/>
        <n v="-6.98084191563808e-8"/>
        <n v="1.18629144507665e-7"/>
        <n v="-0.0285714356350218"/>
        <n v="-0.0288462194522446"/>
        <n v="-0.0202020185300456"/>
        <n v="0.0736840624699397"/>
        <n v="0.0303030657746317"/>
        <n v="0.00970872680585555"/>
        <n v="0.0842105676425347"/>
        <n v="0.00980404046053596"/>
        <n v="-0.0297029646838783"/>
        <n v="-0.0103091918259081"/>
        <n v="0.00980395806146683"/>
        <n v="-0.0196078942426006"/>
        <n v="-0.076923005878522"/>
        <n v="-0.0679613041956113"/>
        <n v="-0.0485437944242078"/>
        <n v="0.0408162758835018"/>
        <n v="0.0624998848923011"/>
        <n v="0.00970870494593989"/>
        <n v="2.55000021098795e-8"/>
        <n v="0.0104166363685352"/>
        <n v="0.0937500291744353"/>
        <n v="-0.0102039458102281"/>
        <n v="-0.0392157512987059"/>
        <n v="-0.0686273877763777"/>
        <n v="0.00961535594730645"/>
        <n v="-0.00999997857999868"/>
        <n v="0.072164960337149"/>
        <n v="-0.0857142227084607"/>
        <n v="0.0412370713901633"/>
        <n v="0.0714286173072718"/>
        <n v="-7.38584975401579e-8"/>
        <n v="-0.0952380935927963"/>
        <n v="0.0505050210987095"/>
        <n v="-0.0673076861909316"/>
        <n v="-1.18605122390036e-8"/>
        <n v="0.0396038728539956"/>
        <n v="-0.0285713392535115"/>
        <n v="0.0526317077138374"/>
        <n v="0.105263151387647"/>
        <n v="-0.00961538982956911"/>
        <n v="0.0206184657603847"/>
        <n v="0.0312501047773635"/>
        <n v="-0.0666666086114528"/>
        <n v="-0.0196078983470132"/>
        <n v="-0.0200001702312359"/>
        <n v="-0.0380952358519733"/>
        <n v="0.0194175420408476"/>
        <n v="-0.0303029380856928"/>
        <n v="0.0404038875460218"/>
        <n v="0.0204080829578173"/>
        <n v="-0.00999987820678916"/>
        <n v="0.0714286032251004"/>
        <n v="0.0396039367762608"/>
        <n v="-0.0285715212734698"/>
        <n v="-7.30889664346535e-8"/>
        <n v="1.19376295071305e-7"/>
        <n v="0.0300001262980414"/>
        <n v="0.0101008417901638"/>
        <n v="-0.0571428261312085"/>
        <n v="-0.0666666844625446"/>
        <n v="-0.00980387598038757"/>
        <n v="0.0416667028211839"/>
        <n v="0.00970870144992086"/>
        <n v="0.00970860246033212"/>
        <n v="-0.029999938052513"/>
        <n v="-0.0404040511425737"/>
        <n v="0.0204082037289171"/>
        <n v="0.0198019642272864"/>
        <n v="0.0300000377400023"/>
        <n v="-0.00961541209643846"/>
        <n v="-0.0865384870025382"/>
        <n v="0.0824741663046107"/>
        <n v="0.0526315692291444"/>
        <n v="0.0400000288917086"/>
        <n v="-0.0194175106210789"/>
        <n v="-0.0776699369228772"/>
        <n v="-0.0194174000069061"/>
        <n v="0.0631579665198654"/>
        <n v="-0.0761904711786492"/>
        <n v="0.040000102993045"/>
        <n v="-0.0288460705172108"/>
        <n v="0.0198019815455783"/>
        <n v="0.010526342670331"/>
        <n v="-0.0594059983718042"/>
        <n v="0.0396039181589887"/>
        <n v="0.0412371059447785"/>
        <n v="-0.0673077258707188"/>
        <n v="-0.0198020433857395"/>
        <n v="0.0194174961919147"/>
        <n v="0.0416666549480484"/>
        <n v="0.0947369032450358"/>
        <n v="-0.0476190357446219"/>
        <n v="-0.00990090326042325"/>
        <n v="0.0618556156149572"/>
        <n v="0.0404040719393837"/>
        <n v="-0.0571427968653011"/>
        <n v="-0.0500000241963435"/>
        <n v="-0.0576924350054048"/>
        <n v="-0.0299999707373783"/>
        <n v="0.0300000291777633"/>
        <n v="-0.0194174596198544"/>
        <n v="-0.077669894666067"/>
        <n v="0.0101010148478378"/>
        <n v="0.0421053079351035"/>
        <n v="-0.0204081931483677"/>
        <n v="5.66612077257389e-8"/>
        <n v="-0.00970883653177934"/>
        <n v="7.25465700845973e-8"/>
        <n v="0.0105262880500787"/>
        <n v="0.0399999717866053"/>
        <n v="0.0101009984842284"/>
        <n v="0.0416666861462611"/>
        <n v="0.0618556346438452"/>
        <n v="-0.0294116249496027"/>
        <n v="0.0297028958377767"/>
        <n v="0.0833333744921549"/>
        <n v="-0.0769230559800078"/>
        <n v="0.0399999780403453"/>
        <n v="0.0606059098355491"/>
        <n v="-0.0288461156418869"/>
        <n v="-6.66498124468617e-8"/>
        <n v="-0.0104166836379042"/>
        <n v="-0.0769230464615367"/>
        <n v="0.0824741398308111"/>
        <n v="0.0194174171074979"/>
        <n v="-0.0952381050682445"/>
        <n v="-0.0198021601369035"/>
        <n v="-0.0673076599883936"/>
        <n v="0.042105280759535"/>
        <n v="0.0104165703589465"/>
        <n v="-0.0952381039869962"/>
        <n v="-0.0476190027818754"/>
        <n v="0.0842105781418874"/>
        <n v="0.0404042165185845"/>
        <n v="0.0412370428147493"/>
        <n v="0.030302947753901"/>
        <n v="-0.020618458223079"/>
        <n v="0.0210527033252681"/>
        <n v="-0.0399999368750316"/>
        <n v="0.0194174085451377"/>
        <n v="-0.0594059731514984"/>
        <n v="-0.0294116869411687"/>
        <n v="0.0526315609249961"/>
        <n v="0.0206185053806052"/>
        <n v="0.031249889662994"/>
        <n v="-0.0285714198007324"/>
        <n v="-0.0388349364232856"/>
        <n v="0.0421054644988086"/>
        <n v="0.0606060768411389"/>
        <n v="0.0200000121226476"/>
        <n v="0.050505124639288"/>
        <n v="-0.595959602270839"/>
        <n v="-0.0392157234620673"/>
        <n v="0.050505003059462"/>
        <n v="0.0505048768256473"/>
        <n v="-0.0476190729126366"/>
        <n v="-2.88298950268384e-8"/>
        <n v="-0.0480769110362835"/>
        <n v="1.37499995183947"/>
        <n v="0.0408165417512996"/>
        <n v="0.00961536979549105"/>
        <n v="-0.028846115347459"/>
        <n v="0.0199999664722896"/>
        <n v="-0.0588235477728591"/>
        <n v="0.0404041049437063"/>
        <n v="0.0526316523763635"/>
        <n v="-0.0196078755640007"/>
        <n v="-0.0190475682692511"/>
        <n v="0.00990095818678194"/>
        <n v="-0.0686274358119575"/>
        <n v="0.0208333524174644"/>
        <n v="-0.0291262131538198"/>
        <n v="-0.0399999362437773"/>
        <n v="-0.0500000132825444"/>
        <n v="-0.0194174279556897"/>
        <n v="-0.0294117057321627"/>
        <n v="0.0105262882161425"/>
        <n v="0.0714286029868525"/>
        <n v="-4.84696366376269e-8"/>
        <n v="0.0624998854687921"/>
        <n v="0.021052600181612"/>
        <n v="0.0297029241801554"/>
        <n v="0.0404039852280025"/>
        <n v="0.0729167242187543"/>
        <n v="-0.0476190480122589"/>
        <n v="-0.0500000014241074"/>
        <n v="0.0294117876100144"/>
        <n v="0.0309278811665927"/>
        <n v="-0.0384615182291762"/>
        <n v="0.00970887382299601"/>
        <n v="-8.25242736368637e-8"/>
        <n v="-5.52732082326202e-9"/>
        <n v="0.0210525790722342"/>
        <n v="-0.0857141878244543"/>
        <n v="0.0200000337367874"/>
        <n v="-0.0200000088854473"/>
        <n v="-0.0673077697674257"/>
        <n v="-0.0582524064881138"/>
        <n v="0.0299999711451115"/>
        <n v="-2.47424770671856e-8"/>
        <n v="0.0520832338231438"/>
        <n v="0.0408162617498637"/>
        <n v="0.0412371694467479"/>
        <n v="-0.020618528029265"/>
        <n v="-0.00970870405142155"/>
        <n v="0.0206185620143453"/>
        <n v="-0.0297029947005071"/>
        <n v="-0.0400001519048392"/>
        <n v="-0.0294116296155054"/>
        <n v="0.0396038376519139"/>
        <n v="0.0526316015809296"/>
        <n v="-0.0392156756906832"/>
        <n v="9.79184688887358e-9"/>
        <n v="-0.030612166696774"/>
        <n v="0.0937500107637252"/>
        <n v="-0.0404042207828147"/>
        <n v="-0.0857142150713903"/>
        <n v="-0.0400000004828379"/>
        <n v="-8.39750040615428e-8"/>
        <n v="0.0202021112980315"/>
        <n v="0.0947368206768739"/>
        <n v="2.98097002637832e-8"/>
        <n v="0.0210526972267508"/>
        <n v="0.0104165990632896"/>
        <n v="0.0416666196853726"/>
        <n v="0.0102041429684234"/>
        <n v="-0.019802077319929"/>
        <n v="-0.0673077007378431"/>
        <n v="-0.0666667181138259"/>
        <n v="0.0618556426226715"/>
        <n v="0.0206186008373732"/>
        <n v="-0.00999999252490047"/>
        <n v="0.0101010104626509"/>
        <n v="0.0606060314777914"/>
        <n v="0.0206186615842543"/>
        <n v="0.0714286264755939"/>
        <n v="-0.0388349691717895"/>
        <n v="-5.9394103302246e-8"/>
        <n v="-0.0404040198013251"/>
        <n v="0.0399999256346373"/>
        <n v="-0.066666577501604"/>
        <n v="-0.0404040364702837"/>
        <n v="-0.00952368466776865"/>
        <n v="0.0303031466785073"/>
        <n v="0.0303030389501853"/>
        <n v="0.0210526151320405"/>
        <n v="-0.0288461009865297"/>
        <n v="0.0526315461122839"/>
        <n v="-0.0576923643358178"/>
        <n v="-0.0098039915255449"/>
        <n v="-0.02941169208063"/>
        <n v="0.0412370887972904"/>
        <n v="0.0198019292863416"/>
        <n v="0.0300000120845754"/>
        <n v="-0.0500001196297148"/>
        <n v="0.0714284728463779"/>
        <n v="-0.039603899962223"/>
        <n v="-0.0303031231509144"/>
        <n v="0.00990102405402138"/>
        <n v="-0.0194174204637514"/>
        <n v="-0.0679611117545417"/>
        <n v="0.0947369880394031"/>
        <n v="-0.0952380783632567"/>
        <n v="0.0412371327995973"/>
        <n v="0.0104167573216958"/>
        <n v="-0.00980391532530034"/>
        <n v="0.0099009427419523"/>
        <n v="0.0624999531921042"/>
        <n v="-0.0865386244072245"/>
        <n v="0.105263137280322"/>
        <n v="-0.0198019369399404"/>
        <n v="-0.0103093244716962"/>
        <n v="-0.0594059601843846"/>
        <n v="-0.00980391467140374"/>
        <n v="0.0294117305179109"/>
        <n v="0.0631579315366699"/>
        <n v="-0.0380951209009192"/>
        <n v="0.0104166555319924"/>
        <n v="0.0421052501777219"/>
        <n v="-0.0099009236016756"/>
        <n v="-0.0380950979226007"/>
        <n v="0.0198019970020182"/>
        <n v="0.0396038425506302"/>
        <n v="0.0105263576611396"/>
        <n v="0.0515463914729293"/>
        <n v="0.0404040372500123"/>
        <n v="0.0399999771012967"/>
        <n v="0.0396038000853556"/>
        <n v="0.00970886630615087"/>
        <n v="-0.0190475584362947"/>
        <n v="0.0729166606959655"/>
        <n v="-0.0490195527933206"/>
        <n v="-0.0388349341180872"/>
        <n v="-0.038461571564426"/>
        <n v="-0.0666665838266243"/>
        <n v="-0.0673077881877266"/>
        <n v="-0.0582523957360664"/>
        <n v="1.1255413934208e-7"/>
        <n v="0.0721648736236185"/>
        <n v="-0.0303029907385518"/>
        <n v="-0.0400000153346951"/>
        <n v="0.0408163473681455"/>
        <n v="2.69062432334266e-8"/>
        <n v="-5.66612046171144e-8"/>
        <n v="-0.0388350178221046"/>
        <n v="-0.0865384502287866"/>
        <n v="-8.96974768904713e-8"/>
        <n v="0.0520833740993962"/>
        <n v="-0.0686275349216638"/>
        <n v="0.0309278572452674"/>
        <n v="0.0515463754488072"/>
        <n v="0.0202021214742161"/>
        <n v="0.063158000381353"/>
        <n v="0.0416667594740716"/>
        <n v="-0.0495049689138957"/>
        <n v="0.0105262796293639"/>
        <n v="-0.0300000278240122"/>
        <n v="-0.0294117686192329"/>
      </sharedItems>
    </cacheField>
    <cacheField name="M2C Change wrt same day last week" numFmtId="9">
      <sharedItems containsNumber="1" containsMixedTypes="1" count="360">
        <s v="No data available"/>
        <n v="-0.0485436901973031"/>
        <n v="0.0100005117273587"/>
        <n v="0.0104158365333042"/>
        <n v="5.62965623007727e-8"/>
        <n v="0.0204083145816329"/>
        <n v="-0.019802077579766"/>
        <n v="0.0104166824200205"/>
        <n v="0.0306124323780046"/>
        <n v="0.0198017837007778"/>
        <n v="-0.0103088297119401"/>
        <n v="0.029703092977885"/>
        <n v="-0.019999902328494"/>
        <n v="0.0505053222995377"/>
        <n v="0.0721649541418132"/>
        <n v="-0.0495050898352077"/>
        <n v="0.00970858179106981"/>
        <n v="-0.0104164530341209"/>
        <n v="-0.0384614549865062"/>
        <n v="0.0714285898935374"/>
        <n v="-1.09424875049946e-7"/>
        <n v="-0.0673078486393536"/>
        <n v="0.0833325591404945"/>
        <n v="-1.76568064169658e-7"/>
        <n v="0.0631578563360278"/>
        <n v="0.0299997428141277"/>
        <n v="-0.0761904051717932"/>
        <n v="-0.048076917666472"/>
        <n v="0.0206187347927784"/>
        <n v="-0.0288455163585227"/>
        <n v="-0.0384612573491291"/>
        <n v="-0.00990080023233675"/>
        <n v="-0.0194175048424261"/>
        <n v="0.0824741780663214"/>
        <n v="3.82002030008266e-8"/>
        <n v="0.0101008056424434"/>
        <n v="-0.0396038372378179"/>
        <n v="0.0299997604628639"/>
        <n v="-0.0500001825381546"/>
        <n v="2.93833185782688e-7"/>
        <n v="-0.0476191453811029"/>
        <n v="-0.0303029312572085"/>
        <n v="0.0500001623498152"/>
        <n v="-0.567010317347024"/>
        <n v="-0.0582522295140837"/>
        <n v="0.0105263126130974"/>
        <n v="5.67196702938588e-8"/>
        <n v="-0.0500001409057083"/>
        <n v="0.0833332497133046"/>
        <n v="-0.0380953902586886"/>
        <n v="1.45238051583652"/>
        <n v="-0.0103092238435416"/>
        <n v="0.0312499047769075"/>
        <n v="0.0396037757546246"/>
        <n v="0.052631779252142"/>
        <n v="-0.0769230631346065"/>
        <n v="0.0297031709223268"/>
        <n v="-0.0776701379666542"/>
        <n v="0.0104164758122993"/>
        <n v="-1.59995540371938e-7"/>
        <n v="-6.89734542813625e-8"/>
        <n v="-0.00999992241999292"/>
        <n v="0.0625000046766067"/>
        <n v="-0.00961539606297446"/>
        <n v="0.0421054254530047"/>
        <n v="-0.0206184839605053"/>
        <n v="1.90428151469746e-7"/>
        <n v="-0.00952374022682678"/>
        <n v="0.0505049612681834"/>
        <n v="-0.0392157360068023"/>
        <n v="0.00970892468857287"/>
        <n v="0.060606468891119"/>
        <n v="0.0421051802377668"/>
        <n v="-0.0101009946186615"/>
        <n v="-0.0769231395570806"/>
        <n v="-0.0384615035152828"/>
        <n v="0.0510202551911243"/>
        <n v="-0.0192310862389712"/>
        <n v="-0.0476192274866495"/>
        <n v="0.0101010738634015"/>
        <n v="3.05327847449632e-7"/>
        <n v="0.0104168906228181"/>
        <n v="0.00999987983556694"/>
        <n v="-0.0679612747412289"/>
        <n v="0.0294119403300106"/>
        <n v="-0.00999998904446409"/>
        <n v="0.0399997985429841"/>
        <n v="-0.48979617291931"/>
        <n v="0.0515464000380137"/>
        <n v="2.3121361958367e-7"/>
        <n v="0.0520835227905028"/>
        <n v="-0.0666669692533814"/>
        <n v="2.36018471433397e-8"/>
        <n v="-0.076922606525024"/>
        <n v="0.940000538008702"/>
        <n v="-0.0686274063663309"/>
        <n v="-0.00990113371237911"/>
        <n v="0.0297029489354315"/>
        <n v="0.0510205637534713"/>
        <n v="-0.0303031031667037"/>
        <n v="0.072916519884354"/>
        <n v="0.73195869172841"/>
        <n v="0.0842101986366213"/>
        <n v="0.00999982201778082"/>
        <n v="-0.0096153237985005"/>
        <n v="-7.55134276220204e-8"/>
        <n v="1.29856428943143e-7"/>
        <n v="-0.00970864346504685"/>
        <n v="-0.428571519465758"/>
        <n v="-0.0776699056228446"/>
        <n v="-0.0396037466662135"/>
        <n v="0.00970865297321311"/>
        <n v="-0.0388346476434195"/>
        <n v="0.0520833050711247"/>
        <n v="0.00980378325069919"/>
        <n v="0.0208333345941791"/>
        <n v="0.0736841944325994"/>
        <n v="-0.0103093519563605"/>
        <n v="1.8860765282902e-7"/>
        <n v="-0.0404044460796755"/>
        <n v="0.00990088278744361"/>
        <n v="-0.0776700297622314"/>
        <n v="0.0306123967203722"/>
        <n v="0.0196077625441498"/>
        <n v="0.031250045098268"/>
        <n v="-2.11001074057471e-7"/>
        <n v="3.12060232765532e-7"/>
        <n v="-0.0196078762626736"/>
        <n v="0.105263005337857"/>
        <n v="0.0297029241129187"/>
        <n v="-0.0576923771449515"/>
        <n v="0.0606058679635257"/>
        <n v="-0.0769230893973468"/>
        <n v="0.0315790483540503"/>
        <n v="-0.0100000143777619"/>
        <n v="1.02351533248779e-7"/>
        <n v="0.00961555830133309"/>
        <n v="0"/>
        <n v="-0.00952359600396369"/>
        <n v="0.0520835277574476"/>
        <n v="-0.0204084800627364"/>
        <n v="-0.0202022232329907"/>
        <n v="-0.0285712979530202"/>
        <n v="-0.0666668785227706"/>
        <n v="0.05102045743018"/>
        <n v="-0.00961553215321764"/>
        <n v="-0.0297032154425017"/>
        <n v="0.0416668291371474"/>
        <n v="0.0206187490563936"/>
        <n v="-0.03921597571446"/>
        <n v="0.0204082980256224"/>
        <n v="0.00970905934926547"/>
        <n v="-0.0776697879969921"/>
        <n v="0.0204083864623184"/>
        <n v="0.0399999566055549"/>
        <n v="0.030303136585075"/>
        <n v="0.0714290915029587"/>
        <n v="-0.0399999867648613"/>
        <n v="-0.057692294464007"/>
        <n v="0.0947368917235942"/>
        <n v="0.0199998232419505"/>
        <n v="-0.0865384724219352"/>
        <n v="-0.068627467934502"/>
        <n v="-0.0285716074587912"/>
        <n v="0.0729169214183452"/>
        <n v="0.0510204310563562"/>
        <n v="-0.0865384899999999"/>
        <n v="0.0196080652516832"/>
        <n v="0.0631582328590437"/>
        <n v="0.0421053138025884"/>
        <n v="-0.0490197864613694"/>
        <n v="-0.0582528474432288"/>
        <n v="-0.0679610686976938"/>
        <n v="0.0842106408513168"/>
        <n v="0.00961537720659611"/>
        <n v="0.0396039738924634"/>
        <n v="0.010100990054438"/>
        <n v="0.0206186076951915"/>
        <n v="0.0618558915230938"/>
        <n v="0.0833330885513297"/>
        <n v="-0.0194177661206083"/>
        <n v="-0.0380952404745282"/>
        <n v="-0.085714531940275"/>
        <n v="-0.00999991837309933"/>
        <n v="0.0404040184707557"/>
        <n v="-0.0194176619124817"/>
        <n v="-0.00961551882785938"/>
        <n v="0.019802139625168"/>
        <n v="0.0198018917621838"/>
        <n v="0.0416667588875854"/>
        <n v="-2.46955665139659e-7"/>
        <n v="-0.0485433019910806"/>
        <n v="-0.0495047836491261"/>
        <n v="0.00970892946661905"/>
        <n v="0.0194173012139953"/>
        <n v="-0.0776700178615408"/>
        <n v="-9.84795798242288e-8"/>
        <n v="1.79550548651264e-7"/>
        <n v="-1.51324307195999e-7"/>
        <n v="0.0208332719308955"/>
        <n v="-0.0673077364408197"/>
        <n v="-0.07619046864013"/>
        <n v="0.084210531971449"/>
        <n v="9.76112004558161e-8"/>
        <n v="-0.0101009852381193"/>
        <n v="0.0102040140824493"/>
        <n v="0.0408164472919963"/>
        <n v="8.51136148227738e-8"/>
        <n v="0.0618558814549017"/>
        <n v="-0.0776699306613393"/>
        <n v="-0.00999997317699686"/>
        <n v="4.72870724799179e-8"/>
        <n v="-1.57097340358625e-7"/>
        <n v="0.00980367531995152"/>
        <n v="-0.0206187151962484"/>
        <n v="0.00970881741740048"/>
        <n v="0.0105263172216454"/>
        <n v="0.0101009760403221"/>
        <n v="0.0612244670769877"/>
        <n v="-0.0101009284822806"/>
        <n v="-0.0485436049138713"/>
        <n v="0.0947370557424281"/>
        <n v="-0.0480769741388174"/>
        <n v="0.0104168929712132"/>
        <n v="0.0199996711459631"/>
        <n v="-0.0384617611324601"/>
        <n v="0.0306119946740266"/>
        <n v="0.020408260104271"/>
        <n v="-0.0480772261044625"/>
        <n v="0.0404039056094838"/>
        <n v="0.0824740179811547"/>
        <n v="-0.0196075223823284"/>
        <n v="-0.0200000444742267"/>
        <n v="0.0198023630819422"/>
        <n v="-0.0200001676270859"/>
        <n v="0.0101010113536462"/>
        <n v="0.00970871255602912"/>
        <n v="-0.00952375601185818"/>
        <n v="0.0300000388804125"/>
        <n v="-0.0306122793770247"/>
        <n v="-0.0194178438870228"/>
        <n v="0.0408165024843301"/>
        <n v="-0.00999975311145584"/>
        <n v="-0.0480767461173729"/>
        <n v="-0.0288460242546811"/>
        <n v="0.0194174318678346"/>
        <n v="0.0210527113308825"/>
        <n v="-0.0297026166137999"/>
        <n v="-0.0392159197483518"/>
        <n v="-0.0202021181779669"/>
        <n v="-0.555555839472612"/>
        <n v="0.0297027937719128"/>
        <n v="-0.0857141854244474"/>
        <n v="0.0618560234915289"/>
        <n v="-0.0306123829274518"/>
        <n v="0.0408168379289215"/>
        <n v="0.0309278708537313"/>
        <n v="1.29545561575381"/>
        <n v="0.00961554184155866"/>
        <n v="0.0833329599421972"/>
        <n v="-0.0485439324434809"/>
        <n v="0.0736842488523057"/>
        <n v="-5.75675688230248e-8"/>
        <n v="-0.0299998298880992"/>
        <n v="-0.00990099745923956"/>
        <n v="-0.0571430634213721"/>
        <n v="-0.0384613977077953"/>
        <n v="-1.24694604086706e-7"/>
        <n v="-0.0294115710320511"/>
        <n v="-0.0490199511045122"/>
        <n v="0.0206185567099435"/>
        <n v="-0.00999998089445631"/>
        <n v="0.0202022760256928"/>
        <n v="-0.00999982821833267"/>
        <n v="0.0612244104265181"/>
        <n v="0.0101007461110598"/>
        <n v="-0.0103091938495847"/>
        <n v="-0.0202023454184089"/>
        <n v="-0.0202021731580923"/>
        <n v="-0.0495048514836673"/>
        <n v="-0.0202020988927498"/>
        <n v="-0.0769230200274581"/>
        <n v="0.0499997930719229"/>
        <n v="-0.0104166749526416"/>
        <n v="0.0618557230839765"/>
        <n v="0.0309279721651512"/>
        <n v="0.0624999028013464"/>
        <n v="0.0721649503418931"/>
        <n v="0.0104170035647391"/>
        <n v="-0.0666664070506829"/>
        <n v="0.105263373755371"/>
        <n v="-0.0388348625125485"/>
        <n v="0.0100001399717704"/>
        <n v="-0.0294118119198842"/>
        <n v="-0.0673075293632996"/>
        <n v="-0.0103095816802378"/>
        <n v="0.0510206453770101"/>
        <n v="-0.0857146213133183"/>
        <n v="0.0505051002278498"/>
        <n v="-0.0495050646697943"/>
        <n v="-1.68106080944419e-7"/>
        <n v="-0.0206185578680338"/>
        <n v="0.0416668799536706"/>
        <n v="-0.0388352798984162"/>
        <n v="-0.0104165794183193"/>
        <n v="-0.0192307472206905"/>
        <n v="0.0625000003619629"/>
        <n v="-0.0404039609123029"/>
        <n v="-6.32316562443336e-8"/>
        <n v="0.0299999480675315"/>
        <n v="0.0303030131247939"/>
        <n v="0.0842105741939356"/>
        <n v="-2.81305573612833e-7"/>
        <n v="-0.0686274812636088"/>
        <n v="-0.57894739660948"/>
        <n v="0.0105263210071738"/>
        <n v="-0.0291260750875896"/>
        <n v="-0.00980383864985779"/>
        <n v="0.00970879297322358"/>
        <n v="0.0196080701778487"/>
        <n v="0.0631578594677351"/>
        <n v="1.50000047343806"/>
        <n v="0.0416664550538084"/>
        <n v="0.0100000036870109"/>
        <n v="0.00990109118682958"/>
        <n v="-0.0673076960238029"/>
        <n v="-0.0576922265483769"/>
        <n v="-0.0495047995480452"/>
        <n v="0.00999995269575549"/>
        <n v="-0.0199997610034733"/>
        <n v="0.0297027071704694"/>
        <n v="-0.0294119163830989"/>
        <n v="0.0721648491224702"/>
        <n v="0.061224117926699"/>
        <n v="0.0520832424203823"/>
        <n v="-0.0297028849307567"/>
        <n v="0.0408158789152007"/>
        <n v="-0.0288459829950509"/>
        <n v="0.020201932494486"/>
        <n v="-0.0384616214094371"/>
        <n v="-0.0769226879583432"/>
        <n v="0.0198019920942396"/>
        <n v="-0.0306124813434097"/>
        <n v="1.37360048224622e-7"/>
        <n v="-0.01980217514574"/>
        <n v="-0.039603597098839"/>
        <n v="-0.00999957272215735"/>
        <n v="0.0208333749380638"/>
        <n v="-0.0679611455867136"/>
        <n v="0.10526313568085"/>
        <n v="-0.0686271525889581"/>
        <n v="1.76128315709789e-7"/>
        <n v="0.0618554343408531"/>
        <n v="0.0404038802802382"/>
        <n v="0.0612243904936747"/>
        <n v="0.0520833348135277"/>
        <n v="2.4168897216903e-7"/>
        <n v="0.0105261547292008"/>
        <n v="3.98487836061889e-8"/>
        <n v="-0.0776700371651262"/>
      </sharedItems>
    </cacheField>
    <cacheField name="C2P Change wrt same day last week" numFmtId="9">
      <sharedItems containsNumber="1" containsMixedTypes="1" count="359">
        <s v="No data available"/>
        <n v="0.0612242399149807"/>
        <n v="0.0303024321354102"/>
        <n v="0.0208336742878952"/>
        <n v="0.0315784755499524"/>
        <n v="-0.0285714457927715"/>
        <n v="-0.0199996575379455"/>
        <n v="-7.61536919746675e-7"/>
        <n v="-0.0480765219193132"/>
        <n v="-0.0196078928543524"/>
        <n v="-0.0102041336033341"/>
        <n v="-0.0306117364957815"/>
        <n v="0.0196075332823493"/>
        <n v="0.0612241837237975"/>
        <n v="0.0947374076727665"/>
        <n v="-0.0202022799604673"/>
        <n v="2.574357422791e-7"/>
        <n v="0.0103086307710638"/>
        <n v="0.0842099048047034"/>
        <n v="-0.0576920171766721"/>
        <n v="-0.0192305864571088"/>
        <n v="-0.00961536094986748"/>
        <n v="0.0206184178612747"/>
        <n v="-0.0399995075171266"/>
        <n v="-0.0102037960165835"/>
        <n v="4.92373038341043e-7"/>
        <n v="0.0408162518798889"/>
        <n v="0.0294117219728698"/>
        <n v="-0.0194172260274509"/>
        <n v="-0.0202016516389427"/>
        <n v="-0.0104171982375038"/>
        <n v="0.0412370383550016"/>
        <n v="-0.0582522724894139"/>
        <n v="0.00980386155292168"/>
        <n v="-0.085714566734769"/>
        <n v="0.00990102032986018"/>
        <n v="0.0721646568222765"/>
        <n v="0.0736846742330333"/>
        <n v="-0.039603732674965"/>
        <n v="0.0412365568967077"/>
        <n v="-0.0194176226955531"/>
        <n v="-0.0104163345135972"/>
        <n v="0.0294111463932143"/>
        <n v="0.00961434451747545"/>
        <n v="-0.0196084177382901"/>
        <n v="0.0618557541945772"/>
        <n v="0.0297027379749348"/>
        <n v="-0.0495047153265256"/>
        <n v="0"/>
        <n v="-0.038094614313931"/>
        <n v="-0.0285704048868888"/>
        <n v="0.0500000711813564"/>
        <n v="-0.038834781612482"/>
        <n v="0.00961562943476935"/>
        <n v="-0.489583585240394"/>
        <n v="0.105263146251447"/>
        <n v="0.00990037109116071"/>
        <n v="3.16591619586859e-9"/>
        <n v="-0.0761899824706859"/>
        <n v="-0.0202021531496153"/>
        <n v="-0.0571424256376775"/>
        <n v="1.12244967386993"/>
        <n v="-0.0952380857069663"/>
        <n v="-0.0686274554884475"/>
        <n v="2.70096906618278e-7"/>
        <n v="-2.06775219391275e-7"/>
        <n v="0.072164558717067"/>
        <n v="-0.0101013057040438"/>
        <n v="-0.0480766619233494"/>
        <n v="0.0526313650227965"/>
        <n v="0.0421055667129153"/>
        <n v="0.0196076336721551"/>
        <n v="0.051546588131298"/>
        <n v="-0.0865384312827767"/>
        <n v="0.0612245169760055"/>
        <n v="0.0404036589431382"/>
        <n v="0.0200003794358923"/>
        <n v="9.16694717911781e-8"/>
        <n v="-0.0480766970216722"/>
        <n v="-0.0490199985490879"/>
        <n v="0.0842106035528456"/>
        <n v="0.0096154456811437"/>
        <n v="-0.0291258886833342"/>
        <n v="0.0294114666391871"/>
        <n v="-0.0101010757037676"/>
        <n v="-0.0404042005025723"/>
        <n v="-0.0206182837415174"/>
        <n v="-0.0776695634382275"/>
        <n v="4.77775643492606e-8"/>
        <n v="-0.020000324785351"/>
        <n v="-0.0857142105870136"/>
        <n v="-0.0204084522890151"/>
        <n v="-3.26060015654051e-7"/>
        <n v="0.0631577435425448"/>
        <n v="0.0947363286598806"/>
        <n v="-0.0476195713535774"/>
        <n v="0.0204081604008093"/>
        <n v="0.0416667599141098"/>
        <n v="0.0937503339252956"/>
        <n v="0.02105317513093"/>
        <n v="-0.0396038780597833"/>
        <n v="-0.0384610713502404"/>
        <n v="0.0500005064737605"/>
        <n v="-0.0499999023972423"/>
        <n v="-0.0200001792997641"/>
        <n v="-1.89408029149796e-7"/>
        <n v="0.0618550868123109"/>
        <n v="0.0721643816606952"/>
        <n v="-0.0500000189069555"/>
        <n v="-0.0857143113041922"/>
        <n v="0.105263413291621"/>
        <n v="-0.0102039019745241"/>
        <n v="-0.0666665357095136"/>
        <n v="-0.0776694357637356"/>
        <n v="-0.0192305408692673"/>
        <n v="0.0736839847868989"/>
        <n v="0.0312503300090528"/>
        <n v="-0.0857145975824498"/>
        <n v="-3.39520748182665e-7"/>
        <n v="0.0204081787144605"/>
        <n v="0.0210523053660476"/>
        <n v="-0.0392152359015479"/>
        <n v="-0.0196079189441878"/>
        <n v="0.0101005535405903"/>
        <n v="-3.06239497094296e-8"/>
        <n v="3.41004552817381e-7"/>
        <n v="-0.0500001535904191"/>
        <n v="0.0721651774733212"/>
        <n v="-3.78649852805779e-7"/>
        <n v="0.0200000814285528"/>
        <n v="-0.0199999029966482"/>
        <n v="-0.0104161738004472"/>
        <n v="0.0206186845114098"/>
        <n v="0.0315788260486289"/>
        <n v="-0.0673078181961633"/>
        <n v="0.0714285029661903"/>
        <n v="-0.0294120411541889"/>
        <n v="0.0102043898408497"/>
        <n v="0.0947366284780269"/>
        <n v="0.0101005496362701"/>
        <n v="0.0408165557868552"/>
        <n v="0.0515467605676974"/>
        <n v="-0.0666662959626714"/>
        <n v="0.0202024491096977"/>
        <n v="-2.18726651346479e-7"/>
        <n v="-0.0673078085768621"/>
        <n v="0.050000334220591"/>
        <n v="-0.0588236265280115"/>
        <n v="0.00980378360311129"/>
        <n v="-0.0102043145636002"/>
        <n v="0.0297026860498526"/>
        <n v="-0.0303030890798545"/>
        <n v="0.0515460900062312"/>
        <n v="-0.0952381797538573"/>
        <n v="0.0625002249940061"/>
        <n v="-0.0485440833348357"/>
        <n v="0.0824738862903838"/>
        <n v="-0.00961561079449047"/>
        <n v="0.0312500338303612"/>
        <n v="-0.029411365197477"/>
        <n v="0.0315791625054531"/>
        <n v="-0.0392155885556154"/>
        <n v="0.0510208935381475"/>
        <n v="-0.0761903092951707"/>
        <n v="-0.0679617781615561"/>
        <n v="0.0606055426346381"/>
        <n v="0.0505050773121976"/>
        <n v="-0.010204351899304"/>
        <n v="-5.05037363707217e-7"/>
        <n v="-0.0291266119997828"/>
        <n v="0.0206187172336698"/>
        <n v="0.0729176182647935"/>
        <n v="-0.0761902928933073"/>
        <n v="-0.0769233427446789"/>
        <n v="-3.21414686976773e-7"/>
        <n v="0.0102039847864472"/>
        <n v="0.0299998653307445"/>
        <n v="0.0404038461274179"/>
        <n v="-0.0776698583554802"/>
        <n v="0.0824744448295467"/>
        <n v="0.0416670547748428"/>
        <n v="0.0309280383333146"/>
        <n v="0.0505052189886142"/>
        <n v="-0.0194169444732544"/>
        <n v="0.00970921336022768"/>
        <n v="0.0736844403866859"/>
        <n v="-0.0190476841034691"/>
        <n v="0.0199996392295123"/>
        <n v="0.0300000024503946"/>
        <n v="-0.0576923858229217"/>
        <n v="-0.00990177919611079"/>
        <n v="-0.00961583816825329"/>
        <n v="0.029411775787386"/>
        <n v="-0.029126398373183"/>
        <n v="-0.068627042379505"/>
        <n v="-0.0679611067483781"/>
        <n v="0.0204087317829353"/>
        <n v="0.0300007154528854"/>
        <n v="-0.0679615274956629"/>
        <n v="-0.0285718028369357"/>
        <n v="0.0399999638249466"/>
        <n v="0.0526313540107031"/>
        <n v="0.0104166882695029"/>
        <n v="-0.0400005154109462"/>
        <n v="-0.0776701606400926"/>
        <n v="-0.0104164609494959"/>
        <n v="0.00980373528789413"/>
        <n v="-0.0769228363364419"/>
        <n v="0.0399997518764179"/>
        <n v="0.0721652638432833"/>
        <n v="0.0421048879251091"/>
        <n v="0.0105262819490952"/>
        <n v="-0.067960689278955"/>
        <n v="0.0520831723357429"/>
        <n v="-0.00961521493540274"/>
        <n v="-0.538461753153741"/>
        <n v="4.21160673003129e-8"/>
        <n v="-0.0303025279748249"/>
        <n v="0.0312503066810459"/>
        <n v="0.0312500484193112"/>
        <n v="-0.0594055942719858"/>
        <n v="-0.0097088209151629"/>
        <n v="0.979166980644977"/>
        <n v="0.072916853311604"/>
        <n v="0.062500448542635"/>
        <n v="-0.0202017859945159"/>
        <n v="0.0202016436130321"/>
        <n v="0.0210522406706011"/>
        <n v="-0.0686274351747448"/>
        <n v="0.063157998834845"/>
        <n v="-0.0388350146999225"/>
        <n v="-0.00980407901679614"/>
        <n v="0.0412365804506871"/>
        <n v="0.0396043665628583"/>
        <n v="0.0103098109797199"/>
        <n v="0.0315791890739086"/>
        <n v="-0.00990086556882097"/>
        <n v="0.0303030021701483"/>
        <n v="-0.0594061038150118"/>
        <n v="-0.0594053910772332"/>
        <n v="-0.028571804120163"/>
        <n v="-0.0204083292102532"/>
        <n v="-0.0306123240083813"/>
        <n v="-0.0100002053614364"/>
        <n v="0.00980411236225209"/>
        <n v="0.0210527394885838"/>
        <n v="0.0947364350446973"/>
        <n v="0.0196078316538513"/>
        <n v="-0.010416662923317"/>
        <n v="0.042105041850969"/>
        <n v="0.030303039236167"/>
        <n v="-0.019417388902602"/>
        <n v="0.0206179703357441"/>
        <n v="-0.0769231940130815"/>
        <n v="-0.0192304813205915"/>
        <n v="0.0631578154527452"/>
        <n v="-0.0404041039029072"/>
        <n v="0.0294118570492918"/>
        <n v="-0.0594060576946549"/>
        <n v="5.51224617728607e-7"/>
        <n v="0.0937501551711784"/>
        <n v="-8.89832073580621e-8"/>
        <n v="0.0198020807233801"/>
        <n v="0.0526318721450512"/>
        <n v="-0.0857140845377871"/>
        <n v="0.0421056134038931"/>
        <n v="-0.0202021667725709"/>
        <n v="-0.0857141372905588"/>
        <n v="-0.00980397588964943"/>
        <n v="-0.0776702359299618"/>
        <n v="-0.0100002250706037"/>
        <n v="0.0416662410284441"/>
        <n v="0.0101003175273984"/>
        <n v="5.03546757624207e-8"/>
        <n v="0.0937499571383507"/>
        <n v="-0.0594056429914877"/>
        <n v="0.0842108463148812"/>
        <n v="0.0101013393334064"/>
        <n v="-0.010000137920998"/>
        <n v="-0.0299999968840844"/>
        <n v="-2.61997946671144e-7"/>
        <n v="-0.0476189689530304"/>
        <n v="0.0105262513133877"/>
        <n v="-0.0485437707467102"/>
        <n v="0.020000016629389"/>
        <n v="-0.0303028787458135"/>
        <n v="0.0412373639992056"/>
        <n v="0.0515460163383299"/>
        <n v="0.0299995027365725"/>
        <n v="0.0624993862227381"/>
        <n v="3.41648207502487e-8"/>
        <n v="-0.0686277199810441"/>
        <n v="0.0520835236431847"/>
        <n v="-0.0396039070253015"/>
        <n v="-0.0490190190730194"/>
        <n v="-0.0679609514708241"/>
        <n v="-0.0686267490682025"/>
        <n v="0.0510202149694912"/>
        <n v="-1.10594165048106e-7"/>
        <n v="-0.0396041030813553"/>
        <n v="-0.0103092523523132"/>
        <n v="0.0206180400666585"/>
        <n v="0.0312498736968096"/>
        <n v="0.0736839179302906"/>
        <n v="-0.0776701844888387"/>
        <n v="0.0526316578202379"/>
        <n v="0.0103092956922575"/>
        <n v="0.0729168228643602"/>
        <n v="0.0606067467390743"/>
        <n v="0.0505054973114953"/>
        <n v="0.0294117615187766"/>
        <n v="0.0631588448999567"/>
        <n v="-0.0299998143243859"/>
        <n v="0.0714282455617055"/>
        <n v="0.019417095499465"/>
        <n v="-0.0666667837210131"/>
        <n v="-0.0480769394661338"/>
        <n v="-0.038095401878072"/>
        <n v="0.0396037942495522"/>
        <n v="-0.0103092039721602"/>
        <n v="-0.0761902892460804"/>
        <n v="-0.0095237068217241"/>
        <n v="-0.0306124593818001"/>
        <n v="-0.0202021832752027"/>
        <n v="-0.0297026363361482"/>
        <n v="-0.0476195149339251"/>
        <n v="0.0624998606448737"/>
        <n v="0.0618556920257196"/>
        <n v="-0.0576923263044371"/>
        <n v="0.0105263287217359"/>
        <n v="-0.0206186277576247"/>
        <n v="0.0306122154106432"/>
        <n v="0.0200005427111825"/>
        <n v="-0.00980399263177456"/>
        <n v="-0.0291261484405799"/>
        <n v="-0.0204076106989027"/>
        <n v="0.0312499720951007"/>
        <n v="0.0210525082139925"/>
        <n v="0.00990109176703147"/>
        <n v="-0.0196084167246243"/>
        <n v="1.54048258593775e-7"/>
        <n v="-0.0499997335604655"/>
        <n v="0.020832763499893"/>
        <n v="-0.0404037179137738"/>
        <n v="0.0721648115756996"/>
        <n v="-0.0196084627304687"/>
        <n v="-0.0499998838176541"/>
        <n v="-0.059405855377535"/>
        <n v="-1.34907687354691e-7"/>
        <n v="0.0306120738750673"/>
        <n v="0.0736839988512696"/>
        <n v="-0.0384609640539125"/>
        <n v="0.0499998471415273"/>
        <n v="2.53008448414249e-7"/>
        <n v="0.0421048131580133"/>
        <n v="0.0421052477859596"/>
        <n v="-0.0594059506827405"/>
        <n v="-0.0490197335133929"/>
        <n v="0.0200000028194702"/>
      </sharedItems>
    </cacheField>
    <cacheField name="P2O Change wrt same day last week" numFmtId="9">
      <sharedItems containsNumber="1" containsMixedTypes="1" count="360">
        <s v="No data available"/>
        <n v="-0.0194175643558584"/>
        <n v="0.0612251696515076"/>
        <n v="0.0101014613418153"/>
        <n v="-0.0303029446450418"/>
        <n v="0.0306118957389556"/>
        <n v="-0.0404044349122769"/>
        <n v="0.0631585370677774"/>
        <n v="-0.0198022977940281"/>
        <n v="-0.0192309506475512"/>
        <n v="0.0199993788194543"/>
        <n v="-7.70027830943043e-7"/>
        <n v="5.92537430232909e-7"/>
        <n v="0.0631580966526133"/>
        <n v="-0.0198028437044893"/>
        <n v="0.0303033261736527"/>
        <n v="0.00980383825057318"/>
        <n v="-0.0490195075244961"/>
        <n v="0.0312504974946488"/>
        <n v="-0.0594061582879807"/>
        <n v="-0.0396038074712803"/>
        <n v="0.0505052591242459"/>
        <n v="-0.0490193171830257"/>
        <n v="-0.058252528612811"/>
        <n v="0.0515467420980316"/>
        <n v="0.0404041710893199"/>
        <n v="0.0210524799118847"/>
        <n v="0.072165104465439"/>
        <n v="-0.0480768306787489"/>
        <n v="0.0103090018531315"/>
        <n v="0.0824748053007505"/>
        <n v="0.0196078130131185"/>
        <n v="-0.0097089865349359"/>
        <n v="0.0721648134328703"/>
        <n v="0.00961538970759945"/>
        <n v="0.0101012160458518"/>
        <n v="0.0204081571080463"/>
        <n v="-0.0380954877373402"/>
        <n v="-0.00961547714685307"/>
        <n v="-0.058822950491127"/>
        <n v="-0.0480764486655511"/>
        <n v="-0.076191091772939"/>
        <n v="-0.0299996638035211"/>
        <n v="0.0400009141706499"/>
        <n v="-0.0396040655997406"/>
        <n v="-0.0582529849440911"/>
        <n v="-3.41434617356917e-7"/>
        <n v="-0.0202023188442201"/>
        <n v="0.0618559277878901"/>
        <n v="0.0618553337732284"/>
        <n v="-0.0480775345541213"/>
        <n v="0.0309276491143309"/>
        <n v="0.0721647956304872"/>
        <n v="-0.010416537793278"/>
        <n v="0.0721646506972495"/>
        <n v="0.00970908907853096"/>
        <n v="-0.0776697841580039"/>
        <n v="0.0404040403261736"/>
        <n v="-0.0499997082642498"/>
        <n v="-0.00961494383421557"/>
        <n v="0.0315788300549693"/>
        <n v="-0.0288461154099567"/>
        <n v="-0.0673077484067933"/>
        <n v="0.0736840078030285"/>
        <n v="-0.0388356061011679"/>
        <n v="0.031578712588876"/>
        <n v="-0.07766929079079"/>
        <n v="-0.0306124592679791"/>
        <n v="0.0396036641168473"/>
        <n v="0.0103091871628862"/>
        <n v="-0.0294118913896311"/>
        <n v="-0.525252538385004"/>
        <n v="0.0714283413619028"/>
        <n v="0.0736841199444338"/>
        <n v="0.0842108001121302"/>
        <n v="6.37116817747696e-7"/>
        <n v="0.0510203320059903"/>
        <n v="0.0202015115555476"/>
        <n v="1.21276500471922"/>
        <n v="-0.0952372945228053"/>
        <n v="0.00980345203275701"/>
        <n v="-0.03883521532984"/>
        <n v="-0.0761907749206101"/>
        <n v="0.0194179242350818"/>
        <n v="0.00990101789214815"/>
        <n v="-0.0192299040346419"/>
        <n v="0.0736833865705986"/>
        <n v="-0.0776701266702661"/>
        <n v="0.0404041118280263"/>
        <n v="0.0721652584903045"/>
        <n v="-0.057143315931895"/>
        <n v="-0.00980289385914246"/>
        <n v="0.0294113087135028"/>
        <n v="-0.0490200443823465"/>
        <n v="0.0315796221968372"/>
        <n v="-0.0388343466508103"/>
        <n v="-0.0673076512538381"/>
        <n v="0.0606065114328438"/>
        <n v="-0.00990146719490281"/>
        <n v="-0.0571426862268906"/>
        <n v="0.0824743366461929"/>
        <n v="-0.020408667021213"/>
        <n v="-3.15385096927301e-7"/>
        <n v="-0.0103091450648034"/>
        <n v="-2.59533420865488e-7"/>
        <n v="0.0500002241282429"/>
        <n v="2.41480277995976e-7"/>
        <n v="-0.0285708411523921"/>
        <n v="0.0729167390902943"/>
        <n v="0.0505045931294821"/>
        <n v="-0.010417222324961"/>
        <n v="-0.06666674823962"/>
        <n v="-0.0476199929763836"/>
        <n v="0.0303026023485669"/>
        <n v="0.0294120510305553"/>
        <n v="-0.0582521056574606"/>
        <n v="-0.0480769277164158"/>
        <n v="0.0105265244576009"/>
        <n v="-0.0306121753106038"/>
        <n v="-0.00999916829399539"/>
        <n v="-0.0686271226435805"/>
        <n v="-0.00952399938871273"/>
        <n v="0.0103087599873666"/>
        <n v="0.0404046550602326"/>
        <n v="0.0104169047945466"/>
        <n v="0.0105262762376974"/>
        <n v="0.060605939359478"/>
        <n v="0.0631581377895196"/>
        <n v="-0.0865381077771017"/>
        <n v="0.020408101372124"/>
        <n v="-0.0582526210294384"/>
        <n v="0.072164725469436"/>
        <n v="1.38758552870044e-7"/>
        <n v="-0.0095235625235951"/>
        <n v="-0.0198024772244531"/>
        <n v="0.0421046974373995"/>
        <n v="-0.00999960030334701"/>
        <n v="0.082474320982747"/>
        <n v="-0.0769233826825294"/>
        <n v="-0.0104165815364103"/>
        <n v="-0.0865383965080767"/>
        <n v="-0.0404042705603478"/>
        <n v="0.020202100651876"/>
        <n v="-0.0101010440149952"/>
        <n v="-0.0571430185302449"/>
        <n v="0.0104172836446199"/>
        <n v="0.0631579724394156"/>
        <n v="0.0105263640266187"/>
        <n v="0.0421057583557438"/>
        <n v="-0.0198020090839368"/>
        <n v="0.0408162058763579"/>
        <n v="0.0404034130214583"/>
        <n v="-0.0206188169501842"/>
        <n v="-0.0297029413699996"/>
        <n v="0.0104165428225123"/>
        <n v="-0.0404038723297091"/>
        <n v="-0.040403945497948"/>
        <n v="0.0196083270631249"/>
        <n v="-0.0776696701961109"/>
        <n v="0.0315787327224093"/>
        <n v="0.0408158710604716"/>
        <n v="0.0618557000156978"/>
        <n v="0.0210521871185185"/>
        <n v="0.0947371834585009"/>
        <n v="-0.00961578436049937"/>
        <n v="0.063158106390401"/>
        <n v="-0.0306124709592797"/>
        <n v="0.00980441069008831"/>
        <n v="-2.32354959828207e-7"/>
        <n v="-0.0206179157963116"/>
        <n v="-0.0384621783685797"/>
        <n v="-0.0679610853390924"/>
        <n v="0.0198019346121019"/>
        <n v="0.0210531232942512"/>
        <n v="0.0194171738857665"/>
        <n v="-0.0291260687095521"/>
        <n v="0.0631577442407905"/>
        <n v="0.0300008176320661"/>
        <n v="0.0416662171057771"/>
        <n v="-0.0485433024674671"/>
        <n v="0.0618552631041744"/>
        <n v="-0.0666664350227445"/>
        <n v="0.0199998551800407"/>
        <n v="-0.00990189434998989"/>
        <n v="-0.0194178605296106"/>
        <n v="0.0199998838704909"/>
        <n v="0.0714285348683104"/>
        <n v="-0.00970826595941976"/>
        <n v="0.0408160170640464"/>
        <n v="-0.0294114646449369"/>
        <n v="0.0200013247768605"/>
        <n v="1.20584198848306e-7"/>
        <n v="0.0196082447036476"/>
        <n v="-0.0285715053275171"/>
        <n v="0.0098037280118477"/>
        <n v="0.00980403519404183"/>
        <n v="0.0202015340749759"/>
        <n v="-0.0686284714118076"/>
        <n v="0.0198022951001757"/>
        <n v="-0.0384611683772451"/>
        <n v="-0.0490193155934131"/>
        <n v="-0.0194175367651889"/>
        <n v="0.019417931652093"/>
        <n v="0.00990136376520745"/>
        <n v="0.0947372975955985"/>
        <n v="0.0194166691463704"/>
        <n v="0.0499996298153698"/>
        <n v="0.0515455101079918"/>
        <n v="0.0099011167341061"/>
        <n v="-0.00952427077362883"/>
        <n v="-0.0686274736390411"/>
        <n v="-0.0673076487638316"/>
        <n v="-0.0761903696578095"/>
        <n v="-0.0571433324185333"/>
        <n v="0.00980435009781999"/>
        <n v="0.0196077819523541"/>
        <n v="-0.0865385498364799"/>
        <n v="0.105263484857938"/>
        <n v="0.0824741413636756"/>
        <n v="0.0824746804959289"/>
        <n v="-0.0101010278522575"/>
        <n v="-0.0582524982626892"/>
        <n v="-0.0288459005753284"/>
        <n v="0.0526316131503937"/>
        <n v="-0.0666672503761964"/>
        <n v="-0.0571432783635659"/>
        <n v="-0.0190482183422293"/>
        <n v="0.0714292451787837"/>
        <n v="0.0721654712870252"/>
        <n v="-0.0198018606554159"/>
        <n v="1.3617577843128e-7"/>
        <n v="-1.1289169021822e-7"/>
        <n v="-0.0202020604244295"/>
        <n v="-0.00970857660372937"/>
        <n v="-0.0285717536951079"/>
        <n v="-0.0673084208939529"/>
        <n v="-0.0101011843531277"/>
        <n v="-0.0400001546948942"/>
        <n v="-0.0204075235386313"/>
        <n v="-0.0206182112107107"/>
        <n v="-3.01286296577885e-7"/>
        <n v="-0.0392150024617991"/>
        <n v="0.0618552545124897"/>
        <n v="-0.0306127228504526"/>
        <n v="0.0625003576766792"/>
        <n v="0.0624996494436705"/>
        <n v="0.0105267218469829"/>
        <n v="-0.00980370770064065"/>
        <n v="0.0612241297733855"/>
        <n v="9.51344327315695e-7"/>
        <n v="1.13875892604476e-6"/>
        <n v="-2.94421892643726e-7"/>
        <n v="-0.0392163472181162"/>
        <n v="0.0937495695563586"/>
        <n v="-0.0396033313403428"/>
        <n v="-0.0384617264237866"/>
        <n v="-0.0291265043324662"/>
        <n v="0.0105256789707315"/>
        <n v="-0.00980379428876033"/>
        <n v="9.70137034483898e-7"/>
        <n v="-0.0380954514633077"/>
        <n v="0.0103092007886616"/>
        <n v="-0.0100003461537612"/>
        <n v="-0.0100005287395278"/>
        <n v="-0.0104165657379688"/>
        <n v="0.0198017743495529"/>
        <n v="-0.0102044343227898"/>
        <n v="-0.0396038291885193"/>
        <n v="-0.0204087531992421"/>
        <n v="0.0303035785999746"/>
        <n v="-0.0303024217764764"/>
        <n v="0.0210523652098595"/>
        <n v="-0.00970876252230579"/>
        <n v="0.0618558507339846"/>
        <n v="-0.0206183908720485"/>
        <n v="0.072917272145562"/>
        <n v="-0.0392162636550059"/>
        <n v="0.0208334749710213"/>
        <n v="0.0721651480021908"/>
        <n v="0.00980394930074202"/>
        <n v="-0.0679607467175179"/>
        <n v="0.0210530058247977"/>
        <n v="-0.0582526421134014"/>
        <n v="-0.0102037347961994"/>
        <n v="0.051020285447952"/>
        <n v="-0.0576927039553544"/>
        <n v="0.0194175108969188"/>
        <n v="0.0624991397227723"/>
        <n v="0.0824746030122319"/>
        <n v="0.0618555800467866"/>
        <n v="-0.0103092364366169"/>
        <n v="-0.067961350488563"/>
        <n v="5.29601128285151e-7"/>
        <n v="-0.0857141171866933"/>
        <n v="-0.0196075908991709"/>
        <n v="-0.0476197536441162"/>
        <n v="3.67132981793361e-8"/>
        <n v="0.0208327976000271"/>
        <n v="0.0208333299234893"/>
        <n v="-0.0102042033551668"/>
        <n v="0.0208333926785522"/>
        <n v="-0.0400008246713148"/>
        <n v="-0.0200000386874535"/>
        <n v="-0.0582523409039474"/>
        <n v="0.0102049582128418"/>
        <n v="0.0612247036160365"/>
        <n v="0.0618554758651573"/>
        <n v="-0.0204083901575864"/>
        <n v="0.0104170326894906"/>
        <n v="-0.0102043673736296"/>
        <n v="-0.0206187020921877"/>
        <n v="0.0202019695613731"/>
        <n v="-0.00961550885199858"/>
        <n v="-0.0388348537711828"/>
        <n v="0.0312508724365497"/>
        <n v="0.0412379436787509"/>
        <n v="-0.0206187471074488"/>
        <n v="0.0421052937103679"/>
        <n v="-0.0495047717558469"/>
        <n v="0.0194171544035522"/>
        <n v="-0.0101008836758344"/>
        <n v="-0.0202029764560403"/>
        <n v="-0.0297034805500058"/>
        <n v="0.0631583662125719"/>
        <n v="-0.0404042026232299"/>
        <n v="0.083332303566257"/>
        <n v="8.85681852746956e-7"/>
        <n v="-0.0204086310520739"/>
        <n v="0.0721654720515805"/>
        <n v="0.0306120491032176"/>
        <n v="-0.0198020093836979"/>
        <n v="0.0842107174327116"/>
        <n v="-0.0673073926528389"/>
        <n v="-0.0190485225218113"/>
        <n v="0.0312501472449804"/>
        <n v="-0.0384615420336605"/>
        <n v="-0.0495051144037012"/>
        <n v="2.01370170982429e-7"/>
        <n v="-0.0582519966893116"/>
        <n v="0.0309276325371477"/>
        <n v="-0.0679605687441583"/>
        <n v="0.0404039029830283"/>
        <n v="-0.020000376609782"/>
        <n v="0.0625008055188467"/>
        <n v="-0.0303034215009662"/>
        <n v="0.0103088985871675"/>
        <n v="-0.0199999861004203"/>
        <n v="0.0937494463775108"/>
        <n v="-0.048543837382359"/>
        <n v="0.0408167119061407"/>
        <n v="-5.57608740292537e-8"/>
        <n v="0.0624999894988056"/>
        <n v="-0.0102042659369084"/>
        <n v="-0.0204076690983144"/>
        <n v="-0.0666664010800154"/>
        <n v="0.0510212444838452"/>
        <n v="-0.0490202942435566"/>
        <n v="-0.00980420924574488"/>
        <n v="0.02941255369392"/>
        <n v="0.0618559794113822"/>
      </sharedItems>
    </cacheField>
    <cacheField name="Date 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No. of deviation" numFmtId="182">
      <sharedItems containsSemiMixedTypes="0" containsString="0" containsNumber="1" containsInteger="1" minValue="0" maxValue="1" count="2">
        <n v="0"/>
        <n v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6"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1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3"/>
    <x v="0"/>
  </r>
  <r>
    <x v="3"/>
    <x v="0"/>
  </r>
  <r>
    <x v="3"/>
    <x v="1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3"/>
    <x v="1"/>
  </r>
  <r>
    <x v="3"/>
    <x v="0"/>
  </r>
  <r>
    <x v="3"/>
    <x v="1"/>
  </r>
  <r>
    <x v="3"/>
    <x v="0"/>
  </r>
  <r>
    <x v="3"/>
    <x v="0"/>
  </r>
  <r>
    <x v="3"/>
    <x v="0"/>
  </r>
  <r>
    <x v="3"/>
    <x v="1"/>
  </r>
  <r>
    <x v="3"/>
    <x v="1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3"/>
    <x v="0"/>
  </r>
  <r>
    <x v="3"/>
    <x v="0"/>
  </r>
  <r>
    <x v="3"/>
    <x v="0"/>
  </r>
  <r>
    <x v="3"/>
    <x v="0"/>
  </r>
  <r>
    <x v="3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1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1"/>
  </r>
  <r>
    <x v="5"/>
    <x v="0"/>
  </r>
  <r>
    <x v="5"/>
    <x v="0"/>
  </r>
  <r>
    <x v="5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1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1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1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1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1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1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1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1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1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1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1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1"/>
    <x v="1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1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66">
  <r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0"/>
    <x v="0"/>
    <x v="0"/>
    <x v="0"/>
    <x v="0"/>
  </r>
  <r>
    <x v="2"/>
    <x v="0"/>
    <x v="0"/>
    <x v="0"/>
    <x v="0"/>
    <x v="0"/>
    <x v="0"/>
    <x v="0"/>
    <x v="0"/>
    <x v="0"/>
    <x v="0"/>
  </r>
  <r>
    <x v="3"/>
    <x v="2"/>
    <x v="2"/>
    <x v="2"/>
    <x v="2"/>
    <x v="2"/>
    <x v="0"/>
    <x v="0"/>
    <x v="0"/>
    <x v="0"/>
    <x v="0"/>
  </r>
  <r>
    <x v="4"/>
    <x v="3"/>
    <x v="3"/>
    <x v="3"/>
    <x v="3"/>
    <x v="3"/>
    <x v="0"/>
    <x v="0"/>
    <x v="0"/>
    <x v="0"/>
    <x v="0"/>
  </r>
  <r>
    <x v="5"/>
    <x v="4"/>
    <x v="4"/>
    <x v="4"/>
    <x v="4"/>
    <x v="4"/>
    <x v="0"/>
    <x v="0"/>
    <x v="0"/>
    <x v="0"/>
    <x v="0"/>
  </r>
  <r>
    <x v="6"/>
    <x v="5"/>
    <x v="5"/>
    <x v="5"/>
    <x v="5"/>
    <x v="5"/>
    <x v="0"/>
    <x v="0"/>
    <x v="0"/>
    <x v="0"/>
    <x v="0"/>
  </r>
  <r>
    <x v="7"/>
    <x v="2"/>
    <x v="2"/>
    <x v="2"/>
    <x v="2"/>
    <x v="2"/>
    <x v="1"/>
    <x v="1"/>
    <x v="1"/>
    <x v="1"/>
    <x v="0"/>
  </r>
  <r>
    <x v="8"/>
    <x v="6"/>
    <x v="6"/>
    <x v="6"/>
    <x v="6"/>
    <x v="6"/>
    <x v="2"/>
    <x v="2"/>
    <x v="2"/>
    <x v="2"/>
    <x v="0"/>
  </r>
  <r>
    <x v="9"/>
    <x v="7"/>
    <x v="7"/>
    <x v="7"/>
    <x v="7"/>
    <x v="7"/>
    <x v="3"/>
    <x v="3"/>
    <x v="3"/>
    <x v="3"/>
    <x v="0"/>
  </r>
  <r>
    <x v="10"/>
    <x v="8"/>
    <x v="8"/>
    <x v="8"/>
    <x v="8"/>
    <x v="8"/>
    <x v="4"/>
    <x v="4"/>
    <x v="4"/>
    <x v="4"/>
    <x v="0"/>
  </r>
  <r>
    <x v="11"/>
    <x v="3"/>
    <x v="3"/>
    <x v="3"/>
    <x v="3"/>
    <x v="3"/>
    <x v="5"/>
    <x v="5"/>
    <x v="5"/>
    <x v="5"/>
    <x v="0"/>
  </r>
  <r>
    <x v="12"/>
    <x v="9"/>
    <x v="9"/>
    <x v="9"/>
    <x v="9"/>
    <x v="9"/>
    <x v="6"/>
    <x v="6"/>
    <x v="6"/>
    <x v="6"/>
    <x v="0"/>
  </r>
  <r>
    <x v="13"/>
    <x v="10"/>
    <x v="10"/>
    <x v="10"/>
    <x v="10"/>
    <x v="10"/>
    <x v="7"/>
    <x v="7"/>
    <x v="7"/>
    <x v="7"/>
    <x v="0"/>
  </r>
  <r>
    <x v="14"/>
    <x v="11"/>
    <x v="11"/>
    <x v="11"/>
    <x v="11"/>
    <x v="11"/>
    <x v="8"/>
    <x v="8"/>
    <x v="8"/>
    <x v="8"/>
    <x v="0"/>
  </r>
  <r>
    <x v="15"/>
    <x v="10"/>
    <x v="10"/>
    <x v="10"/>
    <x v="10"/>
    <x v="10"/>
    <x v="9"/>
    <x v="9"/>
    <x v="9"/>
    <x v="9"/>
    <x v="0"/>
  </r>
  <r>
    <x v="16"/>
    <x v="12"/>
    <x v="12"/>
    <x v="12"/>
    <x v="12"/>
    <x v="12"/>
    <x v="10"/>
    <x v="10"/>
    <x v="10"/>
    <x v="10"/>
    <x v="0"/>
  </r>
  <r>
    <x v="17"/>
    <x v="13"/>
    <x v="13"/>
    <x v="13"/>
    <x v="13"/>
    <x v="13"/>
    <x v="11"/>
    <x v="11"/>
    <x v="11"/>
    <x v="11"/>
    <x v="0"/>
  </r>
  <r>
    <x v="18"/>
    <x v="3"/>
    <x v="3"/>
    <x v="3"/>
    <x v="3"/>
    <x v="3"/>
    <x v="5"/>
    <x v="5"/>
    <x v="5"/>
    <x v="5"/>
    <x v="0"/>
  </r>
  <r>
    <x v="19"/>
    <x v="14"/>
    <x v="14"/>
    <x v="14"/>
    <x v="14"/>
    <x v="14"/>
    <x v="12"/>
    <x v="12"/>
    <x v="12"/>
    <x v="12"/>
    <x v="0"/>
  </r>
  <r>
    <x v="20"/>
    <x v="13"/>
    <x v="13"/>
    <x v="13"/>
    <x v="13"/>
    <x v="13"/>
    <x v="13"/>
    <x v="13"/>
    <x v="13"/>
    <x v="13"/>
    <x v="0"/>
  </r>
  <r>
    <x v="21"/>
    <x v="15"/>
    <x v="15"/>
    <x v="15"/>
    <x v="15"/>
    <x v="15"/>
    <x v="14"/>
    <x v="14"/>
    <x v="14"/>
    <x v="14"/>
    <x v="0"/>
  </r>
  <r>
    <x v="22"/>
    <x v="16"/>
    <x v="16"/>
    <x v="16"/>
    <x v="16"/>
    <x v="16"/>
    <x v="15"/>
    <x v="15"/>
    <x v="15"/>
    <x v="15"/>
    <x v="0"/>
  </r>
  <r>
    <x v="23"/>
    <x v="8"/>
    <x v="8"/>
    <x v="8"/>
    <x v="8"/>
    <x v="8"/>
    <x v="16"/>
    <x v="16"/>
    <x v="16"/>
    <x v="16"/>
    <x v="0"/>
  </r>
  <r>
    <x v="24"/>
    <x v="8"/>
    <x v="8"/>
    <x v="8"/>
    <x v="8"/>
    <x v="8"/>
    <x v="17"/>
    <x v="17"/>
    <x v="17"/>
    <x v="17"/>
    <x v="0"/>
  </r>
  <r>
    <x v="25"/>
    <x v="17"/>
    <x v="17"/>
    <x v="17"/>
    <x v="17"/>
    <x v="17"/>
    <x v="18"/>
    <x v="18"/>
    <x v="18"/>
    <x v="18"/>
    <x v="0"/>
  </r>
  <r>
    <x v="26"/>
    <x v="18"/>
    <x v="18"/>
    <x v="18"/>
    <x v="18"/>
    <x v="18"/>
    <x v="19"/>
    <x v="19"/>
    <x v="19"/>
    <x v="19"/>
    <x v="0"/>
  </r>
  <r>
    <x v="27"/>
    <x v="11"/>
    <x v="11"/>
    <x v="11"/>
    <x v="11"/>
    <x v="11"/>
    <x v="20"/>
    <x v="20"/>
    <x v="20"/>
    <x v="20"/>
    <x v="0"/>
  </r>
  <r>
    <x v="28"/>
    <x v="12"/>
    <x v="12"/>
    <x v="12"/>
    <x v="12"/>
    <x v="12"/>
    <x v="21"/>
    <x v="21"/>
    <x v="21"/>
    <x v="21"/>
    <x v="0"/>
  </r>
  <r>
    <x v="29"/>
    <x v="12"/>
    <x v="12"/>
    <x v="12"/>
    <x v="12"/>
    <x v="12"/>
    <x v="22"/>
    <x v="22"/>
    <x v="22"/>
    <x v="22"/>
    <x v="0"/>
  </r>
  <r>
    <x v="30"/>
    <x v="0"/>
    <x v="0"/>
    <x v="0"/>
    <x v="0"/>
    <x v="0"/>
    <x v="23"/>
    <x v="23"/>
    <x v="23"/>
    <x v="23"/>
    <x v="0"/>
  </r>
  <r>
    <x v="31"/>
    <x v="8"/>
    <x v="8"/>
    <x v="8"/>
    <x v="8"/>
    <x v="8"/>
    <x v="5"/>
    <x v="5"/>
    <x v="5"/>
    <x v="5"/>
    <x v="1"/>
  </r>
  <r>
    <x v="32"/>
    <x v="4"/>
    <x v="4"/>
    <x v="4"/>
    <x v="4"/>
    <x v="4"/>
    <x v="24"/>
    <x v="24"/>
    <x v="24"/>
    <x v="24"/>
    <x v="1"/>
  </r>
  <r>
    <x v="33"/>
    <x v="19"/>
    <x v="19"/>
    <x v="19"/>
    <x v="19"/>
    <x v="19"/>
    <x v="25"/>
    <x v="25"/>
    <x v="25"/>
    <x v="25"/>
    <x v="1"/>
  </r>
  <r>
    <x v="34"/>
    <x v="11"/>
    <x v="11"/>
    <x v="11"/>
    <x v="11"/>
    <x v="11"/>
    <x v="5"/>
    <x v="5"/>
    <x v="5"/>
    <x v="5"/>
    <x v="1"/>
  </r>
  <r>
    <x v="35"/>
    <x v="12"/>
    <x v="12"/>
    <x v="12"/>
    <x v="12"/>
    <x v="12"/>
    <x v="5"/>
    <x v="5"/>
    <x v="5"/>
    <x v="5"/>
    <x v="1"/>
  </r>
  <r>
    <x v="36"/>
    <x v="8"/>
    <x v="8"/>
    <x v="8"/>
    <x v="8"/>
    <x v="8"/>
    <x v="16"/>
    <x v="16"/>
    <x v="16"/>
    <x v="16"/>
    <x v="1"/>
  </r>
  <r>
    <x v="37"/>
    <x v="13"/>
    <x v="13"/>
    <x v="13"/>
    <x v="13"/>
    <x v="13"/>
    <x v="26"/>
    <x v="26"/>
    <x v="26"/>
    <x v="26"/>
    <x v="1"/>
  </r>
  <r>
    <x v="38"/>
    <x v="1"/>
    <x v="1"/>
    <x v="1"/>
    <x v="1"/>
    <x v="1"/>
    <x v="27"/>
    <x v="27"/>
    <x v="27"/>
    <x v="27"/>
    <x v="1"/>
  </r>
  <r>
    <x v="39"/>
    <x v="20"/>
    <x v="20"/>
    <x v="20"/>
    <x v="20"/>
    <x v="20"/>
    <x v="28"/>
    <x v="28"/>
    <x v="28"/>
    <x v="28"/>
    <x v="1"/>
  </r>
  <r>
    <x v="40"/>
    <x v="9"/>
    <x v="9"/>
    <x v="9"/>
    <x v="9"/>
    <x v="9"/>
    <x v="29"/>
    <x v="29"/>
    <x v="29"/>
    <x v="29"/>
    <x v="1"/>
  </r>
  <r>
    <x v="41"/>
    <x v="12"/>
    <x v="12"/>
    <x v="12"/>
    <x v="12"/>
    <x v="12"/>
    <x v="30"/>
    <x v="30"/>
    <x v="30"/>
    <x v="30"/>
    <x v="1"/>
  </r>
  <r>
    <x v="42"/>
    <x v="5"/>
    <x v="5"/>
    <x v="5"/>
    <x v="5"/>
    <x v="5"/>
    <x v="31"/>
    <x v="31"/>
    <x v="31"/>
    <x v="31"/>
    <x v="1"/>
  </r>
  <r>
    <x v="43"/>
    <x v="2"/>
    <x v="2"/>
    <x v="2"/>
    <x v="2"/>
    <x v="2"/>
    <x v="32"/>
    <x v="32"/>
    <x v="32"/>
    <x v="32"/>
    <x v="1"/>
  </r>
  <r>
    <x v="44"/>
    <x v="16"/>
    <x v="16"/>
    <x v="16"/>
    <x v="16"/>
    <x v="16"/>
    <x v="33"/>
    <x v="33"/>
    <x v="33"/>
    <x v="33"/>
    <x v="1"/>
  </r>
  <r>
    <x v="45"/>
    <x v="16"/>
    <x v="16"/>
    <x v="16"/>
    <x v="16"/>
    <x v="16"/>
    <x v="34"/>
    <x v="34"/>
    <x v="34"/>
    <x v="34"/>
    <x v="1"/>
  </r>
  <r>
    <x v="46"/>
    <x v="21"/>
    <x v="21"/>
    <x v="21"/>
    <x v="21"/>
    <x v="21"/>
    <x v="35"/>
    <x v="35"/>
    <x v="35"/>
    <x v="35"/>
    <x v="1"/>
  </r>
  <r>
    <x v="47"/>
    <x v="18"/>
    <x v="18"/>
    <x v="18"/>
    <x v="18"/>
    <x v="18"/>
    <x v="36"/>
    <x v="36"/>
    <x v="36"/>
    <x v="36"/>
    <x v="1"/>
  </r>
  <r>
    <x v="48"/>
    <x v="2"/>
    <x v="2"/>
    <x v="2"/>
    <x v="2"/>
    <x v="2"/>
    <x v="37"/>
    <x v="37"/>
    <x v="37"/>
    <x v="37"/>
    <x v="1"/>
  </r>
  <r>
    <x v="49"/>
    <x v="1"/>
    <x v="1"/>
    <x v="1"/>
    <x v="1"/>
    <x v="1"/>
    <x v="38"/>
    <x v="38"/>
    <x v="38"/>
    <x v="38"/>
    <x v="1"/>
  </r>
  <r>
    <x v="50"/>
    <x v="13"/>
    <x v="13"/>
    <x v="13"/>
    <x v="13"/>
    <x v="13"/>
    <x v="39"/>
    <x v="39"/>
    <x v="39"/>
    <x v="39"/>
    <x v="1"/>
  </r>
  <r>
    <x v="51"/>
    <x v="0"/>
    <x v="0"/>
    <x v="0"/>
    <x v="0"/>
    <x v="0"/>
    <x v="40"/>
    <x v="40"/>
    <x v="40"/>
    <x v="40"/>
    <x v="1"/>
  </r>
  <r>
    <x v="52"/>
    <x v="13"/>
    <x v="13"/>
    <x v="13"/>
    <x v="13"/>
    <x v="13"/>
    <x v="41"/>
    <x v="41"/>
    <x v="41"/>
    <x v="41"/>
    <x v="1"/>
  </r>
  <r>
    <x v="53"/>
    <x v="22"/>
    <x v="22"/>
    <x v="22"/>
    <x v="22"/>
    <x v="22"/>
    <x v="42"/>
    <x v="42"/>
    <x v="42"/>
    <x v="42"/>
    <x v="1"/>
  </r>
  <r>
    <x v="54"/>
    <x v="14"/>
    <x v="14"/>
    <x v="14"/>
    <x v="14"/>
    <x v="14"/>
    <x v="43"/>
    <x v="43"/>
    <x v="43"/>
    <x v="43"/>
    <x v="1"/>
  </r>
  <r>
    <x v="55"/>
    <x v="10"/>
    <x v="10"/>
    <x v="10"/>
    <x v="10"/>
    <x v="10"/>
    <x v="44"/>
    <x v="44"/>
    <x v="44"/>
    <x v="44"/>
    <x v="1"/>
  </r>
  <r>
    <x v="56"/>
    <x v="12"/>
    <x v="12"/>
    <x v="12"/>
    <x v="12"/>
    <x v="12"/>
    <x v="45"/>
    <x v="45"/>
    <x v="45"/>
    <x v="45"/>
    <x v="1"/>
  </r>
  <r>
    <x v="57"/>
    <x v="16"/>
    <x v="16"/>
    <x v="16"/>
    <x v="16"/>
    <x v="16"/>
    <x v="33"/>
    <x v="33"/>
    <x v="33"/>
    <x v="33"/>
    <x v="1"/>
  </r>
  <r>
    <x v="58"/>
    <x v="6"/>
    <x v="6"/>
    <x v="6"/>
    <x v="6"/>
    <x v="6"/>
    <x v="46"/>
    <x v="46"/>
    <x v="46"/>
    <x v="46"/>
    <x v="1"/>
  </r>
  <r>
    <x v="59"/>
    <x v="12"/>
    <x v="12"/>
    <x v="12"/>
    <x v="12"/>
    <x v="12"/>
    <x v="47"/>
    <x v="47"/>
    <x v="47"/>
    <x v="47"/>
    <x v="2"/>
  </r>
  <r>
    <x v="60"/>
    <x v="23"/>
    <x v="23"/>
    <x v="23"/>
    <x v="23"/>
    <x v="23"/>
    <x v="48"/>
    <x v="48"/>
    <x v="48"/>
    <x v="48"/>
    <x v="2"/>
  </r>
  <r>
    <x v="61"/>
    <x v="20"/>
    <x v="20"/>
    <x v="20"/>
    <x v="20"/>
    <x v="20"/>
    <x v="49"/>
    <x v="49"/>
    <x v="49"/>
    <x v="49"/>
    <x v="2"/>
  </r>
  <r>
    <x v="62"/>
    <x v="2"/>
    <x v="2"/>
    <x v="2"/>
    <x v="2"/>
    <x v="2"/>
    <x v="50"/>
    <x v="50"/>
    <x v="50"/>
    <x v="50"/>
    <x v="2"/>
  </r>
  <r>
    <x v="63"/>
    <x v="2"/>
    <x v="2"/>
    <x v="2"/>
    <x v="2"/>
    <x v="2"/>
    <x v="37"/>
    <x v="37"/>
    <x v="37"/>
    <x v="37"/>
    <x v="2"/>
  </r>
  <r>
    <x v="64"/>
    <x v="10"/>
    <x v="10"/>
    <x v="10"/>
    <x v="10"/>
    <x v="10"/>
    <x v="51"/>
    <x v="51"/>
    <x v="51"/>
    <x v="51"/>
    <x v="2"/>
  </r>
  <r>
    <x v="65"/>
    <x v="2"/>
    <x v="2"/>
    <x v="2"/>
    <x v="2"/>
    <x v="2"/>
    <x v="52"/>
    <x v="52"/>
    <x v="52"/>
    <x v="52"/>
    <x v="2"/>
  </r>
  <r>
    <x v="66"/>
    <x v="2"/>
    <x v="2"/>
    <x v="2"/>
    <x v="2"/>
    <x v="2"/>
    <x v="37"/>
    <x v="37"/>
    <x v="37"/>
    <x v="37"/>
    <x v="2"/>
  </r>
  <r>
    <x v="67"/>
    <x v="23"/>
    <x v="23"/>
    <x v="23"/>
    <x v="23"/>
    <x v="23"/>
    <x v="5"/>
    <x v="5"/>
    <x v="5"/>
    <x v="5"/>
    <x v="2"/>
  </r>
  <r>
    <x v="68"/>
    <x v="9"/>
    <x v="9"/>
    <x v="9"/>
    <x v="9"/>
    <x v="9"/>
    <x v="53"/>
    <x v="53"/>
    <x v="53"/>
    <x v="53"/>
    <x v="2"/>
  </r>
  <r>
    <x v="69"/>
    <x v="11"/>
    <x v="11"/>
    <x v="11"/>
    <x v="11"/>
    <x v="11"/>
    <x v="8"/>
    <x v="8"/>
    <x v="8"/>
    <x v="8"/>
    <x v="2"/>
  </r>
  <r>
    <x v="70"/>
    <x v="16"/>
    <x v="16"/>
    <x v="16"/>
    <x v="16"/>
    <x v="16"/>
    <x v="54"/>
    <x v="54"/>
    <x v="54"/>
    <x v="54"/>
    <x v="2"/>
  </r>
  <r>
    <x v="71"/>
    <x v="2"/>
    <x v="2"/>
    <x v="2"/>
    <x v="2"/>
    <x v="2"/>
    <x v="50"/>
    <x v="50"/>
    <x v="50"/>
    <x v="50"/>
    <x v="2"/>
  </r>
  <r>
    <x v="72"/>
    <x v="5"/>
    <x v="5"/>
    <x v="5"/>
    <x v="5"/>
    <x v="5"/>
    <x v="55"/>
    <x v="55"/>
    <x v="55"/>
    <x v="55"/>
    <x v="2"/>
  </r>
  <r>
    <x v="73"/>
    <x v="16"/>
    <x v="16"/>
    <x v="16"/>
    <x v="16"/>
    <x v="16"/>
    <x v="54"/>
    <x v="54"/>
    <x v="54"/>
    <x v="54"/>
    <x v="2"/>
  </r>
  <r>
    <x v="74"/>
    <x v="3"/>
    <x v="3"/>
    <x v="3"/>
    <x v="3"/>
    <x v="3"/>
    <x v="56"/>
    <x v="56"/>
    <x v="56"/>
    <x v="56"/>
    <x v="2"/>
  </r>
  <r>
    <x v="75"/>
    <x v="3"/>
    <x v="3"/>
    <x v="3"/>
    <x v="3"/>
    <x v="3"/>
    <x v="57"/>
    <x v="57"/>
    <x v="57"/>
    <x v="57"/>
    <x v="2"/>
  </r>
  <r>
    <x v="76"/>
    <x v="12"/>
    <x v="12"/>
    <x v="12"/>
    <x v="12"/>
    <x v="12"/>
    <x v="30"/>
    <x v="30"/>
    <x v="30"/>
    <x v="30"/>
    <x v="2"/>
  </r>
  <r>
    <x v="77"/>
    <x v="1"/>
    <x v="1"/>
    <x v="1"/>
    <x v="1"/>
    <x v="1"/>
    <x v="58"/>
    <x v="58"/>
    <x v="58"/>
    <x v="58"/>
    <x v="2"/>
  </r>
  <r>
    <x v="78"/>
    <x v="11"/>
    <x v="11"/>
    <x v="11"/>
    <x v="11"/>
    <x v="11"/>
    <x v="8"/>
    <x v="8"/>
    <x v="8"/>
    <x v="8"/>
    <x v="2"/>
  </r>
  <r>
    <x v="79"/>
    <x v="2"/>
    <x v="2"/>
    <x v="2"/>
    <x v="2"/>
    <x v="2"/>
    <x v="59"/>
    <x v="59"/>
    <x v="59"/>
    <x v="59"/>
    <x v="2"/>
  </r>
  <r>
    <x v="80"/>
    <x v="10"/>
    <x v="10"/>
    <x v="10"/>
    <x v="10"/>
    <x v="10"/>
    <x v="51"/>
    <x v="51"/>
    <x v="51"/>
    <x v="51"/>
    <x v="2"/>
  </r>
  <r>
    <x v="81"/>
    <x v="14"/>
    <x v="14"/>
    <x v="14"/>
    <x v="14"/>
    <x v="14"/>
    <x v="60"/>
    <x v="60"/>
    <x v="60"/>
    <x v="60"/>
    <x v="2"/>
  </r>
  <r>
    <x v="82"/>
    <x v="18"/>
    <x v="18"/>
    <x v="18"/>
    <x v="18"/>
    <x v="18"/>
    <x v="61"/>
    <x v="61"/>
    <x v="61"/>
    <x v="61"/>
    <x v="2"/>
  </r>
  <r>
    <x v="83"/>
    <x v="12"/>
    <x v="12"/>
    <x v="12"/>
    <x v="12"/>
    <x v="12"/>
    <x v="5"/>
    <x v="5"/>
    <x v="5"/>
    <x v="5"/>
    <x v="2"/>
  </r>
  <r>
    <x v="84"/>
    <x v="0"/>
    <x v="0"/>
    <x v="0"/>
    <x v="0"/>
    <x v="0"/>
    <x v="62"/>
    <x v="62"/>
    <x v="62"/>
    <x v="62"/>
    <x v="2"/>
  </r>
  <r>
    <x v="85"/>
    <x v="0"/>
    <x v="0"/>
    <x v="0"/>
    <x v="0"/>
    <x v="0"/>
    <x v="63"/>
    <x v="63"/>
    <x v="63"/>
    <x v="63"/>
    <x v="2"/>
  </r>
  <r>
    <x v="86"/>
    <x v="16"/>
    <x v="16"/>
    <x v="16"/>
    <x v="16"/>
    <x v="16"/>
    <x v="54"/>
    <x v="54"/>
    <x v="54"/>
    <x v="54"/>
    <x v="2"/>
  </r>
  <r>
    <x v="87"/>
    <x v="5"/>
    <x v="5"/>
    <x v="5"/>
    <x v="5"/>
    <x v="5"/>
    <x v="64"/>
    <x v="64"/>
    <x v="64"/>
    <x v="64"/>
    <x v="2"/>
  </r>
  <r>
    <x v="88"/>
    <x v="19"/>
    <x v="19"/>
    <x v="19"/>
    <x v="19"/>
    <x v="19"/>
    <x v="65"/>
    <x v="65"/>
    <x v="65"/>
    <x v="65"/>
    <x v="2"/>
  </r>
  <r>
    <x v="89"/>
    <x v="3"/>
    <x v="3"/>
    <x v="3"/>
    <x v="3"/>
    <x v="3"/>
    <x v="66"/>
    <x v="66"/>
    <x v="66"/>
    <x v="66"/>
    <x v="2"/>
  </r>
  <r>
    <x v="90"/>
    <x v="10"/>
    <x v="10"/>
    <x v="10"/>
    <x v="10"/>
    <x v="10"/>
    <x v="67"/>
    <x v="67"/>
    <x v="67"/>
    <x v="67"/>
    <x v="3"/>
  </r>
  <r>
    <x v="91"/>
    <x v="5"/>
    <x v="5"/>
    <x v="5"/>
    <x v="5"/>
    <x v="5"/>
    <x v="68"/>
    <x v="68"/>
    <x v="68"/>
    <x v="68"/>
    <x v="3"/>
  </r>
  <r>
    <x v="92"/>
    <x v="12"/>
    <x v="12"/>
    <x v="12"/>
    <x v="12"/>
    <x v="12"/>
    <x v="69"/>
    <x v="69"/>
    <x v="69"/>
    <x v="69"/>
    <x v="3"/>
  </r>
  <r>
    <x v="93"/>
    <x v="13"/>
    <x v="13"/>
    <x v="13"/>
    <x v="13"/>
    <x v="13"/>
    <x v="41"/>
    <x v="41"/>
    <x v="41"/>
    <x v="41"/>
    <x v="3"/>
  </r>
  <r>
    <x v="94"/>
    <x v="6"/>
    <x v="6"/>
    <x v="6"/>
    <x v="6"/>
    <x v="6"/>
    <x v="70"/>
    <x v="70"/>
    <x v="70"/>
    <x v="70"/>
    <x v="3"/>
  </r>
  <r>
    <x v="95"/>
    <x v="23"/>
    <x v="23"/>
    <x v="23"/>
    <x v="23"/>
    <x v="23"/>
    <x v="71"/>
    <x v="71"/>
    <x v="71"/>
    <x v="71"/>
    <x v="3"/>
  </r>
  <r>
    <x v="96"/>
    <x v="22"/>
    <x v="22"/>
    <x v="22"/>
    <x v="22"/>
    <x v="22"/>
    <x v="72"/>
    <x v="72"/>
    <x v="72"/>
    <x v="72"/>
    <x v="3"/>
  </r>
  <r>
    <x v="97"/>
    <x v="16"/>
    <x v="16"/>
    <x v="16"/>
    <x v="16"/>
    <x v="16"/>
    <x v="15"/>
    <x v="15"/>
    <x v="15"/>
    <x v="15"/>
    <x v="3"/>
  </r>
  <r>
    <x v="98"/>
    <x v="2"/>
    <x v="2"/>
    <x v="2"/>
    <x v="2"/>
    <x v="2"/>
    <x v="59"/>
    <x v="59"/>
    <x v="59"/>
    <x v="59"/>
    <x v="3"/>
  </r>
  <r>
    <x v="99"/>
    <x v="16"/>
    <x v="16"/>
    <x v="16"/>
    <x v="16"/>
    <x v="16"/>
    <x v="73"/>
    <x v="73"/>
    <x v="73"/>
    <x v="73"/>
    <x v="3"/>
  </r>
  <r>
    <x v="100"/>
    <x v="8"/>
    <x v="8"/>
    <x v="8"/>
    <x v="8"/>
    <x v="8"/>
    <x v="17"/>
    <x v="17"/>
    <x v="17"/>
    <x v="17"/>
    <x v="3"/>
  </r>
  <r>
    <x v="101"/>
    <x v="8"/>
    <x v="8"/>
    <x v="8"/>
    <x v="8"/>
    <x v="8"/>
    <x v="74"/>
    <x v="74"/>
    <x v="74"/>
    <x v="74"/>
    <x v="3"/>
  </r>
  <r>
    <x v="102"/>
    <x v="22"/>
    <x v="22"/>
    <x v="22"/>
    <x v="22"/>
    <x v="22"/>
    <x v="75"/>
    <x v="75"/>
    <x v="75"/>
    <x v="75"/>
    <x v="3"/>
  </r>
  <r>
    <x v="103"/>
    <x v="23"/>
    <x v="23"/>
    <x v="23"/>
    <x v="23"/>
    <x v="23"/>
    <x v="48"/>
    <x v="48"/>
    <x v="48"/>
    <x v="48"/>
    <x v="3"/>
  </r>
  <r>
    <x v="104"/>
    <x v="10"/>
    <x v="10"/>
    <x v="10"/>
    <x v="10"/>
    <x v="10"/>
    <x v="51"/>
    <x v="51"/>
    <x v="51"/>
    <x v="51"/>
    <x v="3"/>
  </r>
  <r>
    <x v="105"/>
    <x v="6"/>
    <x v="6"/>
    <x v="6"/>
    <x v="6"/>
    <x v="6"/>
    <x v="76"/>
    <x v="76"/>
    <x v="76"/>
    <x v="76"/>
    <x v="3"/>
  </r>
  <r>
    <x v="106"/>
    <x v="1"/>
    <x v="1"/>
    <x v="1"/>
    <x v="1"/>
    <x v="1"/>
    <x v="58"/>
    <x v="58"/>
    <x v="58"/>
    <x v="58"/>
    <x v="3"/>
  </r>
  <r>
    <x v="107"/>
    <x v="5"/>
    <x v="5"/>
    <x v="5"/>
    <x v="5"/>
    <x v="5"/>
    <x v="77"/>
    <x v="77"/>
    <x v="77"/>
    <x v="77"/>
    <x v="3"/>
  </r>
  <r>
    <x v="108"/>
    <x v="13"/>
    <x v="13"/>
    <x v="13"/>
    <x v="13"/>
    <x v="13"/>
    <x v="11"/>
    <x v="11"/>
    <x v="11"/>
    <x v="11"/>
    <x v="3"/>
  </r>
  <r>
    <x v="109"/>
    <x v="14"/>
    <x v="14"/>
    <x v="14"/>
    <x v="14"/>
    <x v="14"/>
    <x v="78"/>
    <x v="78"/>
    <x v="78"/>
    <x v="78"/>
    <x v="3"/>
  </r>
  <r>
    <x v="110"/>
    <x v="23"/>
    <x v="23"/>
    <x v="23"/>
    <x v="23"/>
    <x v="23"/>
    <x v="5"/>
    <x v="5"/>
    <x v="5"/>
    <x v="5"/>
    <x v="3"/>
  </r>
  <r>
    <x v="111"/>
    <x v="0"/>
    <x v="0"/>
    <x v="0"/>
    <x v="0"/>
    <x v="0"/>
    <x v="79"/>
    <x v="79"/>
    <x v="79"/>
    <x v="79"/>
    <x v="3"/>
  </r>
  <r>
    <x v="112"/>
    <x v="8"/>
    <x v="8"/>
    <x v="8"/>
    <x v="8"/>
    <x v="8"/>
    <x v="74"/>
    <x v="74"/>
    <x v="74"/>
    <x v="74"/>
    <x v="3"/>
  </r>
  <r>
    <x v="113"/>
    <x v="2"/>
    <x v="2"/>
    <x v="2"/>
    <x v="2"/>
    <x v="2"/>
    <x v="80"/>
    <x v="80"/>
    <x v="80"/>
    <x v="80"/>
    <x v="3"/>
  </r>
  <r>
    <x v="114"/>
    <x v="5"/>
    <x v="5"/>
    <x v="5"/>
    <x v="5"/>
    <x v="5"/>
    <x v="5"/>
    <x v="5"/>
    <x v="5"/>
    <x v="5"/>
    <x v="3"/>
  </r>
  <r>
    <x v="115"/>
    <x v="13"/>
    <x v="13"/>
    <x v="13"/>
    <x v="13"/>
    <x v="13"/>
    <x v="5"/>
    <x v="5"/>
    <x v="5"/>
    <x v="5"/>
    <x v="3"/>
  </r>
  <r>
    <x v="116"/>
    <x v="17"/>
    <x v="17"/>
    <x v="17"/>
    <x v="17"/>
    <x v="17"/>
    <x v="81"/>
    <x v="81"/>
    <x v="81"/>
    <x v="81"/>
    <x v="3"/>
  </r>
  <r>
    <x v="117"/>
    <x v="9"/>
    <x v="9"/>
    <x v="9"/>
    <x v="9"/>
    <x v="9"/>
    <x v="82"/>
    <x v="82"/>
    <x v="82"/>
    <x v="82"/>
    <x v="3"/>
  </r>
  <r>
    <x v="118"/>
    <x v="8"/>
    <x v="8"/>
    <x v="8"/>
    <x v="8"/>
    <x v="8"/>
    <x v="83"/>
    <x v="83"/>
    <x v="83"/>
    <x v="83"/>
    <x v="3"/>
  </r>
  <r>
    <x v="119"/>
    <x v="10"/>
    <x v="10"/>
    <x v="10"/>
    <x v="10"/>
    <x v="10"/>
    <x v="84"/>
    <x v="84"/>
    <x v="84"/>
    <x v="84"/>
    <x v="3"/>
  </r>
  <r>
    <x v="120"/>
    <x v="5"/>
    <x v="5"/>
    <x v="5"/>
    <x v="5"/>
    <x v="5"/>
    <x v="55"/>
    <x v="55"/>
    <x v="55"/>
    <x v="55"/>
    <x v="4"/>
  </r>
  <r>
    <x v="121"/>
    <x v="11"/>
    <x v="11"/>
    <x v="11"/>
    <x v="11"/>
    <x v="11"/>
    <x v="85"/>
    <x v="85"/>
    <x v="85"/>
    <x v="85"/>
    <x v="4"/>
  </r>
  <r>
    <x v="122"/>
    <x v="0"/>
    <x v="0"/>
    <x v="0"/>
    <x v="0"/>
    <x v="0"/>
    <x v="86"/>
    <x v="86"/>
    <x v="86"/>
    <x v="86"/>
    <x v="4"/>
  </r>
  <r>
    <x v="123"/>
    <x v="22"/>
    <x v="22"/>
    <x v="22"/>
    <x v="22"/>
    <x v="22"/>
    <x v="87"/>
    <x v="87"/>
    <x v="87"/>
    <x v="87"/>
    <x v="4"/>
  </r>
  <r>
    <x v="124"/>
    <x v="20"/>
    <x v="20"/>
    <x v="20"/>
    <x v="20"/>
    <x v="20"/>
    <x v="88"/>
    <x v="88"/>
    <x v="88"/>
    <x v="88"/>
    <x v="4"/>
  </r>
  <r>
    <x v="125"/>
    <x v="2"/>
    <x v="2"/>
    <x v="2"/>
    <x v="2"/>
    <x v="2"/>
    <x v="32"/>
    <x v="32"/>
    <x v="32"/>
    <x v="32"/>
    <x v="4"/>
  </r>
  <r>
    <x v="126"/>
    <x v="13"/>
    <x v="13"/>
    <x v="13"/>
    <x v="13"/>
    <x v="13"/>
    <x v="13"/>
    <x v="13"/>
    <x v="13"/>
    <x v="13"/>
    <x v="4"/>
  </r>
  <r>
    <x v="127"/>
    <x v="5"/>
    <x v="5"/>
    <x v="5"/>
    <x v="5"/>
    <x v="5"/>
    <x v="5"/>
    <x v="5"/>
    <x v="5"/>
    <x v="5"/>
    <x v="4"/>
  </r>
  <r>
    <x v="128"/>
    <x v="10"/>
    <x v="10"/>
    <x v="10"/>
    <x v="10"/>
    <x v="10"/>
    <x v="89"/>
    <x v="89"/>
    <x v="89"/>
    <x v="89"/>
    <x v="4"/>
  </r>
  <r>
    <x v="129"/>
    <x v="10"/>
    <x v="10"/>
    <x v="10"/>
    <x v="10"/>
    <x v="10"/>
    <x v="90"/>
    <x v="90"/>
    <x v="90"/>
    <x v="90"/>
    <x v="4"/>
  </r>
  <r>
    <x v="130"/>
    <x v="21"/>
    <x v="21"/>
    <x v="21"/>
    <x v="21"/>
    <x v="21"/>
    <x v="91"/>
    <x v="91"/>
    <x v="91"/>
    <x v="91"/>
    <x v="4"/>
  </r>
  <r>
    <x v="131"/>
    <x v="3"/>
    <x v="3"/>
    <x v="3"/>
    <x v="3"/>
    <x v="3"/>
    <x v="92"/>
    <x v="92"/>
    <x v="92"/>
    <x v="92"/>
    <x v="4"/>
  </r>
  <r>
    <x v="132"/>
    <x v="0"/>
    <x v="0"/>
    <x v="0"/>
    <x v="0"/>
    <x v="0"/>
    <x v="93"/>
    <x v="93"/>
    <x v="93"/>
    <x v="93"/>
    <x v="4"/>
  </r>
  <r>
    <x v="133"/>
    <x v="5"/>
    <x v="5"/>
    <x v="5"/>
    <x v="5"/>
    <x v="5"/>
    <x v="94"/>
    <x v="94"/>
    <x v="94"/>
    <x v="94"/>
    <x v="4"/>
  </r>
  <r>
    <x v="134"/>
    <x v="1"/>
    <x v="1"/>
    <x v="1"/>
    <x v="1"/>
    <x v="1"/>
    <x v="38"/>
    <x v="38"/>
    <x v="38"/>
    <x v="38"/>
    <x v="4"/>
  </r>
  <r>
    <x v="135"/>
    <x v="10"/>
    <x v="10"/>
    <x v="10"/>
    <x v="10"/>
    <x v="10"/>
    <x v="5"/>
    <x v="5"/>
    <x v="5"/>
    <x v="5"/>
    <x v="4"/>
  </r>
  <r>
    <x v="136"/>
    <x v="8"/>
    <x v="8"/>
    <x v="8"/>
    <x v="8"/>
    <x v="8"/>
    <x v="95"/>
    <x v="95"/>
    <x v="95"/>
    <x v="95"/>
    <x v="4"/>
  </r>
  <r>
    <x v="137"/>
    <x v="19"/>
    <x v="19"/>
    <x v="19"/>
    <x v="19"/>
    <x v="19"/>
    <x v="96"/>
    <x v="96"/>
    <x v="96"/>
    <x v="96"/>
    <x v="4"/>
  </r>
  <r>
    <x v="138"/>
    <x v="17"/>
    <x v="17"/>
    <x v="17"/>
    <x v="17"/>
    <x v="17"/>
    <x v="18"/>
    <x v="18"/>
    <x v="18"/>
    <x v="18"/>
    <x v="4"/>
  </r>
  <r>
    <x v="139"/>
    <x v="12"/>
    <x v="12"/>
    <x v="12"/>
    <x v="12"/>
    <x v="12"/>
    <x v="69"/>
    <x v="69"/>
    <x v="69"/>
    <x v="69"/>
    <x v="4"/>
  </r>
  <r>
    <x v="140"/>
    <x v="12"/>
    <x v="12"/>
    <x v="12"/>
    <x v="12"/>
    <x v="12"/>
    <x v="97"/>
    <x v="97"/>
    <x v="97"/>
    <x v="97"/>
    <x v="4"/>
  </r>
  <r>
    <x v="141"/>
    <x v="1"/>
    <x v="1"/>
    <x v="1"/>
    <x v="1"/>
    <x v="1"/>
    <x v="5"/>
    <x v="5"/>
    <x v="5"/>
    <x v="5"/>
    <x v="4"/>
  </r>
  <r>
    <x v="142"/>
    <x v="10"/>
    <x v="10"/>
    <x v="10"/>
    <x v="10"/>
    <x v="10"/>
    <x v="5"/>
    <x v="5"/>
    <x v="5"/>
    <x v="5"/>
    <x v="4"/>
  </r>
  <r>
    <x v="143"/>
    <x v="12"/>
    <x v="12"/>
    <x v="12"/>
    <x v="12"/>
    <x v="12"/>
    <x v="98"/>
    <x v="98"/>
    <x v="98"/>
    <x v="98"/>
    <x v="4"/>
  </r>
  <r>
    <x v="144"/>
    <x v="17"/>
    <x v="17"/>
    <x v="17"/>
    <x v="17"/>
    <x v="17"/>
    <x v="99"/>
    <x v="99"/>
    <x v="99"/>
    <x v="99"/>
    <x v="4"/>
  </r>
  <r>
    <x v="145"/>
    <x v="17"/>
    <x v="17"/>
    <x v="17"/>
    <x v="17"/>
    <x v="17"/>
    <x v="5"/>
    <x v="5"/>
    <x v="5"/>
    <x v="5"/>
    <x v="4"/>
  </r>
  <r>
    <x v="146"/>
    <x v="10"/>
    <x v="10"/>
    <x v="10"/>
    <x v="10"/>
    <x v="10"/>
    <x v="67"/>
    <x v="67"/>
    <x v="67"/>
    <x v="67"/>
    <x v="4"/>
  </r>
  <r>
    <x v="147"/>
    <x v="6"/>
    <x v="6"/>
    <x v="6"/>
    <x v="6"/>
    <x v="6"/>
    <x v="100"/>
    <x v="100"/>
    <x v="100"/>
    <x v="100"/>
    <x v="4"/>
  </r>
  <r>
    <x v="148"/>
    <x v="8"/>
    <x v="8"/>
    <x v="8"/>
    <x v="8"/>
    <x v="8"/>
    <x v="101"/>
    <x v="101"/>
    <x v="101"/>
    <x v="101"/>
    <x v="4"/>
  </r>
  <r>
    <x v="149"/>
    <x v="16"/>
    <x v="16"/>
    <x v="16"/>
    <x v="16"/>
    <x v="16"/>
    <x v="15"/>
    <x v="15"/>
    <x v="15"/>
    <x v="15"/>
    <x v="4"/>
  </r>
  <r>
    <x v="150"/>
    <x v="12"/>
    <x v="12"/>
    <x v="12"/>
    <x v="12"/>
    <x v="12"/>
    <x v="5"/>
    <x v="5"/>
    <x v="5"/>
    <x v="5"/>
    <x v="4"/>
  </r>
  <r>
    <x v="151"/>
    <x v="23"/>
    <x v="23"/>
    <x v="23"/>
    <x v="23"/>
    <x v="23"/>
    <x v="102"/>
    <x v="102"/>
    <x v="102"/>
    <x v="102"/>
    <x v="5"/>
  </r>
  <r>
    <x v="152"/>
    <x v="4"/>
    <x v="4"/>
    <x v="4"/>
    <x v="4"/>
    <x v="4"/>
    <x v="24"/>
    <x v="24"/>
    <x v="24"/>
    <x v="24"/>
    <x v="5"/>
  </r>
  <r>
    <x v="153"/>
    <x v="16"/>
    <x v="16"/>
    <x v="16"/>
    <x v="16"/>
    <x v="16"/>
    <x v="15"/>
    <x v="15"/>
    <x v="15"/>
    <x v="15"/>
    <x v="5"/>
  </r>
  <r>
    <x v="154"/>
    <x v="12"/>
    <x v="12"/>
    <x v="12"/>
    <x v="12"/>
    <x v="12"/>
    <x v="103"/>
    <x v="103"/>
    <x v="103"/>
    <x v="103"/>
    <x v="5"/>
  </r>
  <r>
    <x v="155"/>
    <x v="12"/>
    <x v="12"/>
    <x v="12"/>
    <x v="12"/>
    <x v="12"/>
    <x v="98"/>
    <x v="98"/>
    <x v="98"/>
    <x v="98"/>
    <x v="5"/>
  </r>
  <r>
    <x v="156"/>
    <x v="12"/>
    <x v="12"/>
    <x v="12"/>
    <x v="12"/>
    <x v="12"/>
    <x v="22"/>
    <x v="22"/>
    <x v="22"/>
    <x v="22"/>
    <x v="5"/>
  </r>
  <r>
    <x v="157"/>
    <x v="10"/>
    <x v="10"/>
    <x v="10"/>
    <x v="10"/>
    <x v="10"/>
    <x v="67"/>
    <x v="67"/>
    <x v="67"/>
    <x v="67"/>
    <x v="5"/>
  </r>
  <r>
    <x v="158"/>
    <x v="3"/>
    <x v="3"/>
    <x v="3"/>
    <x v="3"/>
    <x v="3"/>
    <x v="56"/>
    <x v="56"/>
    <x v="56"/>
    <x v="56"/>
    <x v="5"/>
  </r>
  <r>
    <x v="159"/>
    <x v="19"/>
    <x v="19"/>
    <x v="19"/>
    <x v="19"/>
    <x v="19"/>
    <x v="104"/>
    <x v="104"/>
    <x v="104"/>
    <x v="104"/>
    <x v="5"/>
  </r>
  <r>
    <x v="160"/>
    <x v="1"/>
    <x v="1"/>
    <x v="1"/>
    <x v="1"/>
    <x v="1"/>
    <x v="58"/>
    <x v="58"/>
    <x v="58"/>
    <x v="58"/>
    <x v="5"/>
  </r>
  <r>
    <x v="161"/>
    <x v="12"/>
    <x v="12"/>
    <x v="12"/>
    <x v="12"/>
    <x v="12"/>
    <x v="5"/>
    <x v="5"/>
    <x v="5"/>
    <x v="5"/>
    <x v="5"/>
  </r>
  <r>
    <x v="162"/>
    <x v="1"/>
    <x v="1"/>
    <x v="1"/>
    <x v="1"/>
    <x v="1"/>
    <x v="105"/>
    <x v="105"/>
    <x v="105"/>
    <x v="105"/>
    <x v="5"/>
  </r>
  <r>
    <x v="163"/>
    <x v="2"/>
    <x v="2"/>
    <x v="2"/>
    <x v="2"/>
    <x v="2"/>
    <x v="37"/>
    <x v="37"/>
    <x v="37"/>
    <x v="37"/>
    <x v="5"/>
  </r>
  <r>
    <x v="164"/>
    <x v="12"/>
    <x v="12"/>
    <x v="12"/>
    <x v="12"/>
    <x v="12"/>
    <x v="106"/>
    <x v="106"/>
    <x v="106"/>
    <x v="106"/>
    <x v="5"/>
  </r>
  <r>
    <x v="165"/>
    <x v="14"/>
    <x v="14"/>
    <x v="14"/>
    <x v="14"/>
    <x v="14"/>
    <x v="60"/>
    <x v="60"/>
    <x v="60"/>
    <x v="60"/>
    <x v="5"/>
  </r>
  <r>
    <x v="166"/>
    <x v="21"/>
    <x v="21"/>
    <x v="21"/>
    <x v="21"/>
    <x v="21"/>
    <x v="107"/>
    <x v="107"/>
    <x v="107"/>
    <x v="107"/>
    <x v="5"/>
  </r>
  <r>
    <x v="167"/>
    <x v="6"/>
    <x v="6"/>
    <x v="6"/>
    <x v="6"/>
    <x v="6"/>
    <x v="2"/>
    <x v="2"/>
    <x v="2"/>
    <x v="2"/>
    <x v="5"/>
  </r>
  <r>
    <x v="168"/>
    <x v="10"/>
    <x v="10"/>
    <x v="10"/>
    <x v="10"/>
    <x v="10"/>
    <x v="67"/>
    <x v="67"/>
    <x v="67"/>
    <x v="67"/>
    <x v="5"/>
  </r>
  <r>
    <x v="169"/>
    <x v="13"/>
    <x v="13"/>
    <x v="13"/>
    <x v="13"/>
    <x v="13"/>
    <x v="108"/>
    <x v="108"/>
    <x v="108"/>
    <x v="108"/>
    <x v="5"/>
  </r>
  <r>
    <x v="170"/>
    <x v="24"/>
    <x v="24"/>
    <x v="24"/>
    <x v="24"/>
    <x v="24"/>
    <x v="109"/>
    <x v="109"/>
    <x v="109"/>
    <x v="109"/>
    <x v="5"/>
  </r>
  <r>
    <x v="171"/>
    <x v="10"/>
    <x v="10"/>
    <x v="10"/>
    <x v="10"/>
    <x v="10"/>
    <x v="67"/>
    <x v="67"/>
    <x v="67"/>
    <x v="67"/>
    <x v="5"/>
  </r>
  <r>
    <x v="172"/>
    <x v="19"/>
    <x v="19"/>
    <x v="19"/>
    <x v="19"/>
    <x v="19"/>
    <x v="65"/>
    <x v="65"/>
    <x v="65"/>
    <x v="65"/>
    <x v="5"/>
  </r>
  <r>
    <x v="173"/>
    <x v="4"/>
    <x v="4"/>
    <x v="4"/>
    <x v="4"/>
    <x v="4"/>
    <x v="110"/>
    <x v="110"/>
    <x v="110"/>
    <x v="110"/>
    <x v="5"/>
  </r>
  <r>
    <x v="174"/>
    <x v="11"/>
    <x v="11"/>
    <x v="11"/>
    <x v="11"/>
    <x v="11"/>
    <x v="111"/>
    <x v="111"/>
    <x v="111"/>
    <x v="111"/>
    <x v="5"/>
  </r>
  <r>
    <x v="175"/>
    <x v="6"/>
    <x v="6"/>
    <x v="6"/>
    <x v="6"/>
    <x v="6"/>
    <x v="112"/>
    <x v="112"/>
    <x v="112"/>
    <x v="112"/>
    <x v="5"/>
  </r>
  <r>
    <x v="176"/>
    <x v="12"/>
    <x v="12"/>
    <x v="12"/>
    <x v="12"/>
    <x v="12"/>
    <x v="47"/>
    <x v="47"/>
    <x v="47"/>
    <x v="47"/>
    <x v="5"/>
  </r>
  <r>
    <x v="177"/>
    <x v="12"/>
    <x v="12"/>
    <x v="12"/>
    <x v="12"/>
    <x v="12"/>
    <x v="113"/>
    <x v="113"/>
    <x v="113"/>
    <x v="113"/>
    <x v="5"/>
  </r>
  <r>
    <x v="178"/>
    <x v="11"/>
    <x v="11"/>
    <x v="11"/>
    <x v="11"/>
    <x v="11"/>
    <x v="114"/>
    <x v="114"/>
    <x v="114"/>
    <x v="114"/>
    <x v="5"/>
  </r>
  <r>
    <x v="179"/>
    <x v="23"/>
    <x v="23"/>
    <x v="23"/>
    <x v="23"/>
    <x v="23"/>
    <x v="71"/>
    <x v="71"/>
    <x v="71"/>
    <x v="71"/>
    <x v="5"/>
  </r>
  <r>
    <x v="180"/>
    <x v="20"/>
    <x v="20"/>
    <x v="20"/>
    <x v="20"/>
    <x v="20"/>
    <x v="28"/>
    <x v="28"/>
    <x v="28"/>
    <x v="28"/>
    <x v="5"/>
  </r>
  <r>
    <x v="181"/>
    <x v="16"/>
    <x v="16"/>
    <x v="16"/>
    <x v="16"/>
    <x v="16"/>
    <x v="115"/>
    <x v="115"/>
    <x v="115"/>
    <x v="115"/>
    <x v="6"/>
  </r>
  <r>
    <x v="182"/>
    <x v="1"/>
    <x v="1"/>
    <x v="1"/>
    <x v="1"/>
    <x v="1"/>
    <x v="116"/>
    <x v="116"/>
    <x v="116"/>
    <x v="116"/>
    <x v="6"/>
  </r>
  <r>
    <x v="183"/>
    <x v="13"/>
    <x v="13"/>
    <x v="13"/>
    <x v="13"/>
    <x v="13"/>
    <x v="117"/>
    <x v="117"/>
    <x v="117"/>
    <x v="117"/>
    <x v="6"/>
  </r>
  <r>
    <x v="184"/>
    <x v="12"/>
    <x v="12"/>
    <x v="12"/>
    <x v="12"/>
    <x v="12"/>
    <x v="5"/>
    <x v="5"/>
    <x v="5"/>
    <x v="5"/>
    <x v="6"/>
  </r>
  <r>
    <x v="185"/>
    <x v="8"/>
    <x v="8"/>
    <x v="8"/>
    <x v="8"/>
    <x v="8"/>
    <x v="118"/>
    <x v="118"/>
    <x v="118"/>
    <x v="118"/>
    <x v="6"/>
  </r>
  <r>
    <x v="186"/>
    <x v="19"/>
    <x v="19"/>
    <x v="19"/>
    <x v="19"/>
    <x v="19"/>
    <x v="119"/>
    <x v="119"/>
    <x v="119"/>
    <x v="119"/>
    <x v="6"/>
  </r>
  <r>
    <x v="187"/>
    <x v="4"/>
    <x v="4"/>
    <x v="4"/>
    <x v="4"/>
    <x v="4"/>
    <x v="120"/>
    <x v="120"/>
    <x v="120"/>
    <x v="120"/>
    <x v="6"/>
  </r>
  <r>
    <x v="188"/>
    <x v="11"/>
    <x v="11"/>
    <x v="11"/>
    <x v="11"/>
    <x v="11"/>
    <x v="121"/>
    <x v="121"/>
    <x v="121"/>
    <x v="121"/>
    <x v="6"/>
  </r>
  <r>
    <x v="189"/>
    <x v="5"/>
    <x v="5"/>
    <x v="5"/>
    <x v="5"/>
    <x v="5"/>
    <x v="122"/>
    <x v="122"/>
    <x v="122"/>
    <x v="122"/>
    <x v="6"/>
  </r>
  <r>
    <x v="190"/>
    <x v="5"/>
    <x v="5"/>
    <x v="5"/>
    <x v="5"/>
    <x v="5"/>
    <x v="94"/>
    <x v="94"/>
    <x v="94"/>
    <x v="94"/>
    <x v="6"/>
  </r>
  <r>
    <x v="191"/>
    <x v="16"/>
    <x v="16"/>
    <x v="16"/>
    <x v="16"/>
    <x v="16"/>
    <x v="73"/>
    <x v="73"/>
    <x v="73"/>
    <x v="73"/>
    <x v="6"/>
  </r>
  <r>
    <x v="192"/>
    <x v="0"/>
    <x v="0"/>
    <x v="0"/>
    <x v="0"/>
    <x v="0"/>
    <x v="23"/>
    <x v="23"/>
    <x v="23"/>
    <x v="23"/>
    <x v="6"/>
  </r>
  <r>
    <x v="193"/>
    <x v="19"/>
    <x v="19"/>
    <x v="19"/>
    <x v="19"/>
    <x v="19"/>
    <x v="5"/>
    <x v="5"/>
    <x v="5"/>
    <x v="5"/>
    <x v="6"/>
  </r>
  <r>
    <x v="194"/>
    <x v="22"/>
    <x v="22"/>
    <x v="22"/>
    <x v="22"/>
    <x v="22"/>
    <x v="123"/>
    <x v="123"/>
    <x v="123"/>
    <x v="123"/>
    <x v="6"/>
  </r>
  <r>
    <x v="195"/>
    <x v="16"/>
    <x v="16"/>
    <x v="16"/>
    <x v="16"/>
    <x v="16"/>
    <x v="115"/>
    <x v="115"/>
    <x v="115"/>
    <x v="115"/>
    <x v="6"/>
  </r>
  <r>
    <x v="196"/>
    <x v="8"/>
    <x v="8"/>
    <x v="8"/>
    <x v="8"/>
    <x v="8"/>
    <x v="124"/>
    <x v="124"/>
    <x v="124"/>
    <x v="124"/>
    <x v="6"/>
  </r>
  <r>
    <x v="197"/>
    <x v="16"/>
    <x v="16"/>
    <x v="16"/>
    <x v="16"/>
    <x v="16"/>
    <x v="125"/>
    <x v="125"/>
    <x v="125"/>
    <x v="125"/>
    <x v="6"/>
  </r>
  <r>
    <x v="198"/>
    <x v="13"/>
    <x v="13"/>
    <x v="13"/>
    <x v="13"/>
    <x v="13"/>
    <x v="41"/>
    <x v="41"/>
    <x v="41"/>
    <x v="41"/>
    <x v="6"/>
  </r>
  <r>
    <x v="199"/>
    <x v="6"/>
    <x v="6"/>
    <x v="6"/>
    <x v="6"/>
    <x v="6"/>
    <x v="46"/>
    <x v="46"/>
    <x v="46"/>
    <x v="46"/>
    <x v="6"/>
  </r>
  <r>
    <x v="200"/>
    <x v="14"/>
    <x v="14"/>
    <x v="14"/>
    <x v="14"/>
    <x v="14"/>
    <x v="126"/>
    <x v="126"/>
    <x v="126"/>
    <x v="126"/>
    <x v="6"/>
  </r>
  <r>
    <x v="201"/>
    <x v="3"/>
    <x v="3"/>
    <x v="3"/>
    <x v="3"/>
    <x v="3"/>
    <x v="127"/>
    <x v="127"/>
    <x v="127"/>
    <x v="127"/>
    <x v="6"/>
  </r>
  <r>
    <x v="202"/>
    <x v="16"/>
    <x v="16"/>
    <x v="16"/>
    <x v="16"/>
    <x v="16"/>
    <x v="5"/>
    <x v="5"/>
    <x v="5"/>
    <x v="5"/>
    <x v="6"/>
  </r>
  <r>
    <x v="203"/>
    <x v="11"/>
    <x v="11"/>
    <x v="11"/>
    <x v="11"/>
    <x v="11"/>
    <x v="128"/>
    <x v="128"/>
    <x v="128"/>
    <x v="128"/>
    <x v="6"/>
  </r>
  <r>
    <x v="204"/>
    <x v="1"/>
    <x v="1"/>
    <x v="1"/>
    <x v="1"/>
    <x v="1"/>
    <x v="58"/>
    <x v="58"/>
    <x v="58"/>
    <x v="58"/>
    <x v="6"/>
  </r>
  <r>
    <x v="205"/>
    <x v="8"/>
    <x v="8"/>
    <x v="8"/>
    <x v="8"/>
    <x v="8"/>
    <x v="17"/>
    <x v="17"/>
    <x v="17"/>
    <x v="17"/>
    <x v="6"/>
  </r>
  <r>
    <x v="206"/>
    <x v="10"/>
    <x v="10"/>
    <x v="10"/>
    <x v="10"/>
    <x v="10"/>
    <x v="9"/>
    <x v="9"/>
    <x v="9"/>
    <x v="9"/>
    <x v="6"/>
  </r>
  <r>
    <x v="207"/>
    <x v="19"/>
    <x v="19"/>
    <x v="19"/>
    <x v="19"/>
    <x v="19"/>
    <x v="65"/>
    <x v="65"/>
    <x v="65"/>
    <x v="65"/>
    <x v="6"/>
  </r>
  <r>
    <x v="208"/>
    <x v="4"/>
    <x v="4"/>
    <x v="4"/>
    <x v="4"/>
    <x v="4"/>
    <x v="129"/>
    <x v="129"/>
    <x v="129"/>
    <x v="129"/>
    <x v="6"/>
  </r>
  <r>
    <x v="209"/>
    <x v="16"/>
    <x v="16"/>
    <x v="16"/>
    <x v="16"/>
    <x v="16"/>
    <x v="5"/>
    <x v="5"/>
    <x v="5"/>
    <x v="5"/>
    <x v="6"/>
  </r>
  <r>
    <x v="210"/>
    <x v="0"/>
    <x v="0"/>
    <x v="0"/>
    <x v="0"/>
    <x v="0"/>
    <x v="63"/>
    <x v="63"/>
    <x v="63"/>
    <x v="63"/>
    <x v="6"/>
  </r>
  <r>
    <x v="211"/>
    <x v="12"/>
    <x v="12"/>
    <x v="12"/>
    <x v="12"/>
    <x v="12"/>
    <x v="45"/>
    <x v="45"/>
    <x v="45"/>
    <x v="45"/>
    <x v="6"/>
  </r>
  <r>
    <x v="212"/>
    <x v="13"/>
    <x v="13"/>
    <x v="13"/>
    <x v="13"/>
    <x v="13"/>
    <x v="11"/>
    <x v="11"/>
    <x v="11"/>
    <x v="11"/>
    <x v="7"/>
  </r>
  <r>
    <x v="213"/>
    <x v="5"/>
    <x v="5"/>
    <x v="5"/>
    <x v="5"/>
    <x v="5"/>
    <x v="64"/>
    <x v="64"/>
    <x v="64"/>
    <x v="64"/>
    <x v="7"/>
  </r>
  <r>
    <x v="214"/>
    <x v="18"/>
    <x v="18"/>
    <x v="18"/>
    <x v="18"/>
    <x v="18"/>
    <x v="130"/>
    <x v="130"/>
    <x v="130"/>
    <x v="130"/>
    <x v="7"/>
  </r>
  <r>
    <x v="215"/>
    <x v="20"/>
    <x v="20"/>
    <x v="20"/>
    <x v="20"/>
    <x v="20"/>
    <x v="28"/>
    <x v="28"/>
    <x v="28"/>
    <x v="28"/>
    <x v="7"/>
  </r>
  <r>
    <x v="216"/>
    <x v="12"/>
    <x v="12"/>
    <x v="12"/>
    <x v="12"/>
    <x v="12"/>
    <x v="22"/>
    <x v="22"/>
    <x v="22"/>
    <x v="22"/>
    <x v="7"/>
  </r>
  <r>
    <x v="217"/>
    <x v="6"/>
    <x v="6"/>
    <x v="6"/>
    <x v="6"/>
    <x v="6"/>
    <x v="46"/>
    <x v="46"/>
    <x v="46"/>
    <x v="46"/>
    <x v="7"/>
  </r>
  <r>
    <x v="218"/>
    <x v="6"/>
    <x v="6"/>
    <x v="6"/>
    <x v="6"/>
    <x v="6"/>
    <x v="100"/>
    <x v="100"/>
    <x v="100"/>
    <x v="100"/>
    <x v="7"/>
  </r>
  <r>
    <x v="219"/>
    <x v="0"/>
    <x v="0"/>
    <x v="0"/>
    <x v="0"/>
    <x v="0"/>
    <x v="86"/>
    <x v="86"/>
    <x v="86"/>
    <x v="86"/>
    <x v="7"/>
  </r>
  <r>
    <x v="220"/>
    <x v="6"/>
    <x v="6"/>
    <x v="6"/>
    <x v="6"/>
    <x v="6"/>
    <x v="70"/>
    <x v="70"/>
    <x v="70"/>
    <x v="70"/>
    <x v="7"/>
  </r>
  <r>
    <x v="221"/>
    <x v="23"/>
    <x v="23"/>
    <x v="23"/>
    <x v="23"/>
    <x v="23"/>
    <x v="131"/>
    <x v="131"/>
    <x v="131"/>
    <x v="131"/>
    <x v="7"/>
  </r>
  <r>
    <x v="222"/>
    <x v="20"/>
    <x v="20"/>
    <x v="20"/>
    <x v="20"/>
    <x v="20"/>
    <x v="5"/>
    <x v="5"/>
    <x v="5"/>
    <x v="5"/>
    <x v="7"/>
  </r>
  <r>
    <x v="223"/>
    <x v="8"/>
    <x v="8"/>
    <x v="8"/>
    <x v="8"/>
    <x v="8"/>
    <x v="16"/>
    <x v="16"/>
    <x v="16"/>
    <x v="16"/>
    <x v="7"/>
  </r>
  <r>
    <x v="224"/>
    <x v="0"/>
    <x v="0"/>
    <x v="0"/>
    <x v="0"/>
    <x v="0"/>
    <x v="132"/>
    <x v="132"/>
    <x v="132"/>
    <x v="132"/>
    <x v="7"/>
  </r>
  <r>
    <x v="225"/>
    <x v="6"/>
    <x v="6"/>
    <x v="6"/>
    <x v="6"/>
    <x v="6"/>
    <x v="5"/>
    <x v="5"/>
    <x v="5"/>
    <x v="5"/>
    <x v="7"/>
  </r>
  <r>
    <x v="226"/>
    <x v="1"/>
    <x v="1"/>
    <x v="1"/>
    <x v="1"/>
    <x v="1"/>
    <x v="133"/>
    <x v="133"/>
    <x v="133"/>
    <x v="133"/>
    <x v="7"/>
  </r>
  <r>
    <x v="227"/>
    <x v="11"/>
    <x v="11"/>
    <x v="11"/>
    <x v="11"/>
    <x v="11"/>
    <x v="111"/>
    <x v="111"/>
    <x v="111"/>
    <x v="111"/>
    <x v="7"/>
  </r>
  <r>
    <x v="228"/>
    <x v="23"/>
    <x v="23"/>
    <x v="23"/>
    <x v="23"/>
    <x v="23"/>
    <x v="5"/>
    <x v="5"/>
    <x v="5"/>
    <x v="5"/>
    <x v="7"/>
  </r>
  <r>
    <x v="229"/>
    <x v="18"/>
    <x v="18"/>
    <x v="18"/>
    <x v="18"/>
    <x v="18"/>
    <x v="134"/>
    <x v="134"/>
    <x v="134"/>
    <x v="134"/>
    <x v="7"/>
  </r>
  <r>
    <x v="230"/>
    <x v="10"/>
    <x v="10"/>
    <x v="10"/>
    <x v="10"/>
    <x v="10"/>
    <x v="84"/>
    <x v="84"/>
    <x v="84"/>
    <x v="84"/>
    <x v="7"/>
  </r>
  <r>
    <x v="231"/>
    <x v="1"/>
    <x v="1"/>
    <x v="1"/>
    <x v="1"/>
    <x v="1"/>
    <x v="133"/>
    <x v="133"/>
    <x v="133"/>
    <x v="133"/>
    <x v="7"/>
  </r>
  <r>
    <x v="232"/>
    <x v="12"/>
    <x v="12"/>
    <x v="12"/>
    <x v="12"/>
    <x v="12"/>
    <x v="103"/>
    <x v="103"/>
    <x v="103"/>
    <x v="103"/>
    <x v="7"/>
  </r>
  <r>
    <x v="233"/>
    <x v="1"/>
    <x v="1"/>
    <x v="1"/>
    <x v="1"/>
    <x v="1"/>
    <x v="5"/>
    <x v="5"/>
    <x v="5"/>
    <x v="5"/>
    <x v="7"/>
  </r>
  <r>
    <x v="234"/>
    <x v="0"/>
    <x v="0"/>
    <x v="0"/>
    <x v="0"/>
    <x v="0"/>
    <x v="63"/>
    <x v="63"/>
    <x v="63"/>
    <x v="63"/>
    <x v="7"/>
  </r>
  <r>
    <x v="235"/>
    <x v="22"/>
    <x v="22"/>
    <x v="22"/>
    <x v="22"/>
    <x v="22"/>
    <x v="75"/>
    <x v="75"/>
    <x v="75"/>
    <x v="75"/>
    <x v="7"/>
  </r>
  <r>
    <x v="236"/>
    <x v="14"/>
    <x v="14"/>
    <x v="14"/>
    <x v="14"/>
    <x v="14"/>
    <x v="43"/>
    <x v="43"/>
    <x v="43"/>
    <x v="43"/>
    <x v="7"/>
  </r>
  <r>
    <x v="237"/>
    <x v="12"/>
    <x v="12"/>
    <x v="12"/>
    <x v="12"/>
    <x v="12"/>
    <x v="106"/>
    <x v="106"/>
    <x v="106"/>
    <x v="106"/>
    <x v="7"/>
  </r>
  <r>
    <x v="238"/>
    <x v="0"/>
    <x v="0"/>
    <x v="0"/>
    <x v="0"/>
    <x v="0"/>
    <x v="62"/>
    <x v="62"/>
    <x v="62"/>
    <x v="62"/>
    <x v="7"/>
  </r>
  <r>
    <x v="239"/>
    <x v="1"/>
    <x v="1"/>
    <x v="1"/>
    <x v="1"/>
    <x v="1"/>
    <x v="105"/>
    <x v="105"/>
    <x v="105"/>
    <x v="105"/>
    <x v="7"/>
  </r>
  <r>
    <x v="240"/>
    <x v="11"/>
    <x v="11"/>
    <x v="11"/>
    <x v="11"/>
    <x v="11"/>
    <x v="135"/>
    <x v="135"/>
    <x v="135"/>
    <x v="135"/>
    <x v="7"/>
  </r>
  <r>
    <x v="241"/>
    <x v="1"/>
    <x v="1"/>
    <x v="1"/>
    <x v="1"/>
    <x v="1"/>
    <x v="133"/>
    <x v="133"/>
    <x v="133"/>
    <x v="133"/>
    <x v="7"/>
  </r>
  <r>
    <x v="242"/>
    <x v="18"/>
    <x v="18"/>
    <x v="18"/>
    <x v="18"/>
    <x v="18"/>
    <x v="136"/>
    <x v="136"/>
    <x v="136"/>
    <x v="136"/>
    <x v="7"/>
  </r>
  <r>
    <x v="243"/>
    <x v="3"/>
    <x v="3"/>
    <x v="3"/>
    <x v="3"/>
    <x v="3"/>
    <x v="137"/>
    <x v="137"/>
    <x v="137"/>
    <x v="137"/>
    <x v="8"/>
  </r>
  <r>
    <x v="244"/>
    <x v="5"/>
    <x v="5"/>
    <x v="5"/>
    <x v="5"/>
    <x v="5"/>
    <x v="31"/>
    <x v="31"/>
    <x v="31"/>
    <x v="31"/>
    <x v="8"/>
  </r>
  <r>
    <x v="245"/>
    <x v="6"/>
    <x v="6"/>
    <x v="6"/>
    <x v="6"/>
    <x v="6"/>
    <x v="46"/>
    <x v="46"/>
    <x v="46"/>
    <x v="46"/>
    <x v="8"/>
  </r>
  <r>
    <x v="246"/>
    <x v="12"/>
    <x v="12"/>
    <x v="12"/>
    <x v="12"/>
    <x v="12"/>
    <x v="45"/>
    <x v="45"/>
    <x v="45"/>
    <x v="45"/>
    <x v="8"/>
  </r>
  <r>
    <x v="247"/>
    <x v="8"/>
    <x v="8"/>
    <x v="8"/>
    <x v="8"/>
    <x v="8"/>
    <x v="118"/>
    <x v="118"/>
    <x v="118"/>
    <x v="118"/>
    <x v="8"/>
  </r>
  <r>
    <x v="248"/>
    <x v="0"/>
    <x v="0"/>
    <x v="0"/>
    <x v="0"/>
    <x v="0"/>
    <x v="62"/>
    <x v="62"/>
    <x v="62"/>
    <x v="62"/>
    <x v="8"/>
  </r>
  <r>
    <x v="249"/>
    <x v="23"/>
    <x v="23"/>
    <x v="23"/>
    <x v="23"/>
    <x v="23"/>
    <x v="131"/>
    <x v="131"/>
    <x v="131"/>
    <x v="131"/>
    <x v="8"/>
  </r>
  <r>
    <x v="250"/>
    <x v="22"/>
    <x v="22"/>
    <x v="22"/>
    <x v="22"/>
    <x v="22"/>
    <x v="72"/>
    <x v="72"/>
    <x v="72"/>
    <x v="72"/>
    <x v="8"/>
  </r>
  <r>
    <x v="251"/>
    <x v="2"/>
    <x v="2"/>
    <x v="2"/>
    <x v="2"/>
    <x v="2"/>
    <x v="59"/>
    <x v="59"/>
    <x v="59"/>
    <x v="59"/>
    <x v="8"/>
  </r>
  <r>
    <x v="252"/>
    <x v="12"/>
    <x v="12"/>
    <x v="12"/>
    <x v="12"/>
    <x v="12"/>
    <x v="103"/>
    <x v="103"/>
    <x v="103"/>
    <x v="103"/>
    <x v="8"/>
  </r>
  <r>
    <x v="253"/>
    <x v="10"/>
    <x v="10"/>
    <x v="10"/>
    <x v="10"/>
    <x v="10"/>
    <x v="67"/>
    <x v="67"/>
    <x v="67"/>
    <x v="67"/>
    <x v="8"/>
  </r>
  <r>
    <x v="254"/>
    <x v="0"/>
    <x v="0"/>
    <x v="0"/>
    <x v="0"/>
    <x v="0"/>
    <x v="23"/>
    <x v="23"/>
    <x v="23"/>
    <x v="23"/>
    <x v="8"/>
  </r>
  <r>
    <x v="255"/>
    <x v="5"/>
    <x v="5"/>
    <x v="5"/>
    <x v="5"/>
    <x v="5"/>
    <x v="68"/>
    <x v="68"/>
    <x v="68"/>
    <x v="68"/>
    <x v="8"/>
  </r>
  <r>
    <x v="256"/>
    <x v="14"/>
    <x v="14"/>
    <x v="14"/>
    <x v="14"/>
    <x v="14"/>
    <x v="138"/>
    <x v="138"/>
    <x v="138"/>
    <x v="138"/>
    <x v="8"/>
  </r>
  <r>
    <x v="257"/>
    <x v="9"/>
    <x v="9"/>
    <x v="9"/>
    <x v="9"/>
    <x v="9"/>
    <x v="139"/>
    <x v="139"/>
    <x v="139"/>
    <x v="139"/>
    <x v="8"/>
  </r>
  <r>
    <x v="258"/>
    <x v="8"/>
    <x v="8"/>
    <x v="8"/>
    <x v="8"/>
    <x v="8"/>
    <x v="4"/>
    <x v="4"/>
    <x v="4"/>
    <x v="4"/>
    <x v="8"/>
  </r>
  <r>
    <x v="259"/>
    <x v="12"/>
    <x v="12"/>
    <x v="12"/>
    <x v="12"/>
    <x v="12"/>
    <x v="5"/>
    <x v="5"/>
    <x v="5"/>
    <x v="5"/>
    <x v="8"/>
  </r>
  <r>
    <x v="260"/>
    <x v="16"/>
    <x v="16"/>
    <x v="16"/>
    <x v="16"/>
    <x v="16"/>
    <x v="15"/>
    <x v="15"/>
    <x v="15"/>
    <x v="15"/>
    <x v="8"/>
  </r>
  <r>
    <x v="261"/>
    <x v="11"/>
    <x v="11"/>
    <x v="11"/>
    <x v="11"/>
    <x v="11"/>
    <x v="140"/>
    <x v="140"/>
    <x v="140"/>
    <x v="140"/>
    <x v="8"/>
  </r>
  <r>
    <x v="262"/>
    <x v="11"/>
    <x v="11"/>
    <x v="11"/>
    <x v="11"/>
    <x v="11"/>
    <x v="85"/>
    <x v="85"/>
    <x v="85"/>
    <x v="85"/>
    <x v="8"/>
  </r>
  <r>
    <x v="263"/>
    <x v="20"/>
    <x v="20"/>
    <x v="20"/>
    <x v="20"/>
    <x v="20"/>
    <x v="49"/>
    <x v="49"/>
    <x v="49"/>
    <x v="49"/>
    <x v="8"/>
  </r>
  <r>
    <x v="264"/>
    <x v="21"/>
    <x v="21"/>
    <x v="21"/>
    <x v="21"/>
    <x v="21"/>
    <x v="141"/>
    <x v="141"/>
    <x v="141"/>
    <x v="141"/>
    <x v="8"/>
  </r>
  <r>
    <x v="265"/>
    <x v="0"/>
    <x v="0"/>
    <x v="0"/>
    <x v="0"/>
    <x v="0"/>
    <x v="23"/>
    <x v="23"/>
    <x v="23"/>
    <x v="23"/>
    <x v="8"/>
  </r>
  <r>
    <x v="266"/>
    <x v="1"/>
    <x v="1"/>
    <x v="1"/>
    <x v="1"/>
    <x v="1"/>
    <x v="105"/>
    <x v="105"/>
    <x v="105"/>
    <x v="105"/>
    <x v="8"/>
  </r>
  <r>
    <x v="267"/>
    <x v="11"/>
    <x v="11"/>
    <x v="11"/>
    <x v="11"/>
    <x v="11"/>
    <x v="121"/>
    <x v="121"/>
    <x v="121"/>
    <x v="121"/>
    <x v="8"/>
  </r>
  <r>
    <x v="268"/>
    <x v="12"/>
    <x v="12"/>
    <x v="12"/>
    <x v="12"/>
    <x v="12"/>
    <x v="30"/>
    <x v="30"/>
    <x v="30"/>
    <x v="30"/>
    <x v="8"/>
  </r>
  <r>
    <x v="269"/>
    <x v="0"/>
    <x v="0"/>
    <x v="0"/>
    <x v="0"/>
    <x v="0"/>
    <x v="63"/>
    <x v="63"/>
    <x v="63"/>
    <x v="63"/>
    <x v="8"/>
  </r>
  <r>
    <x v="270"/>
    <x v="20"/>
    <x v="20"/>
    <x v="20"/>
    <x v="20"/>
    <x v="20"/>
    <x v="5"/>
    <x v="5"/>
    <x v="5"/>
    <x v="5"/>
    <x v="8"/>
  </r>
  <r>
    <x v="271"/>
    <x v="3"/>
    <x v="3"/>
    <x v="3"/>
    <x v="3"/>
    <x v="3"/>
    <x v="142"/>
    <x v="142"/>
    <x v="142"/>
    <x v="142"/>
    <x v="8"/>
  </r>
  <r>
    <x v="272"/>
    <x v="2"/>
    <x v="2"/>
    <x v="2"/>
    <x v="2"/>
    <x v="2"/>
    <x v="1"/>
    <x v="1"/>
    <x v="1"/>
    <x v="1"/>
    <x v="8"/>
  </r>
  <r>
    <x v="273"/>
    <x v="1"/>
    <x v="1"/>
    <x v="1"/>
    <x v="1"/>
    <x v="1"/>
    <x v="5"/>
    <x v="5"/>
    <x v="5"/>
    <x v="5"/>
    <x v="9"/>
  </r>
  <r>
    <x v="274"/>
    <x v="16"/>
    <x v="16"/>
    <x v="16"/>
    <x v="16"/>
    <x v="16"/>
    <x v="115"/>
    <x v="115"/>
    <x v="115"/>
    <x v="115"/>
    <x v="9"/>
  </r>
  <r>
    <x v="275"/>
    <x v="11"/>
    <x v="11"/>
    <x v="11"/>
    <x v="11"/>
    <x v="11"/>
    <x v="143"/>
    <x v="143"/>
    <x v="143"/>
    <x v="143"/>
    <x v="9"/>
  </r>
  <r>
    <x v="276"/>
    <x v="10"/>
    <x v="10"/>
    <x v="10"/>
    <x v="10"/>
    <x v="10"/>
    <x v="90"/>
    <x v="90"/>
    <x v="90"/>
    <x v="90"/>
    <x v="9"/>
  </r>
  <r>
    <x v="277"/>
    <x v="9"/>
    <x v="9"/>
    <x v="9"/>
    <x v="9"/>
    <x v="9"/>
    <x v="53"/>
    <x v="53"/>
    <x v="53"/>
    <x v="53"/>
    <x v="9"/>
  </r>
  <r>
    <x v="278"/>
    <x v="4"/>
    <x v="4"/>
    <x v="4"/>
    <x v="4"/>
    <x v="4"/>
    <x v="129"/>
    <x v="129"/>
    <x v="129"/>
    <x v="129"/>
    <x v="9"/>
  </r>
  <r>
    <x v="279"/>
    <x v="16"/>
    <x v="16"/>
    <x v="16"/>
    <x v="16"/>
    <x v="16"/>
    <x v="54"/>
    <x v="54"/>
    <x v="54"/>
    <x v="54"/>
    <x v="9"/>
  </r>
  <r>
    <x v="280"/>
    <x v="12"/>
    <x v="12"/>
    <x v="12"/>
    <x v="12"/>
    <x v="12"/>
    <x v="45"/>
    <x v="45"/>
    <x v="45"/>
    <x v="45"/>
    <x v="9"/>
  </r>
  <r>
    <x v="281"/>
    <x v="8"/>
    <x v="8"/>
    <x v="8"/>
    <x v="8"/>
    <x v="8"/>
    <x v="144"/>
    <x v="144"/>
    <x v="144"/>
    <x v="144"/>
    <x v="9"/>
  </r>
  <r>
    <x v="282"/>
    <x v="11"/>
    <x v="11"/>
    <x v="11"/>
    <x v="11"/>
    <x v="11"/>
    <x v="5"/>
    <x v="5"/>
    <x v="5"/>
    <x v="5"/>
    <x v="9"/>
  </r>
  <r>
    <x v="283"/>
    <x v="11"/>
    <x v="11"/>
    <x v="11"/>
    <x v="11"/>
    <x v="11"/>
    <x v="114"/>
    <x v="114"/>
    <x v="114"/>
    <x v="114"/>
    <x v="9"/>
  </r>
  <r>
    <x v="284"/>
    <x v="18"/>
    <x v="18"/>
    <x v="18"/>
    <x v="18"/>
    <x v="18"/>
    <x v="36"/>
    <x v="36"/>
    <x v="36"/>
    <x v="36"/>
    <x v="9"/>
  </r>
  <r>
    <x v="285"/>
    <x v="4"/>
    <x v="4"/>
    <x v="4"/>
    <x v="4"/>
    <x v="4"/>
    <x v="5"/>
    <x v="5"/>
    <x v="5"/>
    <x v="5"/>
    <x v="9"/>
  </r>
  <r>
    <x v="286"/>
    <x v="0"/>
    <x v="0"/>
    <x v="0"/>
    <x v="0"/>
    <x v="0"/>
    <x v="40"/>
    <x v="40"/>
    <x v="40"/>
    <x v="40"/>
    <x v="9"/>
  </r>
  <r>
    <x v="287"/>
    <x v="1"/>
    <x v="1"/>
    <x v="1"/>
    <x v="1"/>
    <x v="1"/>
    <x v="105"/>
    <x v="105"/>
    <x v="105"/>
    <x v="105"/>
    <x v="9"/>
  </r>
  <r>
    <x v="288"/>
    <x v="8"/>
    <x v="8"/>
    <x v="8"/>
    <x v="8"/>
    <x v="8"/>
    <x v="5"/>
    <x v="5"/>
    <x v="5"/>
    <x v="5"/>
    <x v="9"/>
  </r>
  <r>
    <x v="289"/>
    <x v="13"/>
    <x v="13"/>
    <x v="13"/>
    <x v="13"/>
    <x v="13"/>
    <x v="145"/>
    <x v="145"/>
    <x v="145"/>
    <x v="145"/>
    <x v="9"/>
  </r>
  <r>
    <x v="290"/>
    <x v="0"/>
    <x v="0"/>
    <x v="0"/>
    <x v="0"/>
    <x v="0"/>
    <x v="63"/>
    <x v="63"/>
    <x v="63"/>
    <x v="63"/>
    <x v="9"/>
  </r>
  <r>
    <x v="291"/>
    <x v="9"/>
    <x v="9"/>
    <x v="9"/>
    <x v="9"/>
    <x v="9"/>
    <x v="146"/>
    <x v="146"/>
    <x v="146"/>
    <x v="146"/>
    <x v="9"/>
  </r>
  <r>
    <x v="292"/>
    <x v="22"/>
    <x v="22"/>
    <x v="22"/>
    <x v="22"/>
    <x v="22"/>
    <x v="123"/>
    <x v="123"/>
    <x v="123"/>
    <x v="123"/>
    <x v="9"/>
  </r>
  <r>
    <x v="293"/>
    <x v="5"/>
    <x v="5"/>
    <x v="5"/>
    <x v="5"/>
    <x v="5"/>
    <x v="68"/>
    <x v="68"/>
    <x v="68"/>
    <x v="68"/>
    <x v="9"/>
  </r>
  <r>
    <x v="294"/>
    <x v="2"/>
    <x v="2"/>
    <x v="2"/>
    <x v="2"/>
    <x v="2"/>
    <x v="80"/>
    <x v="80"/>
    <x v="80"/>
    <x v="80"/>
    <x v="9"/>
  </r>
  <r>
    <x v="295"/>
    <x v="2"/>
    <x v="2"/>
    <x v="2"/>
    <x v="2"/>
    <x v="2"/>
    <x v="32"/>
    <x v="32"/>
    <x v="32"/>
    <x v="32"/>
    <x v="9"/>
  </r>
  <r>
    <x v="296"/>
    <x v="10"/>
    <x v="10"/>
    <x v="10"/>
    <x v="10"/>
    <x v="10"/>
    <x v="147"/>
    <x v="147"/>
    <x v="147"/>
    <x v="147"/>
    <x v="9"/>
  </r>
  <r>
    <x v="297"/>
    <x v="16"/>
    <x v="16"/>
    <x v="16"/>
    <x v="16"/>
    <x v="16"/>
    <x v="148"/>
    <x v="148"/>
    <x v="148"/>
    <x v="148"/>
    <x v="9"/>
  </r>
  <r>
    <x v="298"/>
    <x v="20"/>
    <x v="20"/>
    <x v="20"/>
    <x v="20"/>
    <x v="20"/>
    <x v="88"/>
    <x v="88"/>
    <x v="88"/>
    <x v="88"/>
    <x v="9"/>
  </r>
  <r>
    <x v="299"/>
    <x v="22"/>
    <x v="22"/>
    <x v="22"/>
    <x v="22"/>
    <x v="22"/>
    <x v="5"/>
    <x v="5"/>
    <x v="5"/>
    <x v="5"/>
    <x v="9"/>
  </r>
  <r>
    <x v="300"/>
    <x v="10"/>
    <x v="10"/>
    <x v="10"/>
    <x v="10"/>
    <x v="10"/>
    <x v="7"/>
    <x v="7"/>
    <x v="7"/>
    <x v="7"/>
    <x v="9"/>
  </r>
  <r>
    <x v="301"/>
    <x v="13"/>
    <x v="13"/>
    <x v="13"/>
    <x v="13"/>
    <x v="13"/>
    <x v="39"/>
    <x v="39"/>
    <x v="39"/>
    <x v="39"/>
    <x v="9"/>
  </r>
  <r>
    <x v="302"/>
    <x v="16"/>
    <x v="16"/>
    <x v="16"/>
    <x v="16"/>
    <x v="16"/>
    <x v="54"/>
    <x v="54"/>
    <x v="54"/>
    <x v="54"/>
    <x v="9"/>
  </r>
  <r>
    <x v="303"/>
    <x v="8"/>
    <x v="8"/>
    <x v="8"/>
    <x v="8"/>
    <x v="8"/>
    <x v="95"/>
    <x v="95"/>
    <x v="95"/>
    <x v="95"/>
    <x v="9"/>
  </r>
  <r>
    <x v="304"/>
    <x v="10"/>
    <x v="10"/>
    <x v="10"/>
    <x v="10"/>
    <x v="10"/>
    <x v="51"/>
    <x v="51"/>
    <x v="51"/>
    <x v="51"/>
    <x v="10"/>
  </r>
  <r>
    <x v="305"/>
    <x v="3"/>
    <x v="3"/>
    <x v="3"/>
    <x v="3"/>
    <x v="3"/>
    <x v="92"/>
    <x v="92"/>
    <x v="92"/>
    <x v="92"/>
    <x v="10"/>
  </r>
  <r>
    <x v="306"/>
    <x v="21"/>
    <x v="21"/>
    <x v="21"/>
    <x v="21"/>
    <x v="21"/>
    <x v="91"/>
    <x v="91"/>
    <x v="91"/>
    <x v="91"/>
    <x v="10"/>
  </r>
  <r>
    <x v="307"/>
    <x v="11"/>
    <x v="11"/>
    <x v="11"/>
    <x v="11"/>
    <x v="11"/>
    <x v="114"/>
    <x v="114"/>
    <x v="114"/>
    <x v="114"/>
    <x v="10"/>
  </r>
  <r>
    <x v="308"/>
    <x v="0"/>
    <x v="0"/>
    <x v="0"/>
    <x v="0"/>
    <x v="0"/>
    <x v="86"/>
    <x v="86"/>
    <x v="86"/>
    <x v="86"/>
    <x v="10"/>
  </r>
  <r>
    <x v="309"/>
    <x v="16"/>
    <x v="16"/>
    <x v="16"/>
    <x v="16"/>
    <x v="16"/>
    <x v="5"/>
    <x v="5"/>
    <x v="5"/>
    <x v="5"/>
    <x v="10"/>
  </r>
  <r>
    <x v="310"/>
    <x v="0"/>
    <x v="0"/>
    <x v="0"/>
    <x v="0"/>
    <x v="0"/>
    <x v="23"/>
    <x v="23"/>
    <x v="23"/>
    <x v="23"/>
    <x v="10"/>
  </r>
  <r>
    <x v="311"/>
    <x v="10"/>
    <x v="10"/>
    <x v="10"/>
    <x v="10"/>
    <x v="10"/>
    <x v="5"/>
    <x v="5"/>
    <x v="5"/>
    <x v="5"/>
    <x v="10"/>
  </r>
  <r>
    <x v="312"/>
    <x v="21"/>
    <x v="21"/>
    <x v="21"/>
    <x v="21"/>
    <x v="21"/>
    <x v="149"/>
    <x v="149"/>
    <x v="149"/>
    <x v="149"/>
    <x v="10"/>
  </r>
  <r>
    <x v="313"/>
    <x v="17"/>
    <x v="17"/>
    <x v="17"/>
    <x v="17"/>
    <x v="17"/>
    <x v="150"/>
    <x v="150"/>
    <x v="150"/>
    <x v="150"/>
    <x v="10"/>
  </r>
  <r>
    <x v="314"/>
    <x v="16"/>
    <x v="16"/>
    <x v="16"/>
    <x v="16"/>
    <x v="16"/>
    <x v="115"/>
    <x v="115"/>
    <x v="115"/>
    <x v="115"/>
    <x v="10"/>
  </r>
  <r>
    <x v="315"/>
    <x v="8"/>
    <x v="8"/>
    <x v="8"/>
    <x v="8"/>
    <x v="8"/>
    <x v="83"/>
    <x v="83"/>
    <x v="83"/>
    <x v="83"/>
    <x v="10"/>
  </r>
  <r>
    <x v="316"/>
    <x v="16"/>
    <x v="16"/>
    <x v="16"/>
    <x v="16"/>
    <x v="16"/>
    <x v="5"/>
    <x v="5"/>
    <x v="5"/>
    <x v="5"/>
    <x v="10"/>
  </r>
  <r>
    <x v="317"/>
    <x v="0"/>
    <x v="0"/>
    <x v="0"/>
    <x v="0"/>
    <x v="0"/>
    <x v="5"/>
    <x v="5"/>
    <x v="5"/>
    <x v="5"/>
    <x v="10"/>
  </r>
  <r>
    <x v="318"/>
    <x v="2"/>
    <x v="2"/>
    <x v="2"/>
    <x v="2"/>
    <x v="2"/>
    <x v="50"/>
    <x v="50"/>
    <x v="50"/>
    <x v="50"/>
    <x v="10"/>
  </r>
  <r>
    <x v="319"/>
    <x v="17"/>
    <x v="17"/>
    <x v="17"/>
    <x v="17"/>
    <x v="17"/>
    <x v="150"/>
    <x v="150"/>
    <x v="150"/>
    <x v="150"/>
    <x v="10"/>
  </r>
  <r>
    <x v="320"/>
    <x v="20"/>
    <x v="20"/>
    <x v="20"/>
    <x v="20"/>
    <x v="20"/>
    <x v="151"/>
    <x v="151"/>
    <x v="151"/>
    <x v="151"/>
    <x v="10"/>
  </r>
  <r>
    <x v="321"/>
    <x v="5"/>
    <x v="5"/>
    <x v="5"/>
    <x v="5"/>
    <x v="5"/>
    <x v="152"/>
    <x v="152"/>
    <x v="152"/>
    <x v="152"/>
    <x v="10"/>
  </r>
  <r>
    <x v="322"/>
    <x v="11"/>
    <x v="11"/>
    <x v="11"/>
    <x v="11"/>
    <x v="11"/>
    <x v="128"/>
    <x v="128"/>
    <x v="128"/>
    <x v="128"/>
    <x v="10"/>
  </r>
  <r>
    <x v="323"/>
    <x v="12"/>
    <x v="12"/>
    <x v="12"/>
    <x v="12"/>
    <x v="12"/>
    <x v="22"/>
    <x v="22"/>
    <x v="22"/>
    <x v="22"/>
    <x v="10"/>
  </r>
  <r>
    <x v="324"/>
    <x v="11"/>
    <x v="11"/>
    <x v="11"/>
    <x v="11"/>
    <x v="11"/>
    <x v="140"/>
    <x v="140"/>
    <x v="140"/>
    <x v="140"/>
    <x v="10"/>
  </r>
  <r>
    <x v="325"/>
    <x v="5"/>
    <x v="5"/>
    <x v="5"/>
    <x v="5"/>
    <x v="5"/>
    <x v="55"/>
    <x v="55"/>
    <x v="55"/>
    <x v="55"/>
    <x v="10"/>
  </r>
  <r>
    <x v="326"/>
    <x v="21"/>
    <x v="21"/>
    <x v="21"/>
    <x v="21"/>
    <x v="21"/>
    <x v="153"/>
    <x v="153"/>
    <x v="153"/>
    <x v="153"/>
    <x v="10"/>
  </r>
  <r>
    <x v="327"/>
    <x v="9"/>
    <x v="9"/>
    <x v="9"/>
    <x v="9"/>
    <x v="9"/>
    <x v="53"/>
    <x v="53"/>
    <x v="53"/>
    <x v="53"/>
    <x v="10"/>
  </r>
  <r>
    <x v="328"/>
    <x v="13"/>
    <x v="13"/>
    <x v="13"/>
    <x v="13"/>
    <x v="13"/>
    <x v="154"/>
    <x v="154"/>
    <x v="154"/>
    <x v="154"/>
    <x v="10"/>
  </r>
  <r>
    <x v="329"/>
    <x v="10"/>
    <x v="10"/>
    <x v="10"/>
    <x v="10"/>
    <x v="10"/>
    <x v="89"/>
    <x v="89"/>
    <x v="89"/>
    <x v="89"/>
    <x v="10"/>
  </r>
  <r>
    <x v="330"/>
    <x v="5"/>
    <x v="5"/>
    <x v="5"/>
    <x v="5"/>
    <x v="5"/>
    <x v="31"/>
    <x v="31"/>
    <x v="31"/>
    <x v="31"/>
    <x v="10"/>
  </r>
  <r>
    <x v="331"/>
    <x v="5"/>
    <x v="5"/>
    <x v="5"/>
    <x v="5"/>
    <x v="5"/>
    <x v="155"/>
    <x v="155"/>
    <x v="155"/>
    <x v="155"/>
    <x v="10"/>
  </r>
  <r>
    <x v="332"/>
    <x v="2"/>
    <x v="2"/>
    <x v="2"/>
    <x v="2"/>
    <x v="2"/>
    <x v="59"/>
    <x v="59"/>
    <x v="59"/>
    <x v="59"/>
    <x v="10"/>
  </r>
  <r>
    <x v="333"/>
    <x v="17"/>
    <x v="17"/>
    <x v="17"/>
    <x v="17"/>
    <x v="17"/>
    <x v="150"/>
    <x v="150"/>
    <x v="150"/>
    <x v="150"/>
    <x v="10"/>
  </r>
  <r>
    <x v="334"/>
    <x v="23"/>
    <x v="23"/>
    <x v="23"/>
    <x v="23"/>
    <x v="23"/>
    <x v="156"/>
    <x v="156"/>
    <x v="156"/>
    <x v="156"/>
    <x v="11"/>
  </r>
  <r>
    <x v="335"/>
    <x v="16"/>
    <x v="16"/>
    <x v="16"/>
    <x v="16"/>
    <x v="16"/>
    <x v="33"/>
    <x v="33"/>
    <x v="33"/>
    <x v="33"/>
    <x v="11"/>
  </r>
  <r>
    <x v="336"/>
    <x v="0"/>
    <x v="0"/>
    <x v="0"/>
    <x v="0"/>
    <x v="0"/>
    <x v="79"/>
    <x v="79"/>
    <x v="79"/>
    <x v="79"/>
    <x v="11"/>
  </r>
  <r>
    <x v="337"/>
    <x v="12"/>
    <x v="12"/>
    <x v="12"/>
    <x v="12"/>
    <x v="12"/>
    <x v="97"/>
    <x v="97"/>
    <x v="97"/>
    <x v="97"/>
    <x v="11"/>
  </r>
  <r>
    <x v="338"/>
    <x v="6"/>
    <x v="6"/>
    <x v="6"/>
    <x v="6"/>
    <x v="6"/>
    <x v="70"/>
    <x v="70"/>
    <x v="70"/>
    <x v="70"/>
    <x v="11"/>
  </r>
  <r>
    <x v="339"/>
    <x v="10"/>
    <x v="10"/>
    <x v="10"/>
    <x v="10"/>
    <x v="10"/>
    <x v="44"/>
    <x v="44"/>
    <x v="44"/>
    <x v="44"/>
    <x v="11"/>
  </r>
  <r>
    <x v="340"/>
    <x v="20"/>
    <x v="20"/>
    <x v="20"/>
    <x v="20"/>
    <x v="20"/>
    <x v="151"/>
    <x v="151"/>
    <x v="151"/>
    <x v="151"/>
    <x v="11"/>
  </r>
  <r>
    <x v="341"/>
    <x v="20"/>
    <x v="20"/>
    <x v="20"/>
    <x v="20"/>
    <x v="20"/>
    <x v="157"/>
    <x v="157"/>
    <x v="157"/>
    <x v="157"/>
    <x v="11"/>
  </r>
  <r>
    <x v="342"/>
    <x v="6"/>
    <x v="6"/>
    <x v="6"/>
    <x v="6"/>
    <x v="6"/>
    <x v="158"/>
    <x v="158"/>
    <x v="158"/>
    <x v="158"/>
    <x v="11"/>
  </r>
  <r>
    <x v="343"/>
    <x v="16"/>
    <x v="16"/>
    <x v="16"/>
    <x v="16"/>
    <x v="16"/>
    <x v="148"/>
    <x v="148"/>
    <x v="148"/>
    <x v="148"/>
    <x v="11"/>
  </r>
  <r>
    <x v="344"/>
    <x v="6"/>
    <x v="6"/>
    <x v="6"/>
    <x v="6"/>
    <x v="6"/>
    <x v="100"/>
    <x v="100"/>
    <x v="100"/>
    <x v="100"/>
    <x v="11"/>
  </r>
  <r>
    <x v="345"/>
    <x v="1"/>
    <x v="1"/>
    <x v="1"/>
    <x v="1"/>
    <x v="1"/>
    <x v="116"/>
    <x v="116"/>
    <x v="116"/>
    <x v="116"/>
    <x v="11"/>
  </r>
  <r>
    <x v="346"/>
    <x v="5"/>
    <x v="5"/>
    <x v="5"/>
    <x v="5"/>
    <x v="5"/>
    <x v="64"/>
    <x v="64"/>
    <x v="64"/>
    <x v="64"/>
    <x v="11"/>
  </r>
  <r>
    <x v="347"/>
    <x v="21"/>
    <x v="21"/>
    <x v="21"/>
    <x v="21"/>
    <x v="21"/>
    <x v="35"/>
    <x v="35"/>
    <x v="35"/>
    <x v="35"/>
    <x v="11"/>
  </r>
  <r>
    <x v="348"/>
    <x v="22"/>
    <x v="22"/>
    <x v="22"/>
    <x v="22"/>
    <x v="22"/>
    <x v="159"/>
    <x v="159"/>
    <x v="159"/>
    <x v="159"/>
    <x v="11"/>
  </r>
  <r>
    <x v="349"/>
    <x v="11"/>
    <x v="11"/>
    <x v="11"/>
    <x v="11"/>
    <x v="11"/>
    <x v="111"/>
    <x v="111"/>
    <x v="111"/>
    <x v="111"/>
    <x v="11"/>
  </r>
  <r>
    <x v="350"/>
    <x v="10"/>
    <x v="10"/>
    <x v="10"/>
    <x v="10"/>
    <x v="10"/>
    <x v="51"/>
    <x v="51"/>
    <x v="51"/>
    <x v="51"/>
    <x v="11"/>
  </r>
  <r>
    <x v="351"/>
    <x v="12"/>
    <x v="12"/>
    <x v="12"/>
    <x v="12"/>
    <x v="12"/>
    <x v="103"/>
    <x v="103"/>
    <x v="103"/>
    <x v="103"/>
    <x v="11"/>
  </r>
  <r>
    <x v="352"/>
    <x v="10"/>
    <x v="10"/>
    <x v="10"/>
    <x v="10"/>
    <x v="10"/>
    <x v="160"/>
    <x v="160"/>
    <x v="160"/>
    <x v="160"/>
    <x v="11"/>
  </r>
  <r>
    <x v="353"/>
    <x v="13"/>
    <x v="13"/>
    <x v="13"/>
    <x v="13"/>
    <x v="13"/>
    <x v="154"/>
    <x v="154"/>
    <x v="154"/>
    <x v="154"/>
    <x v="11"/>
  </r>
  <r>
    <x v="354"/>
    <x v="9"/>
    <x v="9"/>
    <x v="9"/>
    <x v="9"/>
    <x v="9"/>
    <x v="161"/>
    <x v="161"/>
    <x v="161"/>
    <x v="161"/>
    <x v="11"/>
  </r>
  <r>
    <x v="355"/>
    <x v="22"/>
    <x v="22"/>
    <x v="22"/>
    <x v="22"/>
    <x v="22"/>
    <x v="5"/>
    <x v="5"/>
    <x v="5"/>
    <x v="5"/>
    <x v="11"/>
  </r>
  <r>
    <x v="356"/>
    <x v="16"/>
    <x v="16"/>
    <x v="16"/>
    <x v="16"/>
    <x v="16"/>
    <x v="115"/>
    <x v="115"/>
    <x v="115"/>
    <x v="115"/>
    <x v="11"/>
  </r>
  <r>
    <x v="357"/>
    <x v="11"/>
    <x v="11"/>
    <x v="11"/>
    <x v="11"/>
    <x v="11"/>
    <x v="114"/>
    <x v="114"/>
    <x v="114"/>
    <x v="114"/>
    <x v="11"/>
  </r>
  <r>
    <x v="358"/>
    <x v="8"/>
    <x v="8"/>
    <x v="8"/>
    <x v="8"/>
    <x v="8"/>
    <x v="16"/>
    <x v="16"/>
    <x v="16"/>
    <x v="16"/>
    <x v="11"/>
  </r>
  <r>
    <x v="359"/>
    <x v="8"/>
    <x v="8"/>
    <x v="8"/>
    <x v="8"/>
    <x v="8"/>
    <x v="95"/>
    <x v="95"/>
    <x v="95"/>
    <x v="95"/>
    <x v="11"/>
  </r>
  <r>
    <x v="360"/>
    <x v="12"/>
    <x v="12"/>
    <x v="12"/>
    <x v="12"/>
    <x v="12"/>
    <x v="47"/>
    <x v="47"/>
    <x v="47"/>
    <x v="47"/>
    <x v="11"/>
  </r>
  <r>
    <x v="361"/>
    <x v="18"/>
    <x v="18"/>
    <x v="18"/>
    <x v="18"/>
    <x v="18"/>
    <x v="36"/>
    <x v="36"/>
    <x v="36"/>
    <x v="36"/>
    <x v="11"/>
  </r>
  <r>
    <x v="362"/>
    <x v="4"/>
    <x v="4"/>
    <x v="4"/>
    <x v="4"/>
    <x v="4"/>
    <x v="162"/>
    <x v="162"/>
    <x v="162"/>
    <x v="162"/>
    <x v="11"/>
  </r>
  <r>
    <x v="363"/>
    <x v="13"/>
    <x v="13"/>
    <x v="13"/>
    <x v="13"/>
    <x v="13"/>
    <x v="41"/>
    <x v="41"/>
    <x v="41"/>
    <x v="41"/>
    <x v="11"/>
  </r>
  <r>
    <x v="364"/>
    <x v="1"/>
    <x v="1"/>
    <x v="1"/>
    <x v="1"/>
    <x v="1"/>
    <x v="163"/>
    <x v="163"/>
    <x v="163"/>
    <x v="163"/>
    <x v="11"/>
  </r>
  <r>
    <x v="365"/>
    <x v="2"/>
    <x v="2"/>
    <x v="2"/>
    <x v="2"/>
    <x v="2"/>
    <x v="32"/>
    <x v="32"/>
    <x v="32"/>
    <x v="32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66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0"/>
    <x v="0"/>
    <x v="0"/>
    <x v="1"/>
    <x v="1"/>
    <x v="1"/>
    <x v="1"/>
    <x v="0"/>
    <x v="0"/>
    <x v="0"/>
    <x v="0"/>
    <x v="0"/>
    <x v="0"/>
  </r>
  <r>
    <x v="2"/>
    <x v="2"/>
    <x v="0"/>
    <x v="2"/>
    <x v="2"/>
    <x v="2"/>
    <x v="2"/>
    <x v="2"/>
    <x v="0"/>
    <x v="0"/>
    <x v="0"/>
    <x v="2"/>
    <x v="2"/>
    <x v="2"/>
    <x v="2"/>
    <x v="0"/>
    <x v="0"/>
    <x v="0"/>
    <x v="0"/>
    <x v="0"/>
    <x v="0"/>
  </r>
  <r>
    <x v="3"/>
    <x v="3"/>
    <x v="2"/>
    <x v="3"/>
    <x v="3"/>
    <x v="3"/>
    <x v="3"/>
    <x v="3"/>
    <x v="0"/>
    <x v="0"/>
    <x v="0"/>
    <x v="3"/>
    <x v="3"/>
    <x v="3"/>
    <x v="3"/>
    <x v="0"/>
    <x v="0"/>
    <x v="0"/>
    <x v="0"/>
    <x v="0"/>
    <x v="0"/>
  </r>
  <r>
    <x v="4"/>
    <x v="4"/>
    <x v="3"/>
    <x v="4"/>
    <x v="4"/>
    <x v="4"/>
    <x v="4"/>
    <x v="4"/>
    <x v="0"/>
    <x v="0"/>
    <x v="0"/>
    <x v="4"/>
    <x v="4"/>
    <x v="4"/>
    <x v="4"/>
    <x v="0"/>
    <x v="0"/>
    <x v="0"/>
    <x v="0"/>
    <x v="0"/>
    <x v="0"/>
  </r>
  <r>
    <x v="5"/>
    <x v="5"/>
    <x v="4"/>
    <x v="5"/>
    <x v="5"/>
    <x v="5"/>
    <x v="5"/>
    <x v="5"/>
    <x v="0"/>
    <x v="0"/>
    <x v="0"/>
    <x v="5"/>
    <x v="5"/>
    <x v="5"/>
    <x v="5"/>
    <x v="0"/>
    <x v="0"/>
    <x v="0"/>
    <x v="0"/>
    <x v="0"/>
    <x v="0"/>
  </r>
  <r>
    <x v="6"/>
    <x v="6"/>
    <x v="5"/>
    <x v="6"/>
    <x v="6"/>
    <x v="6"/>
    <x v="6"/>
    <x v="6"/>
    <x v="0"/>
    <x v="0"/>
    <x v="0"/>
    <x v="6"/>
    <x v="6"/>
    <x v="6"/>
    <x v="6"/>
    <x v="0"/>
    <x v="0"/>
    <x v="0"/>
    <x v="0"/>
    <x v="0"/>
    <x v="0"/>
  </r>
  <r>
    <x v="0"/>
    <x v="7"/>
    <x v="2"/>
    <x v="7"/>
    <x v="7"/>
    <x v="7"/>
    <x v="7"/>
    <x v="7"/>
    <x v="1"/>
    <x v="1"/>
    <x v="1"/>
    <x v="7"/>
    <x v="7"/>
    <x v="7"/>
    <x v="7"/>
    <x v="1"/>
    <x v="1"/>
    <x v="1"/>
    <x v="1"/>
    <x v="0"/>
    <x v="0"/>
  </r>
  <r>
    <x v="1"/>
    <x v="8"/>
    <x v="6"/>
    <x v="8"/>
    <x v="8"/>
    <x v="8"/>
    <x v="8"/>
    <x v="8"/>
    <x v="2"/>
    <x v="2"/>
    <x v="2"/>
    <x v="8"/>
    <x v="8"/>
    <x v="8"/>
    <x v="8"/>
    <x v="2"/>
    <x v="2"/>
    <x v="2"/>
    <x v="2"/>
    <x v="0"/>
    <x v="0"/>
  </r>
  <r>
    <x v="2"/>
    <x v="9"/>
    <x v="7"/>
    <x v="9"/>
    <x v="9"/>
    <x v="9"/>
    <x v="9"/>
    <x v="9"/>
    <x v="3"/>
    <x v="3"/>
    <x v="3"/>
    <x v="9"/>
    <x v="9"/>
    <x v="9"/>
    <x v="9"/>
    <x v="3"/>
    <x v="3"/>
    <x v="3"/>
    <x v="3"/>
    <x v="0"/>
    <x v="1"/>
  </r>
  <r>
    <x v="3"/>
    <x v="10"/>
    <x v="8"/>
    <x v="10"/>
    <x v="10"/>
    <x v="10"/>
    <x v="10"/>
    <x v="10"/>
    <x v="4"/>
    <x v="4"/>
    <x v="4"/>
    <x v="10"/>
    <x v="10"/>
    <x v="10"/>
    <x v="10"/>
    <x v="4"/>
    <x v="4"/>
    <x v="4"/>
    <x v="4"/>
    <x v="0"/>
    <x v="0"/>
  </r>
  <r>
    <x v="4"/>
    <x v="11"/>
    <x v="3"/>
    <x v="11"/>
    <x v="11"/>
    <x v="11"/>
    <x v="11"/>
    <x v="11"/>
    <x v="5"/>
    <x v="5"/>
    <x v="5"/>
    <x v="11"/>
    <x v="11"/>
    <x v="11"/>
    <x v="11"/>
    <x v="5"/>
    <x v="5"/>
    <x v="5"/>
    <x v="5"/>
    <x v="0"/>
    <x v="0"/>
  </r>
  <r>
    <x v="5"/>
    <x v="12"/>
    <x v="9"/>
    <x v="12"/>
    <x v="12"/>
    <x v="12"/>
    <x v="12"/>
    <x v="12"/>
    <x v="6"/>
    <x v="6"/>
    <x v="6"/>
    <x v="12"/>
    <x v="12"/>
    <x v="12"/>
    <x v="12"/>
    <x v="6"/>
    <x v="6"/>
    <x v="6"/>
    <x v="6"/>
    <x v="0"/>
    <x v="0"/>
  </r>
  <r>
    <x v="6"/>
    <x v="13"/>
    <x v="10"/>
    <x v="13"/>
    <x v="13"/>
    <x v="13"/>
    <x v="13"/>
    <x v="13"/>
    <x v="7"/>
    <x v="7"/>
    <x v="7"/>
    <x v="13"/>
    <x v="13"/>
    <x v="13"/>
    <x v="13"/>
    <x v="7"/>
    <x v="7"/>
    <x v="7"/>
    <x v="7"/>
    <x v="0"/>
    <x v="0"/>
  </r>
  <r>
    <x v="0"/>
    <x v="14"/>
    <x v="11"/>
    <x v="14"/>
    <x v="14"/>
    <x v="14"/>
    <x v="14"/>
    <x v="14"/>
    <x v="8"/>
    <x v="8"/>
    <x v="8"/>
    <x v="14"/>
    <x v="14"/>
    <x v="14"/>
    <x v="14"/>
    <x v="8"/>
    <x v="8"/>
    <x v="8"/>
    <x v="8"/>
    <x v="0"/>
    <x v="0"/>
  </r>
  <r>
    <x v="1"/>
    <x v="15"/>
    <x v="10"/>
    <x v="15"/>
    <x v="15"/>
    <x v="15"/>
    <x v="15"/>
    <x v="15"/>
    <x v="9"/>
    <x v="9"/>
    <x v="9"/>
    <x v="15"/>
    <x v="15"/>
    <x v="15"/>
    <x v="15"/>
    <x v="9"/>
    <x v="9"/>
    <x v="9"/>
    <x v="9"/>
    <x v="0"/>
    <x v="0"/>
  </r>
  <r>
    <x v="2"/>
    <x v="16"/>
    <x v="12"/>
    <x v="16"/>
    <x v="16"/>
    <x v="16"/>
    <x v="16"/>
    <x v="16"/>
    <x v="10"/>
    <x v="10"/>
    <x v="10"/>
    <x v="16"/>
    <x v="16"/>
    <x v="16"/>
    <x v="16"/>
    <x v="10"/>
    <x v="10"/>
    <x v="10"/>
    <x v="10"/>
    <x v="0"/>
    <x v="1"/>
  </r>
  <r>
    <x v="3"/>
    <x v="17"/>
    <x v="13"/>
    <x v="17"/>
    <x v="17"/>
    <x v="17"/>
    <x v="17"/>
    <x v="17"/>
    <x v="11"/>
    <x v="11"/>
    <x v="11"/>
    <x v="17"/>
    <x v="17"/>
    <x v="17"/>
    <x v="17"/>
    <x v="11"/>
    <x v="11"/>
    <x v="11"/>
    <x v="11"/>
    <x v="0"/>
    <x v="0"/>
  </r>
  <r>
    <x v="4"/>
    <x v="18"/>
    <x v="3"/>
    <x v="18"/>
    <x v="18"/>
    <x v="18"/>
    <x v="18"/>
    <x v="18"/>
    <x v="12"/>
    <x v="5"/>
    <x v="12"/>
    <x v="18"/>
    <x v="18"/>
    <x v="18"/>
    <x v="18"/>
    <x v="12"/>
    <x v="12"/>
    <x v="12"/>
    <x v="12"/>
    <x v="0"/>
    <x v="0"/>
  </r>
  <r>
    <x v="5"/>
    <x v="19"/>
    <x v="14"/>
    <x v="19"/>
    <x v="19"/>
    <x v="19"/>
    <x v="19"/>
    <x v="19"/>
    <x v="13"/>
    <x v="12"/>
    <x v="13"/>
    <x v="19"/>
    <x v="19"/>
    <x v="19"/>
    <x v="19"/>
    <x v="13"/>
    <x v="13"/>
    <x v="13"/>
    <x v="13"/>
    <x v="0"/>
    <x v="0"/>
  </r>
  <r>
    <x v="6"/>
    <x v="20"/>
    <x v="13"/>
    <x v="17"/>
    <x v="17"/>
    <x v="20"/>
    <x v="20"/>
    <x v="20"/>
    <x v="14"/>
    <x v="13"/>
    <x v="14"/>
    <x v="17"/>
    <x v="17"/>
    <x v="20"/>
    <x v="20"/>
    <x v="14"/>
    <x v="14"/>
    <x v="14"/>
    <x v="14"/>
    <x v="0"/>
    <x v="1"/>
  </r>
  <r>
    <x v="0"/>
    <x v="21"/>
    <x v="15"/>
    <x v="20"/>
    <x v="20"/>
    <x v="21"/>
    <x v="21"/>
    <x v="21"/>
    <x v="15"/>
    <x v="14"/>
    <x v="15"/>
    <x v="20"/>
    <x v="20"/>
    <x v="21"/>
    <x v="21"/>
    <x v="15"/>
    <x v="15"/>
    <x v="15"/>
    <x v="15"/>
    <x v="0"/>
    <x v="1"/>
  </r>
  <r>
    <x v="1"/>
    <x v="22"/>
    <x v="16"/>
    <x v="1"/>
    <x v="21"/>
    <x v="22"/>
    <x v="22"/>
    <x v="22"/>
    <x v="16"/>
    <x v="15"/>
    <x v="16"/>
    <x v="21"/>
    <x v="21"/>
    <x v="22"/>
    <x v="22"/>
    <x v="16"/>
    <x v="16"/>
    <x v="16"/>
    <x v="16"/>
    <x v="0"/>
    <x v="0"/>
  </r>
  <r>
    <x v="2"/>
    <x v="23"/>
    <x v="8"/>
    <x v="21"/>
    <x v="22"/>
    <x v="23"/>
    <x v="23"/>
    <x v="23"/>
    <x v="17"/>
    <x v="16"/>
    <x v="17"/>
    <x v="22"/>
    <x v="22"/>
    <x v="23"/>
    <x v="23"/>
    <x v="17"/>
    <x v="17"/>
    <x v="17"/>
    <x v="17"/>
    <x v="0"/>
    <x v="0"/>
  </r>
  <r>
    <x v="3"/>
    <x v="24"/>
    <x v="8"/>
    <x v="14"/>
    <x v="23"/>
    <x v="24"/>
    <x v="24"/>
    <x v="24"/>
    <x v="18"/>
    <x v="17"/>
    <x v="18"/>
    <x v="23"/>
    <x v="23"/>
    <x v="24"/>
    <x v="24"/>
    <x v="18"/>
    <x v="18"/>
    <x v="18"/>
    <x v="18"/>
    <x v="0"/>
    <x v="0"/>
  </r>
  <r>
    <x v="4"/>
    <x v="25"/>
    <x v="17"/>
    <x v="22"/>
    <x v="24"/>
    <x v="25"/>
    <x v="25"/>
    <x v="25"/>
    <x v="19"/>
    <x v="18"/>
    <x v="19"/>
    <x v="24"/>
    <x v="24"/>
    <x v="25"/>
    <x v="25"/>
    <x v="19"/>
    <x v="19"/>
    <x v="19"/>
    <x v="19"/>
    <x v="0"/>
    <x v="0"/>
  </r>
  <r>
    <x v="5"/>
    <x v="26"/>
    <x v="18"/>
    <x v="23"/>
    <x v="25"/>
    <x v="26"/>
    <x v="26"/>
    <x v="26"/>
    <x v="20"/>
    <x v="19"/>
    <x v="20"/>
    <x v="25"/>
    <x v="25"/>
    <x v="26"/>
    <x v="26"/>
    <x v="20"/>
    <x v="20"/>
    <x v="20"/>
    <x v="20"/>
    <x v="0"/>
    <x v="0"/>
  </r>
  <r>
    <x v="6"/>
    <x v="27"/>
    <x v="11"/>
    <x v="24"/>
    <x v="26"/>
    <x v="27"/>
    <x v="27"/>
    <x v="27"/>
    <x v="21"/>
    <x v="20"/>
    <x v="21"/>
    <x v="26"/>
    <x v="26"/>
    <x v="27"/>
    <x v="27"/>
    <x v="21"/>
    <x v="21"/>
    <x v="21"/>
    <x v="21"/>
    <x v="0"/>
    <x v="0"/>
  </r>
  <r>
    <x v="0"/>
    <x v="28"/>
    <x v="12"/>
    <x v="25"/>
    <x v="27"/>
    <x v="28"/>
    <x v="28"/>
    <x v="28"/>
    <x v="22"/>
    <x v="21"/>
    <x v="22"/>
    <x v="27"/>
    <x v="27"/>
    <x v="28"/>
    <x v="28"/>
    <x v="22"/>
    <x v="22"/>
    <x v="22"/>
    <x v="22"/>
    <x v="0"/>
    <x v="1"/>
  </r>
  <r>
    <x v="1"/>
    <x v="29"/>
    <x v="12"/>
    <x v="26"/>
    <x v="28"/>
    <x v="29"/>
    <x v="29"/>
    <x v="29"/>
    <x v="23"/>
    <x v="22"/>
    <x v="23"/>
    <x v="28"/>
    <x v="28"/>
    <x v="29"/>
    <x v="29"/>
    <x v="23"/>
    <x v="23"/>
    <x v="23"/>
    <x v="23"/>
    <x v="0"/>
    <x v="0"/>
  </r>
  <r>
    <x v="2"/>
    <x v="30"/>
    <x v="0"/>
    <x v="27"/>
    <x v="29"/>
    <x v="30"/>
    <x v="30"/>
    <x v="30"/>
    <x v="24"/>
    <x v="23"/>
    <x v="24"/>
    <x v="29"/>
    <x v="29"/>
    <x v="30"/>
    <x v="30"/>
    <x v="24"/>
    <x v="24"/>
    <x v="24"/>
    <x v="24"/>
    <x v="0"/>
    <x v="1"/>
  </r>
  <r>
    <x v="3"/>
    <x v="31"/>
    <x v="8"/>
    <x v="14"/>
    <x v="30"/>
    <x v="31"/>
    <x v="31"/>
    <x v="31"/>
    <x v="25"/>
    <x v="5"/>
    <x v="25"/>
    <x v="23"/>
    <x v="30"/>
    <x v="31"/>
    <x v="31"/>
    <x v="25"/>
    <x v="25"/>
    <x v="25"/>
    <x v="25"/>
    <x v="1"/>
    <x v="0"/>
  </r>
  <r>
    <x v="4"/>
    <x v="32"/>
    <x v="4"/>
    <x v="28"/>
    <x v="31"/>
    <x v="32"/>
    <x v="32"/>
    <x v="32"/>
    <x v="26"/>
    <x v="24"/>
    <x v="26"/>
    <x v="30"/>
    <x v="31"/>
    <x v="32"/>
    <x v="32"/>
    <x v="26"/>
    <x v="26"/>
    <x v="26"/>
    <x v="26"/>
    <x v="1"/>
    <x v="0"/>
  </r>
  <r>
    <x v="5"/>
    <x v="33"/>
    <x v="19"/>
    <x v="29"/>
    <x v="32"/>
    <x v="33"/>
    <x v="33"/>
    <x v="33"/>
    <x v="27"/>
    <x v="25"/>
    <x v="27"/>
    <x v="31"/>
    <x v="32"/>
    <x v="33"/>
    <x v="33"/>
    <x v="27"/>
    <x v="27"/>
    <x v="27"/>
    <x v="27"/>
    <x v="1"/>
    <x v="0"/>
  </r>
  <r>
    <x v="6"/>
    <x v="34"/>
    <x v="11"/>
    <x v="14"/>
    <x v="33"/>
    <x v="14"/>
    <x v="14"/>
    <x v="14"/>
    <x v="28"/>
    <x v="5"/>
    <x v="28"/>
    <x v="14"/>
    <x v="33"/>
    <x v="34"/>
    <x v="14"/>
    <x v="28"/>
    <x v="28"/>
    <x v="28"/>
    <x v="28"/>
    <x v="1"/>
    <x v="0"/>
  </r>
  <r>
    <x v="0"/>
    <x v="35"/>
    <x v="12"/>
    <x v="30"/>
    <x v="34"/>
    <x v="34"/>
    <x v="34"/>
    <x v="34"/>
    <x v="29"/>
    <x v="5"/>
    <x v="29"/>
    <x v="32"/>
    <x v="34"/>
    <x v="35"/>
    <x v="34"/>
    <x v="29"/>
    <x v="29"/>
    <x v="29"/>
    <x v="29"/>
    <x v="1"/>
    <x v="1"/>
  </r>
  <r>
    <x v="1"/>
    <x v="36"/>
    <x v="8"/>
    <x v="31"/>
    <x v="35"/>
    <x v="35"/>
    <x v="35"/>
    <x v="35"/>
    <x v="30"/>
    <x v="16"/>
    <x v="30"/>
    <x v="33"/>
    <x v="35"/>
    <x v="36"/>
    <x v="35"/>
    <x v="30"/>
    <x v="30"/>
    <x v="30"/>
    <x v="30"/>
    <x v="1"/>
    <x v="0"/>
  </r>
  <r>
    <x v="2"/>
    <x v="37"/>
    <x v="13"/>
    <x v="32"/>
    <x v="36"/>
    <x v="36"/>
    <x v="36"/>
    <x v="36"/>
    <x v="31"/>
    <x v="26"/>
    <x v="31"/>
    <x v="34"/>
    <x v="36"/>
    <x v="37"/>
    <x v="36"/>
    <x v="31"/>
    <x v="31"/>
    <x v="31"/>
    <x v="31"/>
    <x v="1"/>
    <x v="0"/>
  </r>
  <r>
    <x v="3"/>
    <x v="38"/>
    <x v="1"/>
    <x v="33"/>
    <x v="37"/>
    <x v="37"/>
    <x v="37"/>
    <x v="37"/>
    <x v="32"/>
    <x v="27"/>
    <x v="32"/>
    <x v="35"/>
    <x v="37"/>
    <x v="38"/>
    <x v="37"/>
    <x v="32"/>
    <x v="32"/>
    <x v="32"/>
    <x v="32"/>
    <x v="1"/>
    <x v="0"/>
  </r>
  <r>
    <x v="4"/>
    <x v="39"/>
    <x v="20"/>
    <x v="34"/>
    <x v="38"/>
    <x v="38"/>
    <x v="38"/>
    <x v="38"/>
    <x v="33"/>
    <x v="28"/>
    <x v="33"/>
    <x v="36"/>
    <x v="38"/>
    <x v="39"/>
    <x v="38"/>
    <x v="33"/>
    <x v="33"/>
    <x v="33"/>
    <x v="33"/>
    <x v="1"/>
    <x v="0"/>
  </r>
  <r>
    <x v="5"/>
    <x v="40"/>
    <x v="9"/>
    <x v="35"/>
    <x v="39"/>
    <x v="39"/>
    <x v="39"/>
    <x v="39"/>
    <x v="34"/>
    <x v="29"/>
    <x v="34"/>
    <x v="37"/>
    <x v="39"/>
    <x v="40"/>
    <x v="39"/>
    <x v="34"/>
    <x v="34"/>
    <x v="34"/>
    <x v="34"/>
    <x v="1"/>
    <x v="0"/>
  </r>
  <r>
    <x v="6"/>
    <x v="41"/>
    <x v="12"/>
    <x v="36"/>
    <x v="40"/>
    <x v="40"/>
    <x v="40"/>
    <x v="40"/>
    <x v="35"/>
    <x v="30"/>
    <x v="35"/>
    <x v="38"/>
    <x v="40"/>
    <x v="41"/>
    <x v="40"/>
    <x v="35"/>
    <x v="35"/>
    <x v="35"/>
    <x v="35"/>
    <x v="1"/>
    <x v="0"/>
  </r>
  <r>
    <x v="0"/>
    <x v="42"/>
    <x v="5"/>
    <x v="37"/>
    <x v="41"/>
    <x v="41"/>
    <x v="41"/>
    <x v="41"/>
    <x v="36"/>
    <x v="31"/>
    <x v="36"/>
    <x v="39"/>
    <x v="41"/>
    <x v="42"/>
    <x v="41"/>
    <x v="36"/>
    <x v="36"/>
    <x v="36"/>
    <x v="36"/>
    <x v="1"/>
    <x v="0"/>
  </r>
  <r>
    <x v="1"/>
    <x v="43"/>
    <x v="2"/>
    <x v="38"/>
    <x v="42"/>
    <x v="42"/>
    <x v="42"/>
    <x v="42"/>
    <x v="37"/>
    <x v="32"/>
    <x v="37"/>
    <x v="40"/>
    <x v="42"/>
    <x v="43"/>
    <x v="42"/>
    <x v="37"/>
    <x v="37"/>
    <x v="37"/>
    <x v="37"/>
    <x v="1"/>
    <x v="0"/>
  </r>
  <r>
    <x v="2"/>
    <x v="44"/>
    <x v="16"/>
    <x v="39"/>
    <x v="43"/>
    <x v="43"/>
    <x v="43"/>
    <x v="43"/>
    <x v="38"/>
    <x v="33"/>
    <x v="38"/>
    <x v="41"/>
    <x v="43"/>
    <x v="44"/>
    <x v="43"/>
    <x v="38"/>
    <x v="38"/>
    <x v="38"/>
    <x v="38"/>
    <x v="1"/>
    <x v="0"/>
  </r>
  <r>
    <x v="3"/>
    <x v="45"/>
    <x v="16"/>
    <x v="32"/>
    <x v="44"/>
    <x v="44"/>
    <x v="44"/>
    <x v="44"/>
    <x v="39"/>
    <x v="34"/>
    <x v="39"/>
    <x v="42"/>
    <x v="44"/>
    <x v="45"/>
    <x v="44"/>
    <x v="39"/>
    <x v="39"/>
    <x v="39"/>
    <x v="39"/>
    <x v="1"/>
    <x v="0"/>
  </r>
  <r>
    <x v="4"/>
    <x v="46"/>
    <x v="21"/>
    <x v="40"/>
    <x v="45"/>
    <x v="45"/>
    <x v="45"/>
    <x v="45"/>
    <x v="40"/>
    <x v="35"/>
    <x v="40"/>
    <x v="43"/>
    <x v="45"/>
    <x v="46"/>
    <x v="45"/>
    <x v="40"/>
    <x v="40"/>
    <x v="40"/>
    <x v="40"/>
    <x v="1"/>
    <x v="0"/>
  </r>
  <r>
    <x v="5"/>
    <x v="47"/>
    <x v="18"/>
    <x v="41"/>
    <x v="46"/>
    <x v="46"/>
    <x v="46"/>
    <x v="46"/>
    <x v="41"/>
    <x v="36"/>
    <x v="41"/>
    <x v="44"/>
    <x v="46"/>
    <x v="47"/>
    <x v="46"/>
    <x v="41"/>
    <x v="41"/>
    <x v="41"/>
    <x v="41"/>
    <x v="1"/>
    <x v="0"/>
  </r>
  <r>
    <x v="6"/>
    <x v="48"/>
    <x v="2"/>
    <x v="42"/>
    <x v="47"/>
    <x v="47"/>
    <x v="47"/>
    <x v="47"/>
    <x v="42"/>
    <x v="37"/>
    <x v="42"/>
    <x v="45"/>
    <x v="47"/>
    <x v="48"/>
    <x v="47"/>
    <x v="42"/>
    <x v="42"/>
    <x v="42"/>
    <x v="42"/>
    <x v="1"/>
    <x v="0"/>
  </r>
  <r>
    <x v="0"/>
    <x v="49"/>
    <x v="1"/>
    <x v="16"/>
    <x v="48"/>
    <x v="48"/>
    <x v="48"/>
    <x v="48"/>
    <x v="43"/>
    <x v="38"/>
    <x v="43"/>
    <x v="46"/>
    <x v="48"/>
    <x v="49"/>
    <x v="48"/>
    <x v="43"/>
    <x v="43"/>
    <x v="43"/>
    <x v="43"/>
    <x v="1"/>
    <x v="1"/>
  </r>
  <r>
    <x v="1"/>
    <x v="50"/>
    <x v="13"/>
    <x v="43"/>
    <x v="49"/>
    <x v="49"/>
    <x v="49"/>
    <x v="49"/>
    <x v="44"/>
    <x v="39"/>
    <x v="44"/>
    <x v="47"/>
    <x v="49"/>
    <x v="50"/>
    <x v="49"/>
    <x v="44"/>
    <x v="44"/>
    <x v="44"/>
    <x v="44"/>
    <x v="1"/>
    <x v="0"/>
  </r>
  <r>
    <x v="2"/>
    <x v="51"/>
    <x v="0"/>
    <x v="44"/>
    <x v="50"/>
    <x v="50"/>
    <x v="50"/>
    <x v="50"/>
    <x v="45"/>
    <x v="40"/>
    <x v="45"/>
    <x v="48"/>
    <x v="50"/>
    <x v="51"/>
    <x v="50"/>
    <x v="45"/>
    <x v="45"/>
    <x v="45"/>
    <x v="45"/>
    <x v="1"/>
    <x v="0"/>
  </r>
  <r>
    <x v="3"/>
    <x v="52"/>
    <x v="13"/>
    <x v="45"/>
    <x v="51"/>
    <x v="51"/>
    <x v="51"/>
    <x v="51"/>
    <x v="46"/>
    <x v="41"/>
    <x v="46"/>
    <x v="49"/>
    <x v="51"/>
    <x v="52"/>
    <x v="51"/>
    <x v="46"/>
    <x v="46"/>
    <x v="46"/>
    <x v="46"/>
    <x v="1"/>
    <x v="0"/>
  </r>
  <r>
    <x v="4"/>
    <x v="53"/>
    <x v="22"/>
    <x v="46"/>
    <x v="52"/>
    <x v="52"/>
    <x v="52"/>
    <x v="52"/>
    <x v="47"/>
    <x v="42"/>
    <x v="47"/>
    <x v="50"/>
    <x v="52"/>
    <x v="53"/>
    <x v="52"/>
    <x v="47"/>
    <x v="47"/>
    <x v="47"/>
    <x v="47"/>
    <x v="1"/>
    <x v="0"/>
  </r>
  <r>
    <x v="5"/>
    <x v="54"/>
    <x v="14"/>
    <x v="47"/>
    <x v="53"/>
    <x v="53"/>
    <x v="53"/>
    <x v="53"/>
    <x v="48"/>
    <x v="43"/>
    <x v="48"/>
    <x v="51"/>
    <x v="53"/>
    <x v="47"/>
    <x v="53"/>
    <x v="48"/>
    <x v="48"/>
    <x v="48"/>
    <x v="48"/>
    <x v="1"/>
    <x v="0"/>
  </r>
  <r>
    <x v="6"/>
    <x v="55"/>
    <x v="10"/>
    <x v="48"/>
    <x v="54"/>
    <x v="54"/>
    <x v="54"/>
    <x v="54"/>
    <x v="49"/>
    <x v="44"/>
    <x v="49"/>
    <x v="52"/>
    <x v="54"/>
    <x v="54"/>
    <x v="54"/>
    <x v="49"/>
    <x v="49"/>
    <x v="49"/>
    <x v="49"/>
    <x v="1"/>
    <x v="0"/>
  </r>
  <r>
    <x v="0"/>
    <x v="56"/>
    <x v="12"/>
    <x v="49"/>
    <x v="55"/>
    <x v="55"/>
    <x v="55"/>
    <x v="55"/>
    <x v="50"/>
    <x v="45"/>
    <x v="50"/>
    <x v="53"/>
    <x v="55"/>
    <x v="55"/>
    <x v="55"/>
    <x v="50"/>
    <x v="50"/>
    <x v="50"/>
    <x v="50"/>
    <x v="1"/>
    <x v="1"/>
  </r>
  <r>
    <x v="1"/>
    <x v="57"/>
    <x v="16"/>
    <x v="32"/>
    <x v="56"/>
    <x v="56"/>
    <x v="56"/>
    <x v="56"/>
    <x v="51"/>
    <x v="33"/>
    <x v="51"/>
    <x v="42"/>
    <x v="56"/>
    <x v="56"/>
    <x v="56"/>
    <x v="51"/>
    <x v="51"/>
    <x v="51"/>
    <x v="51"/>
    <x v="1"/>
    <x v="0"/>
  </r>
  <r>
    <x v="2"/>
    <x v="58"/>
    <x v="6"/>
    <x v="17"/>
    <x v="57"/>
    <x v="57"/>
    <x v="57"/>
    <x v="57"/>
    <x v="52"/>
    <x v="46"/>
    <x v="52"/>
    <x v="54"/>
    <x v="57"/>
    <x v="57"/>
    <x v="57"/>
    <x v="52"/>
    <x v="52"/>
    <x v="52"/>
    <x v="52"/>
    <x v="1"/>
    <x v="1"/>
  </r>
  <r>
    <x v="3"/>
    <x v="59"/>
    <x v="12"/>
    <x v="50"/>
    <x v="58"/>
    <x v="58"/>
    <x v="58"/>
    <x v="58"/>
    <x v="53"/>
    <x v="47"/>
    <x v="53"/>
    <x v="55"/>
    <x v="58"/>
    <x v="58"/>
    <x v="58"/>
    <x v="53"/>
    <x v="53"/>
    <x v="53"/>
    <x v="53"/>
    <x v="2"/>
    <x v="0"/>
  </r>
  <r>
    <x v="4"/>
    <x v="60"/>
    <x v="23"/>
    <x v="51"/>
    <x v="59"/>
    <x v="59"/>
    <x v="59"/>
    <x v="59"/>
    <x v="54"/>
    <x v="48"/>
    <x v="54"/>
    <x v="56"/>
    <x v="59"/>
    <x v="59"/>
    <x v="59"/>
    <x v="54"/>
    <x v="54"/>
    <x v="54"/>
    <x v="54"/>
    <x v="2"/>
    <x v="1"/>
  </r>
  <r>
    <x v="5"/>
    <x v="61"/>
    <x v="20"/>
    <x v="52"/>
    <x v="60"/>
    <x v="60"/>
    <x v="60"/>
    <x v="60"/>
    <x v="55"/>
    <x v="49"/>
    <x v="55"/>
    <x v="57"/>
    <x v="60"/>
    <x v="60"/>
    <x v="60"/>
    <x v="55"/>
    <x v="55"/>
    <x v="55"/>
    <x v="55"/>
    <x v="2"/>
    <x v="0"/>
  </r>
  <r>
    <x v="6"/>
    <x v="62"/>
    <x v="2"/>
    <x v="3"/>
    <x v="61"/>
    <x v="61"/>
    <x v="61"/>
    <x v="61"/>
    <x v="56"/>
    <x v="50"/>
    <x v="56"/>
    <x v="3"/>
    <x v="61"/>
    <x v="61"/>
    <x v="61"/>
    <x v="56"/>
    <x v="56"/>
    <x v="56"/>
    <x v="56"/>
    <x v="2"/>
    <x v="0"/>
  </r>
  <r>
    <x v="0"/>
    <x v="63"/>
    <x v="2"/>
    <x v="53"/>
    <x v="62"/>
    <x v="62"/>
    <x v="62"/>
    <x v="62"/>
    <x v="57"/>
    <x v="37"/>
    <x v="57"/>
    <x v="58"/>
    <x v="62"/>
    <x v="62"/>
    <x v="62"/>
    <x v="57"/>
    <x v="57"/>
    <x v="57"/>
    <x v="57"/>
    <x v="2"/>
    <x v="0"/>
  </r>
  <r>
    <x v="1"/>
    <x v="64"/>
    <x v="10"/>
    <x v="54"/>
    <x v="63"/>
    <x v="63"/>
    <x v="63"/>
    <x v="63"/>
    <x v="58"/>
    <x v="51"/>
    <x v="58"/>
    <x v="59"/>
    <x v="63"/>
    <x v="63"/>
    <x v="63"/>
    <x v="58"/>
    <x v="58"/>
    <x v="58"/>
    <x v="58"/>
    <x v="2"/>
    <x v="0"/>
  </r>
  <r>
    <x v="2"/>
    <x v="65"/>
    <x v="2"/>
    <x v="55"/>
    <x v="64"/>
    <x v="64"/>
    <x v="64"/>
    <x v="64"/>
    <x v="59"/>
    <x v="52"/>
    <x v="59"/>
    <x v="60"/>
    <x v="64"/>
    <x v="64"/>
    <x v="64"/>
    <x v="59"/>
    <x v="59"/>
    <x v="59"/>
    <x v="59"/>
    <x v="2"/>
    <x v="0"/>
  </r>
  <r>
    <x v="3"/>
    <x v="66"/>
    <x v="2"/>
    <x v="3"/>
    <x v="65"/>
    <x v="65"/>
    <x v="65"/>
    <x v="65"/>
    <x v="60"/>
    <x v="37"/>
    <x v="60"/>
    <x v="3"/>
    <x v="65"/>
    <x v="65"/>
    <x v="65"/>
    <x v="60"/>
    <x v="60"/>
    <x v="60"/>
    <x v="60"/>
    <x v="2"/>
    <x v="0"/>
  </r>
  <r>
    <x v="4"/>
    <x v="67"/>
    <x v="23"/>
    <x v="56"/>
    <x v="19"/>
    <x v="19"/>
    <x v="19"/>
    <x v="66"/>
    <x v="61"/>
    <x v="5"/>
    <x v="61"/>
    <x v="61"/>
    <x v="66"/>
    <x v="19"/>
    <x v="19"/>
    <x v="61"/>
    <x v="61"/>
    <x v="61"/>
    <x v="61"/>
    <x v="2"/>
    <x v="1"/>
  </r>
  <r>
    <x v="5"/>
    <x v="68"/>
    <x v="9"/>
    <x v="57"/>
    <x v="66"/>
    <x v="66"/>
    <x v="66"/>
    <x v="67"/>
    <x v="62"/>
    <x v="53"/>
    <x v="62"/>
    <x v="62"/>
    <x v="67"/>
    <x v="47"/>
    <x v="66"/>
    <x v="62"/>
    <x v="62"/>
    <x v="62"/>
    <x v="62"/>
    <x v="2"/>
    <x v="0"/>
  </r>
  <r>
    <x v="6"/>
    <x v="69"/>
    <x v="11"/>
    <x v="0"/>
    <x v="0"/>
    <x v="67"/>
    <x v="67"/>
    <x v="68"/>
    <x v="63"/>
    <x v="8"/>
    <x v="63"/>
    <x v="63"/>
    <x v="0"/>
    <x v="66"/>
    <x v="67"/>
    <x v="63"/>
    <x v="63"/>
    <x v="63"/>
    <x v="63"/>
    <x v="2"/>
    <x v="0"/>
  </r>
  <r>
    <x v="0"/>
    <x v="70"/>
    <x v="16"/>
    <x v="1"/>
    <x v="67"/>
    <x v="68"/>
    <x v="68"/>
    <x v="69"/>
    <x v="64"/>
    <x v="54"/>
    <x v="64"/>
    <x v="21"/>
    <x v="68"/>
    <x v="67"/>
    <x v="68"/>
    <x v="64"/>
    <x v="64"/>
    <x v="64"/>
    <x v="64"/>
    <x v="2"/>
    <x v="0"/>
  </r>
  <r>
    <x v="1"/>
    <x v="71"/>
    <x v="2"/>
    <x v="3"/>
    <x v="68"/>
    <x v="69"/>
    <x v="69"/>
    <x v="70"/>
    <x v="65"/>
    <x v="50"/>
    <x v="65"/>
    <x v="3"/>
    <x v="69"/>
    <x v="68"/>
    <x v="69"/>
    <x v="65"/>
    <x v="65"/>
    <x v="65"/>
    <x v="65"/>
    <x v="2"/>
    <x v="0"/>
  </r>
  <r>
    <x v="2"/>
    <x v="72"/>
    <x v="5"/>
    <x v="6"/>
    <x v="69"/>
    <x v="70"/>
    <x v="70"/>
    <x v="71"/>
    <x v="66"/>
    <x v="55"/>
    <x v="66"/>
    <x v="6"/>
    <x v="70"/>
    <x v="69"/>
    <x v="70"/>
    <x v="66"/>
    <x v="66"/>
    <x v="66"/>
    <x v="66"/>
    <x v="2"/>
    <x v="0"/>
  </r>
  <r>
    <x v="3"/>
    <x v="73"/>
    <x v="16"/>
    <x v="58"/>
    <x v="70"/>
    <x v="71"/>
    <x v="71"/>
    <x v="72"/>
    <x v="67"/>
    <x v="54"/>
    <x v="67"/>
    <x v="64"/>
    <x v="71"/>
    <x v="70"/>
    <x v="71"/>
    <x v="67"/>
    <x v="67"/>
    <x v="67"/>
    <x v="67"/>
    <x v="2"/>
    <x v="0"/>
  </r>
  <r>
    <x v="4"/>
    <x v="74"/>
    <x v="3"/>
    <x v="59"/>
    <x v="71"/>
    <x v="72"/>
    <x v="72"/>
    <x v="73"/>
    <x v="68"/>
    <x v="56"/>
    <x v="68"/>
    <x v="65"/>
    <x v="72"/>
    <x v="71"/>
    <x v="72"/>
    <x v="68"/>
    <x v="68"/>
    <x v="68"/>
    <x v="68"/>
    <x v="2"/>
    <x v="0"/>
  </r>
  <r>
    <x v="5"/>
    <x v="75"/>
    <x v="3"/>
    <x v="18"/>
    <x v="18"/>
    <x v="73"/>
    <x v="73"/>
    <x v="74"/>
    <x v="69"/>
    <x v="57"/>
    <x v="69"/>
    <x v="18"/>
    <x v="18"/>
    <x v="72"/>
    <x v="73"/>
    <x v="69"/>
    <x v="69"/>
    <x v="69"/>
    <x v="69"/>
    <x v="2"/>
    <x v="0"/>
  </r>
  <r>
    <x v="6"/>
    <x v="76"/>
    <x v="12"/>
    <x v="60"/>
    <x v="72"/>
    <x v="29"/>
    <x v="74"/>
    <x v="75"/>
    <x v="70"/>
    <x v="30"/>
    <x v="70"/>
    <x v="66"/>
    <x v="73"/>
    <x v="73"/>
    <x v="74"/>
    <x v="70"/>
    <x v="70"/>
    <x v="70"/>
    <x v="70"/>
    <x v="2"/>
    <x v="0"/>
  </r>
  <r>
    <x v="0"/>
    <x v="77"/>
    <x v="1"/>
    <x v="61"/>
    <x v="73"/>
    <x v="74"/>
    <x v="75"/>
    <x v="76"/>
    <x v="71"/>
    <x v="58"/>
    <x v="71"/>
    <x v="67"/>
    <x v="74"/>
    <x v="74"/>
    <x v="75"/>
    <x v="71"/>
    <x v="71"/>
    <x v="71"/>
    <x v="71"/>
    <x v="2"/>
    <x v="1"/>
  </r>
  <r>
    <x v="1"/>
    <x v="78"/>
    <x v="11"/>
    <x v="43"/>
    <x v="74"/>
    <x v="75"/>
    <x v="76"/>
    <x v="77"/>
    <x v="72"/>
    <x v="8"/>
    <x v="72"/>
    <x v="68"/>
    <x v="75"/>
    <x v="75"/>
    <x v="76"/>
    <x v="72"/>
    <x v="72"/>
    <x v="72"/>
    <x v="72"/>
    <x v="2"/>
    <x v="0"/>
  </r>
  <r>
    <x v="2"/>
    <x v="79"/>
    <x v="2"/>
    <x v="62"/>
    <x v="75"/>
    <x v="76"/>
    <x v="77"/>
    <x v="78"/>
    <x v="73"/>
    <x v="59"/>
    <x v="73"/>
    <x v="69"/>
    <x v="76"/>
    <x v="76"/>
    <x v="77"/>
    <x v="73"/>
    <x v="73"/>
    <x v="73"/>
    <x v="73"/>
    <x v="2"/>
    <x v="0"/>
  </r>
  <r>
    <x v="3"/>
    <x v="80"/>
    <x v="10"/>
    <x v="15"/>
    <x v="76"/>
    <x v="77"/>
    <x v="78"/>
    <x v="79"/>
    <x v="74"/>
    <x v="51"/>
    <x v="74"/>
    <x v="15"/>
    <x v="77"/>
    <x v="77"/>
    <x v="78"/>
    <x v="74"/>
    <x v="74"/>
    <x v="74"/>
    <x v="74"/>
    <x v="2"/>
    <x v="0"/>
  </r>
  <r>
    <x v="4"/>
    <x v="81"/>
    <x v="14"/>
    <x v="63"/>
    <x v="32"/>
    <x v="78"/>
    <x v="79"/>
    <x v="80"/>
    <x v="75"/>
    <x v="60"/>
    <x v="75"/>
    <x v="70"/>
    <x v="78"/>
    <x v="78"/>
    <x v="79"/>
    <x v="75"/>
    <x v="75"/>
    <x v="75"/>
    <x v="75"/>
    <x v="2"/>
    <x v="0"/>
  </r>
  <r>
    <x v="5"/>
    <x v="82"/>
    <x v="18"/>
    <x v="64"/>
    <x v="12"/>
    <x v="79"/>
    <x v="80"/>
    <x v="81"/>
    <x v="76"/>
    <x v="61"/>
    <x v="76"/>
    <x v="71"/>
    <x v="79"/>
    <x v="79"/>
    <x v="80"/>
    <x v="76"/>
    <x v="76"/>
    <x v="76"/>
    <x v="76"/>
    <x v="2"/>
    <x v="1"/>
  </r>
  <r>
    <x v="6"/>
    <x v="83"/>
    <x v="12"/>
    <x v="26"/>
    <x v="77"/>
    <x v="80"/>
    <x v="81"/>
    <x v="82"/>
    <x v="77"/>
    <x v="5"/>
    <x v="77"/>
    <x v="28"/>
    <x v="80"/>
    <x v="80"/>
    <x v="81"/>
    <x v="77"/>
    <x v="77"/>
    <x v="77"/>
    <x v="77"/>
    <x v="2"/>
    <x v="0"/>
  </r>
  <r>
    <x v="0"/>
    <x v="84"/>
    <x v="0"/>
    <x v="0"/>
    <x v="78"/>
    <x v="81"/>
    <x v="82"/>
    <x v="83"/>
    <x v="78"/>
    <x v="62"/>
    <x v="78"/>
    <x v="0"/>
    <x v="81"/>
    <x v="81"/>
    <x v="82"/>
    <x v="78"/>
    <x v="78"/>
    <x v="78"/>
    <x v="78"/>
    <x v="2"/>
    <x v="1"/>
  </r>
  <r>
    <x v="1"/>
    <x v="85"/>
    <x v="0"/>
    <x v="2"/>
    <x v="79"/>
    <x v="82"/>
    <x v="83"/>
    <x v="84"/>
    <x v="79"/>
    <x v="63"/>
    <x v="79"/>
    <x v="2"/>
    <x v="82"/>
    <x v="82"/>
    <x v="83"/>
    <x v="79"/>
    <x v="79"/>
    <x v="79"/>
    <x v="79"/>
    <x v="2"/>
    <x v="0"/>
  </r>
  <r>
    <x v="2"/>
    <x v="86"/>
    <x v="16"/>
    <x v="24"/>
    <x v="80"/>
    <x v="83"/>
    <x v="84"/>
    <x v="85"/>
    <x v="80"/>
    <x v="54"/>
    <x v="80"/>
    <x v="72"/>
    <x v="83"/>
    <x v="83"/>
    <x v="84"/>
    <x v="80"/>
    <x v="80"/>
    <x v="80"/>
    <x v="80"/>
    <x v="2"/>
    <x v="0"/>
  </r>
  <r>
    <x v="3"/>
    <x v="87"/>
    <x v="5"/>
    <x v="61"/>
    <x v="81"/>
    <x v="84"/>
    <x v="85"/>
    <x v="86"/>
    <x v="81"/>
    <x v="64"/>
    <x v="81"/>
    <x v="73"/>
    <x v="84"/>
    <x v="84"/>
    <x v="85"/>
    <x v="81"/>
    <x v="81"/>
    <x v="81"/>
    <x v="81"/>
    <x v="2"/>
    <x v="0"/>
  </r>
  <r>
    <x v="4"/>
    <x v="88"/>
    <x v="19"/>
    <x v="65"/>
    <x v="82"/>
    <x v="85"/>
    <x v="86"/>
    <x v="87"/>
    <x v="82"/>
    <x v="65"/>
    <x v="82"/>
    <x v="74"/>
    <x v="85"/>
    <x v="85"/>
    <x v="86"/>
    <x v="82"/>
    <x v="82"/>
    <x v="82"/>
    <x v="82"/>
    <x v="2"/>
    <x v="0"/>
  </r>
  <r>
    <x v="5"/>
    <x v="89"/>
    <x v="3"/>
    <x v="66"/>
    <x v="83"/>
    <x v="86"/>
    <x v="87"/>
    <x v="88"/>
    <x v="83"/>
    <x v="66"/>
    <x v="83"/>
    <x v="75"/>
    <x v="86"/>
    <x v="86"/>
    <x v="87"/>
    <x v="83"/>
    <x v="83"/>
    <x v="83"/>
    <x v="83"/>
    <x v="2"/>
    <x v="0"/>
  </r>
  <r>
    <x v="6"/>
    <x v="90"/>
    <x v="10"/>
    <x v="67"/>
    <x v="15"/>
    <x v="87"/>
    <x v="88"/>
    <x v="89"/>
    <x v="84"/>
    <x v="67"/>
    <x v="84"/>
    <x v="76"/>
    <x v="87"/>
    <x v="87"/>
    <x v="88"/>
    <x v="84"/>
    <x v="84"/>
    <x v="84"/>
    <x v="84"/>
    <x v="3"/>
    <x v="0"/>
  </r>
  <r>
    <x v="0"/>
    <x v="91"/>
    <x v="5"/>
    <x v="3"/>
    <x v="84"/>
    <x v="88"/>
    <x v="89"/>
    <x v="90"/>
    <x v="85"/>
    <x v="68"/>
    <x v="85"/>
    <x v="77"/>
    <x v="88"/>
    <x v="88"/>
    <x v="89"/>
    <x v="85"/>
    <x v="85"/>
    <x v="85"/>
    <x v="85"/>
    <x v="3"/>
    <x v="0"/>
  </r>
  <r>
    <x v="1"/>
    <x v="92"/>
    <x v="12"/>
    <x v="26"/>
    <x v="28"/>
    <x v="89"/>
    <x v="90"/>
    <x v="91"/>
    <x v="86"/>
    <x v="69"/>
    <x v="86"/>
    <x v="28"/>
    <x v="28"/>
    <x v="89"/>
    <x v="90"/>
    <x v="86"/>
    <x v="86"/>
    <x v="86"/>
    <x v="86"/>
    <x v="3"/>
    <x v="0"/>
  </r>
  <r>
    <x v="2"/>
    <x v="93"/>
    <x v="13"/>
    <x v="37"/>
    <x v="85"/>
    <x v="90"/>
    <x v="91"/>
    <x v="92"/>
    <x v="87"/>
    <x v="41"/>
    <x v="87"/>
    <x v="78"/>
    <x v="89"/>
    <x v="90"/>
    <x v="91"/>
    <x v="87"/>
    <x v="87"/>
    <x v="87"/>
    <x v="87"/>
    <x v="3"/>
    <x v="1"/>
  </r>
  <r>
    <x v="3"/>
    <x v="94"/>
    <x v="6"/>
    <x v="68"/>
    <x v="86"/>
    <x v="91"/>
    <x v="92"/>
    <x v="93"/>
    <x v="88"/>
    <x v="70"/>
    <x v="88"/>
    <x v="79"/>
    <x v="90"/>
    <x v="91"/>
    <x v="92"/>
    <x v="88"/>
    <x v="88"/>
    <x v="88"/>
    <x v="88"/>
    <x v="3"/>
    <x v="0"/>
  </r>
  <r>
    <x v="4"/>
    <x v="95"/>
    <x v="23"/>
    <x v="69"/>
    <x v="87"/>
    <x v="92"/>
    <x v="93"/>
    <x v="94"/>
    <x v="89"/>
    <x v="71"/>
    <x v="89"/>
    <x v="80"/>
    <x v="91"/>
    <x v="92"/>
    <x v="93"/>
    <x v="89"/>
    <x v="89"/>
    <x v="89"/>
    <x v="89"/>
    <x v="3"/>
    <x v="0"/>
  </r>
  <r>
    <x v="5"/>
    <x v="96"/>
    <x v="22"/>
    <x v="70"/>
    <x v="88"/>
    <x v="93"/>
    <x v="94"/>
    <x v="95"/>
    <x v="90"/>
    <x v="72"/>
    <x v="90"/>
    <x v="81"/>
    <x v="92"/>
    <x v="93"/>
    <x v="94"/>
    <x v="90"/>
    <x v="90"/>
    <x v="90"/>
    <x v="90"/>
    <x v="3"/>
    <x v="0"/>
  </r>
  <r>
    <x v="6"/>
    <x v="97"/>
    <x v="16"/>
    <x v="26"/>
    <x v="89"/>
    <x v="94"/>
    <x v="95"/>
    <x v="96"/>
    <x v="91"/>
    <x v="15"/>
    <x v="91"/>
    <x v="82"/>
    <x v="93"/>
    <x v="94"/>
    <x v="95"/>
    <x v="91"/>
    <x v="91"/>
    <x v="91"/>
    <x v="91"/>
    <x v="3"/>
    <x v="0"/>
  </r>
  <r>
    <x v="0"/>
    <x v="98"/>
    <x v="2"/>
    <x v="42"/>
    <x v="90"/>
    <x v="95"/>
    <x v="96"/>
    <x v="97"/>
    <x v="92"/>
    <x v="59"/>
    <x v="92"/>
    <x v="45"/>
    <x v="94"/>
    <x v="95"/>
    <x v="96"/>
    <x v="92"/>
    <x v="92"/>
    <x v="92"/>
    <x v="92"/>
    <x v="3"/>
    <x v="0"/>
  </r>
  <r>
    <x v="1"/>
    <x v="99"/>
    <x v="16"/>
    <x v="71"/>
    <x v="91"/>
    <x v="96"/>
    <x v="97"/>
    <x v="98"/>
    <x v="93"/>
    <x v="73"/>
    <x v="93"/>
    <x v="83"/>
    <x v="95"/>
    <x v="96"/>
    <x v="97"/>
    <x v="93"/>
    <x v="93"/>
    <x v="93"/>
    <x v="93"/>
    <x v="3"/>
    <x v="0"/>
  </r>
  <r>
    <x v="2"/>
    <x v="100"/>
    <x v="8"/>
    <x v="58"/>
    <x v="43"/>
    <x v="97"/>
    <x v="98"/>
    <x v="99"/>
    <x v="94"/>
    <x v="17"/>
    <x v="94"/>
    <x v="84"/>
    <x v="96"/>
    <x v="97"/>
    <x v="98"/>
    <x v="94"/>
    <x v="94"/>
    <x v="94"/>
    <x v="94"/>
    <x v="3"/>
    <x v="1"/>
  </r>
  <r>
    <x v="3"/>
    <x v="101"/>
    <x v="8"/>
    <x v="14"/>
    <x v="92"/>
    <x v="98"/>
    <x v="99"/>
    <x v="100"/>
    <x v="95"/>
    <x v="74"/>
    <x v="95"/>
    <x v="23"/>
    <x v="97"/>
    <x v="98"/>
    <x v="99"/>
    <x v="95"/>
    <x v="95"/>
    <x v="95"/>
    <x v="95"/>
    <x v="3"/>
    <x v="1"/>
  </r>
  <r>
    <x v="4"/>
    <x v="102"/>
    <x v="22"/>
    <x v="72"/>
    <x v="93"/>
    <x v="99"/>
    <x v="100"/>
    <x v="101"/>
    <x v="96"/>
    <x v="75"/>
    <x v="96"/>
    <x v="85"/>
    <x v="98"/>
    <x v="99"/>
    <x v="100"/>
    <x v="96"/>
    <x v="96"/>
    <x v="96"/>
    <x v="96"/>
    <x v="3"/>
    <x v="0"/>
  </r>
  <r>
    <x v="5"/>
    <x v="103"/>
    <x v="23"/>
    <x v="51"/>
    <x v="94"/>
    <x v="100"/>
    <x v="101"/>
    <x v="102"/>
    <x v="97"/>
    <x v="48"/>
    <x v="97"/>
    <x v="56"/>
    <x v="99"/>
    <x v="100"/>
    <x v="101"/>
    <x v="97"/>
    <x v="97"/>
    <x v="97"/>
    <x v="97"/>
    <x v="3"/>
    <x v="1"/>
  </r>
  <r>
    <x v="6"/>
    <x v="104"/>
    <x v="10"/>
    <x v="73"/>
    <x v="95"/>
    <x v="101"/>
    <x v="102"/>
    <x v="103"/>
    <x v="98"/>
    <x v="51"/>
    <x v="98"/>
    <x v="86"/>
    <x v="100"/>
    <x v="101"/>
    <x v="102"/>
    <x v="98"/>
    <x v="98"/>
    <x v="98"/>
    <x v="98"/>
    <x v="3"/>
    <x v="0"/>
  </r>
  <r>
    <x v="0"/>
    <x v="105"/>
    <x v="6"/>
    <x v="8"/>
    <x v="96"/>
    <x v="102"/>
    <x v="103"/>
    <x v="104"/>
    <x v="99"/>
    <x v="76"/>
    <x v="99"/>
    <x v="8"/>
    <x v="101"/>
    <x v="102"/>
    <x v="103"/>
    <x v="99"/>
    <x v="99"/>
    <x v="99"/>
    <x v="99"/>
    <x v="3"/>
    <x v="0"/>
  </r>
  <r>
    <x v="1"/>
    <x v="106"/>
    <x v="1"/>
    <x v="74"/>
    <x v="97"/>
    <x v="103"/>
    <x v="104"/>
    <x v="105"/>
    <x v="100"/>
    <x v="58"/>
    <x v="100"/>
    <x v="87"/>
    <x v="102"/>
    <x v="103"/>
    <x v="104"/>
    <x v="100"/>
    <x v="100"/>
    <x v="100"/>
    <x v="100"/>
    <x v="3"/>
    <x v="0"/>
  </r>
  <r>
    <x v="2"/>
    <x v="107"/>
    <x v="5"/>
    <x v="6"/>
    <x v="98"/>
    <x v="104"/>
    <x v="105"/>
    <x v="106"/>
    <x v="101"/>
    <x v="77"/>
    <x v="101"/>
    <x v="6"/>
    <x v="103"/>
    <x v="104"/>
    <x v="105"/>
    <x v="101"/>
    <x v="101"/>
    <x v="101"/>
    <x v="101"/>
    <x v="3"/>
    <x v="1"/>
  </r>
  <r>
    <x v="3"/>
    <x v="108"/>
    <x v="13"/>
    <x v="75"/>
    <x v="99"/>
    <x v="105"/>
    <x v="106"/>
    <x v="107"/>
    <x v="102"/>
    <x v="11"/>
    <x v="102"/>
    <x v="88"/>
    <x v="104"/>
    <x v="105"/>
    <x v="106"/>
    <x v="102"/>
    <x v="102"/>
    <x v="102"/>
    <x v="102"/>
    <x v="3"/>
    <x v="1"/>
  </r>
  <r>
    <x v="4"/>
    <x v="109"/>
    <x v="14"/>
    <x v="63"/>
    <x v="12"/>
    <x v="106"/>
    <x v="107"/>
    <x v="108"/>
    <x v="103"/>
    <x v="78"/>
    <x v="103"/>
    <x v="70"/>
    <x v="105"/>
    <x v="106"/>
    <x v="107"/>
    <x v="103"/>
    <x v="103"/>
    <x v="103"/>
    <x v="103"/>
    <x v="3"/>
    <x v="0"/>
  </r>
  <r>
    <x v="5"/>
    <x v="110"/>
    <x v="23"/>
    <x v="57"/>
    <x v="100"/>
    <x v="107"/>
    <x v="108"/>
    <x v="109"/>
    <x v="104"/>
    <x v="5"/>
    <x v="104"/>
    <x v="89"/>
    <x v="106"/>
    <x v="107"/>
    <x v="108"/>
    <x v="104"/>
    <x v="104"/>
    <x v="104"/>
    <x v="104"/>
    <x v="3"/>
    <x v="0"/>
  </r>
  <r>
    <x v="6"/>
    <x v="111"/>
    <x v="0"/>
    <x v="60"/>
    <x v="101"/>
    <x v="108"/>
    <x v="109"/>
    <x v="110"/>
    <x v="105"/>
    <x v="79"/>
    <x v="105"/>
    <x v="90"/>
    <x v="107"/>
    <x v="108"/>
    <x v="109"/>
    <x v="105"/>
    <x v="105"/>
    <x v="105"/>
    <x v="105"/>
    <x v="3"/>
    <x v="0"/>
  </r>
  <r>
    <x v="0"/>
    <x v="112"/>
    <x v="8"/>
    <x v="21"/>
    <x v="102"/>
    <x v="109"/>
    <x v="110"/>
    <x v="111"/>
    <x v="106"/>
    <x v="74"/>
    <x v="106"/>
    <x v="22"/>
    <x v="108"/>
    <x v="109"/>
    <x v="110"/>
    <x v="106"/>
    <x v="106"/>
    <x v="106"/>
    <x v="106"/>
    <x v="3"/>
    <x v="0"/>
  </r>
  <r>
    <x v="1"/>
    <x v="113"/>
    <x v="2"/>
    <x v="3"/>
    <x v="103"/>
    <x v="61"/>
    <x v="111"/>
    <x v="112"/>
    <x v="107"/>
    <x v="80"/>
    <x v="107"/>
    <x v="3"/>
    <x v="109"/>
    <x v="110"/>
    <x v="111"/>
    <x v="107"/>
    <x v="107"/>
    <x v="107"/>
    <x v="107"/>
    <x v="3"/>
    <x v="0"/>
  </r>
  <r>
    <x v="2"/>
    <x v="114"/>
    <x v="5"/>
    <x v="3"/>
    <x v="104"/>
    <x v="110"/>
    <x v="112"/>
    <x v="113"/>
    <x v="108"/>
    <x v="5"/>
    <x v="108"/>
    <x v="77"/>
    <x v="110"/>
    <x v="111"/>
    <x v="112"/>
    <x v="108"/>
    <x v="108"/>
    <x v="108"/>
    <x v="108"/>
    <x v="3"/>
    <x v="1"/>
  </r>
  <r>
    <x v="3"/>
    <x v="115"/>
    <x v="13"/>
    <x v="17"/>
    <x v="105"/>
    <x v="111"/>
    <x v="17"/>
    <x v="17"/>
    <x v="109"/>
    <x v="5"/>
    <x v="109"/>
    <x v="17"/>
    <x v="111"/>
    <x v="112"/>
    <x v="113"/>
    <x v="109"/>
    <x v="109"/>
    <x v="109"/>
    <x v="109"/>
    <x v="3"/>
    <x v="0"/>
  </r>
  <r>
    <x v="4"/>
    <x v="116"/>
    <x v="17"/>
    <x v="22"/>
    <x v="106"/>
    <x v="112"/>
    <x v="113"/>
    <x v="114"/>
    <x v="110"/>
    <x v="81"/>
    <x v="110"/>
    <x v="24"/>
    <x v="112"/>
    <x v="113"/>
    <x v="114"/>
    <x v="110"/>
    <x v="110"/>
    <x v="110"/>
    <x v="110"/>
    <x v="3"/>
    <x v="0"/>
  </r>
  <r>
    <x v="5"/>
    <x v="117"/>
    <x v="9"/>
    <x v="76"/>
    <x v="107"/>
    <x v="113"/>
    <x v="114"/>
    <x v="115"/>
    <x v="111"/>
    <x v="82"/>
    <x v="111"/>
    <x v="91"/>
    <x v="113"/>
    <x v="114"/>
    <x v="115"/>
    <x v="111"/>
    <x v="111"/>
    <x v="111"/>
    <x v="111"/>
    <x v="3"/>
    <x v="0"/>
  </r>
  <r>
    <x v="6"/>
    <x v="118"/>
    <x v="8"/>
    <x v="33"/>
    <x v="108"/>
    <x v="14"/>
    <x v="115"/>
    <x v="116"/>
    <x v="112"/>
    <x v="83"/>
    <x v="112"/>
    <x v="92"/>
    <x v="114"/>
    <x v="115"/>
    <x v="116"/>
    <x v="112"/>
    <x v="112"/>
    <x v="112"/>
    <x v="112"/>
    <x v="3"/>
    <x v="0"/>
  </r>
  <r>
    <x v="0"/>
    <x v="119"/>
    <x v="10"/>
    <x v="74"/>
    <x v="109"/>
    <x v="37"/>
    <x v="37"/>
    <x v="117"/>
    <x v="113"/>
    <x v="84"/>
    <x v="113"/>
    <x v="93"/>
    <x v="115"/>
    <x v="116"/>
    <x v="37"/>
    <x v="113"/>
    <x v="113"/>
    <x v="113"/>
    <x v="113"/>
    <x v="3"/>
    <x v="0"/>
  </r>
  <r>
    <x v="1"/>
    <x v="120"/>
    <x v="5"/>
    <x v="15"/>
    <x v="15"/>
    <x v="114"/>
    <x v="116"/>
    <x v="118"/>
    <x v="114"/>
    <x v="55"/>
    <x v="114"/>
    <x v="94"/>
    <x v="15"/>
    <x v="117"/>
    <x v="117"/>
    <x v="114"/>
    <x v="114"/>
    <x v="114"/>
    <x v="114"/>
    <x v="4"/>
    <x v="0"/>
  </r>
  <r>
    <x v="2"/>
    <x v="121"/>
    <x v="11"/>
    <x v="77"/>
    <x v="110"/>
    <x v="115"/>
    <x v="117"/>
    <x v="119"/>
    <x v="115"/>
    <x v="85"/>
    <x v="115"/>
    <x v="95"/>
    <x v="116"/>
    <x v="118"/>
    <x v="118"/>
    <x v="115"/>
    <x v="115"/>
    <x v="115"/>
    <x v="115"/>
    <x v="4"/>
    <x v="0"/>
  </r>
  <r>
    <x v="3"/>
    <x v="122"/>
    <x v="0"/>
    <x v="78"/>
    <x v="29"/>
    <x v="116"/>
    <x v="118"/>
    <x v="120"/>
    <x v="116"/>
    <x v="86"/>
    <x v="116"/>
    <x v="96"/>
    <x v="117"/>
    <x v="119"/>
    <x v="119"/>
    <x v="116"/>
    <x v="116"/>
    <x v="116"/>
    <x v="116"/>
    <x v="4"/>
    <x v="0"/>
  </r>
  <r>
    <x v="4"/>
    <x v="123"/>
    <x v="22"/>
    <x v="79"/>
    <x v="111"/>
    <x v="117"/>
    <x v="119"/>
    <x v="121"/>
    <x v="117"/>
    <x v="87"/>
    <x v="117"/>
    <x v="97"/>
    <x v="118"/>
    <x v="120"/>
    <x v="120"/>
    <x v="117"/>
    <x v="117"/>
    <x v="117"/>
    <x v="117"/>
    <x v="4"/>
    <x v="0"/>
  </r>
  <r>
    <x v="5"/>
    <x v="124"/>
    <x v="20"/>
    <x v="80"/>
    <x v="112"/>
    <x v="118"/>
    <x v="120"/>
    <x v="122"/>
    <x v="118"/>
    <x v="88"/>
    <x v="118"/>
    <x v="98"/>
    <x v="119"/>
    <x v="121"/>
    <x v="121"/>
    <x v="118"/>
    <x v="118"/>
    <x v="118"/>
    <x v="118"/>
    <x v="4"/>
    <x v="0"/>
  </r>
  <r>
    <x v="6"/>
    <x v="125"/>
    <x v="2"/>
    <x v="55"/>
    <x v="113"/>
    <x v="119"/>
    <x v="121"/>
    <x v="123"/>
    <x v="119"/>
    <x v="32"/>
    <x v="119"/>
    <x v="60"/>
    <x v="120"/>
    <x v="122"/>
    <x v="122"/>
    <x v="119"/>
    <x v="119"/>
    <x v="119"/>
    <x v="119"/>
    <x v="4"/>
    <x v="0"/>
  </r>
  <r>
    <x v="0"/>
    <x v="126"/>
    <x v="13"/>
    <x v="37"/>
    <x v="114"/>
    <x v="120"/>
    <x v="122"/>
    <x v="124"/>
    <x v="120"/>
    <x v="13"/>
    <x v="120"/>
    <x v="78"/>
    <x v="121"/>
    <x v="123"/>
    <x v="123"/>
    <x v="120"/>
    <x v="120"/>
    <x v="120"/>
    <x v="120"/>
    <x v="4"/>
    <x v="0"/>
  </r>
  <r>
    <x v="1"/>
    <x v="127"/>
    <x v="5"/>
    <x v="61"/>
    <x v="115"/>
    <x v="121"/>
    <x v="123"/>
    <x v="125"/>
    <x v="121"/>
    <x v="5"/>
    <x v="121"/>
    <x v="73"/>
    <x v="122"/>
    <x v="124"/>
    <x v="124"/>
    <x v="121"/>
    <x v="121"/>
    <x v="121"/>
    <x v="121"/>
    <x v="4"/>
    <x v="0"/>
  </r>
  <r>
    <x v="2"/>
    <x v="128"/>
    <x v="10"/>
    <x v="81"/>
    <x v="116"/>
    <x v="122"/>
    <x v="124"/>
    <x v="126"/>
    <x v="122"/>
    <x v="89"/>
    <x v="122"/>
    <x v="99"/>
    <x v="123"/>
    <x v="125"/>
    <x v="125"/>
    <x v="122"/>
    <x v="122"/>
    <x v="122"/>
    <x v="122"/>
    <x v="4"/>
    <x v="0"/>
  </r>
  <r>
    <x v="3"/>
    <x v="129"/>
    <x v="10"/>
    <x v="39"/>
    <x v="117"/>
    <x v="123"/>
    <x v="125"/>
    <x v="127"/>
    <x v="123"/>
    <x v="90"/>
    <x v="123"/>
    <x v="100"/>
    <x v="124"/>
    <x v="126"/>
    <x v="126"/>
    <x v="123"/>
    <x v="123"/>
    <x v="123"/>
    <x v="123"/>
    <x v="4"/>
    <x v="0"/>
  </r>
  <r>
    <x v="4"/>
    <x v="130"/>
    <x v="21"/>
    <x v="82"/>
    <x v="118"/>
    <x v="124"/>
    <x v="126"/>
    <x v="128"/>
    <x v="124"/>
    <x v="91"/>
    <x v="124"/>
    <x v="101"/>
    <x v="125"/>
    <x v="127"/>
    <x v="127"/>
    <x v="124"/>
    <x v="124"/>
    <x v="124"/>
    <x v="124"/>
    <x v="4"/>
    <x v="0"/>
  </r>
  <r>
    <x v="5"/>
    <x v="131"/>
    <x v="3"/>
    <x v="83"/>
    <x v="119"/>
    <x v="125"/>
    <x v="127"/>
    <x v="129"/>
    <x v="125"/>
    <x v="92"/>
    <x v="125"/>
    <x v="102"/>
    <x v="126"/>
    <x v="128"/>
    <x v="128"/>
    <x v="125"/>
    <x v="125"/>
    <x v="125"/>
    <x v="125"/>
    <x v="4"/>
    <x v="0"/>
  </r>
  <r>
    <x v="6"/>
    <x v="132"/>
    <x v="0"/>
    <x v="84"/>
    <x v="120"/>
    <x v="126"/>
    <x v="128"/>
    <x v="130"/>
    <x v="126"/>
    <x v="93"/>
    <x v="126"/>
    <x v="103"/>
    <x v="127"/>
    <x v="129"/>
    <x v="129"/>
    <x v="126"/>
    <x v="126"/>
    <x v="126"/>
    <x v="126"/>
    <x v="4"/>
    <x v="0"/>
  </r>
  <r>
    <x v="0"/>
    <x v="133"/>
    <x v="5"/>
    <x v="3"/>
    <x v="121"/>
    <x v="127"/>
    <x v="129"/>
    <x v="131"/>
    <x v="127"/>
    <x v="94"/>
    <x v="127"/>
    <x v="77"/>
    <x v="128"/>
    <x v="130"/>
    <x v="130"/>
    <x v="127"/>
    <x v="127"/>
    <x v="127"/>
    <x v="127"/>
    <x v="4"/>
    <x v="0"/>
  </r>
  <r>
    <x v="1"/>
    <x v="134"/>
    <x v="1"/>
    <x v="38"/>
    <x v="3"/>
    <x v="128"/>
    <x v="130"/>
    <x v="132"/>
    <x v="128"/>
    <x v="38"/>
    <x v="128"/>
    <x v="104"/>
    <x v="129"/>
    <x v="131"/>
    <x v="131"/>
    <x v="128"/>
    <x v="128"/>
    <x v="128"/>
    <x v="128"/>
    <x v="4"/>
    <x v="0"/>
  </r>
  <r>
    <x v="2"/>
    <x v="135"/>
    <x v="10"/>
    <x v="67"/>
    <x v="95"/>
    <x v="129"/>
    <x v="131"/>
    <x v="133"/>
    <x v="129"/>
    <x v="5"/>
    <x v="129"/>
    <x v="76"/>
    <x v="130"/>
    <x v="132"/>
    <x v="132"/>
    <x v="129"/>
    <x v="129"/>
    <x v="129"/>
    <x v="129"/>
    <x v="4"/>
    <x v="0"/>
  </r>
  <r>
    <x v="3"/>
    <x v="136"/>
    <x v="8"/>
    <x v="36"/>
    <x v="30"/>
    <x v="130"/>
    <x v="132"/>
    <x v="134"/>
    <x v="130"/>
    <x v="95"/>
    <x v="130"/>
    <x v="105"/>
    <x v="131"/>
    <x v="133"/>
    <x v="133"/>
    <x v="130"/>
    <x v="130"/>
    <x v="130"/>
    <x v="130"/>
    <x v="4"/>
    <x v="0"/>
  </r>
  <r>
    <x v="4"/>
    <x v="137"/>
    <x v="19"/>
    <x v="85"/>
    <x v="122"/>
    <x v="131"/>
    <x v="133"/>
    <x v="135"/>
    <x v="131"/>
    <x v="96"/>
    <x v="131"/>
    <x v="106"/>
    <x v="132"/>
    <x v="134"/>
    <x v="134"/>
    <x v="131"/>
    <x v="131"/>
    <x v="131"/>
    <x v="131"/>
    <x v="4"/>
    <x v="0"/>
  </r>
  <r>
    <x v="5"/>
    <x v="138"/>
    <x v="17"/>
    <x v="86"/>
    <x v="123"/>
    <x v="132"/>
    <x v="134"/>
    <x v="136"/>
    <x v="132"/>
    <x v="18"/>
    <x v="132"/>
    <x v="107"/>
    <x v="133"/>
    <x v="135"/>
    <x v="135"/>
    <x v="132"/>
    <x v="132"/>
    <x v="132"/>
    <x v="132"/>
    <x v="4"/>
    <x v="0"/>
  </r>
  <r>
    <x v="6"/>
    <x v="139"/>
    <x v="12"/>
    <x v="49"/>
    <x v="124"/>
    <x v="133"/>
    <x v="135"/>
    <x v="137"/>
    <x v="133"/>
    <x v="69"/>
    <x v="133"/>
    <x v="53"/>
    <x v="134"/>
    <x v="136"/>
    <x v="136"/>
    <x v="133"/>
    <x v="133"/>
    <x v="133"/>
    <x v="133"/>
    <x v="4"/>
    <x v="0"/>
  </r>
  <r>
    <x v="0"/>
    <x v="140"/>
    <x v="12"/>
    <x v="67"/>
    <x v="125"/>
    <x v="134"/>
    <x v="136"/>
    <x v="138"/>
    <x v="134"/>
    <x v="97"/>
    <x v="134"/>
    <x v="108"/>
    <x v="135"/>
    <x v="137"/>
    <x v="137"/>
    <x v="134"/>
    <x v="134"/>
    <x v="134"/>
    <x v="134"/>
    <x v="4"/>
    <x v="0"/>
  </r>
  <r>
    <x v="1"/>
    <x v="141"/>
    <x v="1"/>
    <x v="16"/>
    <x v="34"/>
    <x v="135"/>
    <x v="137"/>
    <x v="139"/>
    <x v="135"/>
    <x v="5"/>
    <x v="135"/>
    <x v="46"/>
    <x v="136"/>
    <x v="138"/>
    <x v="138"/>
    <x v="135"/>
    <x v="135"/>
    <x v="135"/>
    <x v="135"/>
    <x v="4"/>
    <x v="0"/>
  </r>
  <r>
    <x v="2"/>
    <x v="142"/>
    <x v="10"/>
    <x v="74"/>
    <x v="81"/>
    <x v="136"/>
    <x v="138"/>
    <x v="140"/>
    <x v="136"/>
    <x v="5"/>
    <x v="136"/>
    <x v="93"/>
    <x v="137"/>
    <x v="139"/>
    <x v="139"/>
    <x v="136"/>
    <x v="136"/>
    <x v="136"/>
    <x v="136"/>
    <x v="4"/>
    <x v="0"/>
  </r>
  <r>
    <x v="3"/>
    <x v="143"/>
    <x v="12"/>
    <x v="36"/>
    <x v="30"/>
    <x v="137"/>
    <x v="139"/>
    <x v="141"/>
    <x v="137"/>
    <x v="98"/>
    <x v="137"/>
    <x v="38"/>
    <x v="131"/>
    <x v="140"/>
    <x v="140"/>
    <x v="137"/>
    <x v="137"/>
    <x v="137"/>
    <x v="137"/>
    <x v="4"/>
    <x v="0"/>
  </r>
  <r>
    <x v="4"/>
    <x v="144"/>
    <x v="17"/>
    <x v="65"/>
    <x v="126"/>
    <x v="138"/>
    <x v="140"/>
    <x v="142"/>
    <x v="138"/>
    <x v="99"/>
    <x v="138"/>
    <x v="109"/>
    <x v="138"/>
    <x v="141"/>
    <x v="141"/>
    <x v="138"/>
    <x v="138"/>
    <x v="138"/>
    <x v="138"/>
    <x v="4"/>
    <x v="0"/>
  </r>
  <r>
    <x v="5"/>
    <x v="145"/>
    <x v="17"/>
    <x v="87"/>
    <x v="127"/>
    <x v="139"/>
    <x v="141"/>
    <x v="143"/>
    <x v="139"/>
    <x v="5"/>
    <x v="139"/>
    <x v="110"/>
    <x v="139"/>
    <x v="142"/>
    <x v="142"/>
    <x v="139"/>
    <x v="139"/>
    <x v="139"/>
    <x v="139"/>
    <x v="4"/>
    <x v="0"/>
  </r>
  <r>
    <x v="6"/>
    <x v="146"/>
    <x v="10"/>
    <x v="48"/>
    <x v="128"/>
    <x v="140"/>
    <x v="142"/>
    <x v="144"/>
    <x v="140"/>
    <x v="67"/>
    <x v="140"/>
    <x v="52"/>
    <x v="140"/>
    <x v="143"/>
    <x v="143"/>
    <x v="140"/>
    <x v="140"/>
    <x v="140"/>
    <x v="140"/>
    <x v="4"/>
    <x v="0"/>
  </r>
  <r>
    <x v="0"/>
    <x v="147"/>
    <x v="6"/>
    <x v="73"/>
    <x v="129"/>
    <x v="141"/>
    <x v="143"/>
    <x v="145"/>
    <x v="141"/>
    <x v="100"/>
    <x v="141"/>
    <x v="111"/>
    <x v="141"/>
    <x v="144"/>
    <x v="144"/>
    <x v="141"/>
    <x v="141"/>
    <x v="141"/>
    <x v="141"/>
    <x v="4"/>
    <x v="0"/>
  </r>
  <r>
    <x v="1"/>
    <x v="148"/>
    <x v="8"/>
    <x v="88"/>
    <x v="130"/>
    <x v="142"/>
    <x v="144"/>
    <x v="146"/>
    <x v="142"/>
    <x v="101"/>
    <x v="142"/>
    <x v="112"/>
    <x v="142"/>
    <x v="145"/>
    <x v="145"/>
    <x v="142"/>
    <x v="142"/>
    <x v="142"/>
    <x v="142"/>
    <x v="4"/>
    <x v="0"/>
  </r>
  <r>
    <x v="2"/>
    <x v="149"/>
    <x v="16"/>
    <x v="1"/>
    <x v="131"/>
    <x v="143"/>
    <x v="145"/>
    <x v="147"/>
    <x v="143"/>
    <x v="15"/>
    <x v="143"/>
    <x v="21"/>
    <x v="143"/>
    <x v="146"/>
    <x v="146"/>
    <x v="143"/>
    <x v="143"/>
    <x v="143"/>
    <x v="143"/>
    <x v="4"/>
    <x v="0"/>
  </r>
  <r>
    <x v="3"/>
    <x v="150"/>
    <x v="12"/>
    <x v="60"/>
    <x v="101"/>
    <x v="144"/>
    <x v="146"/>
    <x v="148"/>
    <x v="144"/>
    <x v="5"/>
    <x v="144"/>
    <x v="66"/>
    <x v="107"/>
    <x v="147"/>
    <x v="147"/>
    <x v="144"/>
    <x v="144"/>
    <x v="144"/>
    <x v="144"/>
    <x v="4"/>
    <x v="0"/>
  </r>
  <r>
    <x v="4"/>
    <x v="151"/>
    <x v="23"/>
    <x v="89"/>
    <x v="132"/>
    <x v="145"/>
    <x v="147"/>
    <x v="149"/>
    <x v="145"/>
    <x v="102"/>
    <x v="145"/>
    <x v="113"/>
    <x v="144"/>
    <x v="148"/>
    <x v="148"/>
    <x v="145"/>
    <x v="145"/>
    <x v="145"/>
    <x v="145"/>
    <x v="5"/>
    <x v="0"/>
  </r>
  <r>
    <x v="5"/>
    <x v="152"/>
    <x v="4"/>
    <x v="90"/>
    <x v="133"/>
    <x v="146"/>
    <x v="148"/>
    <x v="150"/>
    <x v="146"/>
    <x v="24"/>
    <x v="146"/>
    <x v="114"/>
    <x v="145"/>
    <x v="149"/>
    <x v="149"/>
    <x v="146"/>
    <x v="146"/>
    <x v="146"/>
    <x v="146"/>
    <x v="5"/>
    <x v="0"/>
  </r>
  <r>
    <x v="6"/>
    <x v="153"/>
    <x v="16"/>
    <x v="71"/>
    <x v="134"/>
    <x v="147"/>
    <x v="149"/>
    <x v="151"/>
    <x v="147"/>
    <x v="15"/>
    <x v="147"/>
    <x v="83"/>
    <x v="146"/>
    <x v="150"/>
    <x v="150"/>
    <x v="147"/>
    <x v="147"/>
    <x v="147"/>
    <x v="147"/>
    <x v="5"/>
    <x v="0"/>
  </r>
  <r>
    <x v="0"/>
    <x v="154"/>
    <x v="12"/>
    <x v="91"/>
    <x v="135"/>
    <x v="148"/>
    <x v="150"/>
    <x v="152"/>
    <x v="148"/>
    <x v="103"/>
    <x v="148"/>
    <x v="115"/>
    <x v="147"/>
    <x v="151"/>
    <x v="151"/>
    <x v="148"/>
    <x v="148"/>
    <x v="148"/>
    <x v="148"/>
    <x v="5"/>
    <x v="0"/>
  </r>
  <r>
    <x v="1"/>
    <x v="155"/>
    <x v="12"/>
    <x v="26"/>
    <x v="89"/>
    <x v="27"/>
    <x v="151"/>
    <x v="153"/>
    <x v="149"/>
    <x v="98"/>
    <x v="149"/>
    <x v="28"/>
    <x v="93"/>
    <x v="152"/>
    <x v="152"/>
    <x v="149"/>
    <x v="149"/>
    <x v="149"/>
    <x v="149"/>
    <x v="5"/>
    <x v="0"/>
  </r>
  <r>
    <x v="2"/>
    <x v="156"/>
    <x v="12"/>
    <x v="50"/>
    <x v="136"/>
    <x v="149"/>
    <x v="152"/>
    <x v="154"/>
    <x v="150"/>
    <x v="22"/>
    <x v="150"/>
    <x v="55"/>
    <x v="148"/>
    <x v="153"/>
    <x v="153"/>
    <x v="150"/>
    <x v="150"/>
    <x v="150"/>
    <x v="150"/>
    <x v="5"/>
    <x v="0"/>
  </r>
  <r>
    <x v="3"/>
    <x v="157"/>
    <x v="10"/>
    <x v="73"/>
    <x v="137"/>
    <x v="102"/>
    <x v="153"/>
    <x v="155"/>
    <x v="151"/>
    <x v="67"/>
    <x v="151"/>
    <x v="86"/>
    <x v="149"/>
    <x v="154"/>
    <x v="154"/>
    <x v="151"/>
    <x v="151"/>
    <x v="151"/>
    <x v="151"/>
    <x v="5"/>
    <x v="0"/>
  </r>
  <r>
    <x v="4"/>
    <x v="158"/>
    <x v="3"/>
    <x v="66"/>
    <x v="138"/>
    <x v="150"/>
    <x v="154"/>
    <x v="156"/>
    <x v="152"/>
    <x v="56"/>
    <x v="152"/>
    <x v="75"/>
    <x v="150"/>
    <x v="155"/>
    <x v="155"/>
    <x v="152"/>
    <x v="152"/>
    <x v="152"/>
    <x v="152"/>
    <x v="5"/>
    <x v="0"/>
  </r>
  <r>
    <x v="5"/>
    <x v="159"/>
    <x v="19"/>
    <x v="51"/>
    <x v="59"/>
    <x v="151"/>
    <x v="155"/>
    <x v="157"/>
    <x v="153"/>
    <x v="104"/>
    <x v="153"/>
    <x v="116"/>
    <x v="59"/>
    <x v="156"/>
    <x v="156"/>
    <x v="153"/>
    <x v="153"/>
    <x v="153"/>
    <x v="153"/>
    <x v="5"/>
    <x v="0"/>
  </r>
  <r>
    <x v="6"/>
    <x v="160"/>
    <x v="1"/>
    <x v="74"/>
    <x v="139"/>
    <x v="152"/>
    <x v="156"/>
    <x v="158"/>
    <x v="154"/>
    <x v="58"/>
    <x v="154"/>
    <x v="87"/>
    <x v="151"/>
    <x v="157"/>
    <x v="157"/>
    <x v="100"/>
    <x v="154"/>
    <x v="154"/>
    <x v="154"/>
    <x v="5"/>
    <x v="0"/>
  </r>
  <r>
    <x v="0"/>
    <x v="161"/>
    <x v="12"/>
    <x v="91"/>
    <x v="140"/>
    <x v="55"/>
    <x v="157"/>
    <x v="159"/>
    <x v="155"/>
    <x v="5"/>
    <x v="155"/>
    <x v="115"/>
    <x v="152"/>
    <x v="158"/>
    <x v="158"/>
    <x v="25"/>
    <x v="155"/>
    <x v="155"/>
    <x v="155"/>
    <x v="5"/>
    <x v="0"/>
  </r>
  <r>
    <x v="1"/>
    <x v="162"/>
    <x v="1"/>
    <x v="61"/>
    <x v="73"/>
    <x v="153"/>
    <x v="158"/>
    <x v="160"/>
    <x v="156"/>
    <x v="105"/>
    <x v="156"/>
    <x v="67"/>
    <x v="74"/>
    <x v="159"/>
    <x v="159"/>
    <x v="154"/>
    <x v="156"/>
    <x v="156"/>
    <x v="156"/>
    <x v="5"/>
    <x v="0"/>
  </r>
  <r>
    <x v="2"/>
    <x v="163"/>
    <x v="2"/>
    <x v="38"/>
    <x v="141"/>
    <x v="154"/>
    <x v="159"/>
    <x v="161"/>
    <x v="157"/>
    <x v="37"/>
    <x v="157"/>
    <x v="40"/>
    <x v="153"/>
    <x v="160"/>
    <x v="160"/>
    <x v="155"/>
    <x v="157"/>
    <x v="157"/>
    <x v="157"/>
    <x v="5"/>
    <x v="0"/>
  </r>
  <r>
    <x v="3"/>
    <x v="164"/>
    <x v="12"/>
    <x v="50"/>
    <x v="142"/>
    <x v="155"/>
    <x v="160"/>
    <x v="162"/>
    <x v="158"/>
    <x v="106"/>
    <x v="158"/>
    <x v="55"/>
    <x v="154"/>
    <x v="161"/>
    <x v="161"/>
    <x v="156"/>
    <x v="158"/>
    <x v="158"/>
    <x v="158"/>
    <x v="5"/>
    <x v="0"/>
  </r>
  <r>
    <x v="4"/>
    <x v="165"/>
    <x v="14"/>
    <x v="92"/>
    <x v="143"/>
    <x v="156"/>
    <x v="161"/>
    <x v="163"/>
    <x v="159"/>
    <x v="60"/>
    <x v="159"/>
    <x v="117"/>
    <x v="155"/>
    <x v="162"/>
    <x v="162"/>
    <x v="157"/>
    <x v="159"/>
    <x v="159"/>
    <x v="159"/>
    <x v="5"/>
    <x v="0"/>
  </r>
  <r>
    <x v="5"/>
    <x v="166"/>
    <x v="21"/>
    <x v="93"/>
    <x v="144"/>
    <x v="157"/>
    <x v="162"/>
    <x v="164"/>
    <x v="160"/>
    <x v="107"/>
    <x v="160"/>
    <x v="118"/>
    <x v="156"/>
    <x v="163"/>
    <x v="163"/>
    <x v="158"/>
    <x v="160"/>
    <x v="160"/>
    <x v="160"/>
    <x v="5"/>
    <x v="0"/>
  </r>
  <r>
    <x v="6"/>
    <x v="167"/>
    <x v="6"/>
    <x v="68"/>
    <x v="145"/>
    <x v="158"/>
    <x v="163"/>
    <x v="165"/>
    <x v="161"/>
    <x v="2"/>
    <x v="161"/>
    <x v="79"/>
    <x v="157"/>
    <x v="164"/>
    <x v="164"/>
    <x v="159"/>
    <x v="161"/>
    <x v="161"/>
    <x v="161"/>
    <x v="5"/>
    <x v="0"/>
  </r>
  <r>
    <x v="0"/>
    <x v="168"/>
    <x v="10"/>
    <x v="15"/>
    <x v="146"/>
    <x v="159"/>
    <x v="164"/>
    <x v="166"/>
    <x v="162"/>
    <x v="67"/>
    <x v="162"/>
    <x v="15"/>
    <x v="158"/>
    <x v="165"/>
    <x v="165"/>
    <x v="160"/>
    <x v="162"/>
    <x v="162"/>
    <x v="162"/>
    <x v="5"/>
    <x v="0"/>
  </r>
  <r>
    <x v="1"/>
    <x v="169"/>
    <x v="13"/>
    <x v="88"/>
    <x v="130"/>
    <x v="160"/>
    <x v="165"/>
    <x v="167"/>
    <x v="163"/>
    <x v="108"/>
    <x v="163"/>
    <x v="119"/>
    <x v="142"/>
    <x v="166"/>
    <x v="166"/>
    <x v="161"/>
    <x v="163"/>
    <x v="163"/>
    <x v="163"/>
    <x v="5"/>
    <x v="0"/>
  </r>
  <r>
    <x v="2"/>
    <x v="170"/>
    <x v="24"/>
    <x v="94"/>
    <x v="147"/>
    <x v="161"/>
    <x v="166"/>
    <x v="168"/>
    <x v="164"/>
    <x v="109"/>
    <x v="164"/>
    <x v="120"/>
    <x v="159"/>
    <x v="167"/>
    <x v="167"/>
    <x v="162"/>
    <x v="164"/>
    <x v="164"/>
    <x v="164"/>
    <x v="5"/>
    <x v="1"/>
  </r>
  <r>
    <x v="3"/>
    <x v="171"/>
    <x v="10"/>
    <x v="81"/>
    <x v="148"/>
    <x v="162"/>
    <x v="104"/>
    <x v="169"/>
    <x v="165"/>
    <x v="67"/>
    <x v="165"/>
    <x v="99"/>
    <x v="160"/>
    <x v="168"/>
    <x v="168"/>
    <x v="163"/>
    <x v="165"/>
    <x v="165"/>
    <x v="165"/>
    <x v="5"/>
    <x v="0"/>
  </r>
  <r>
    <x v="4"/>
    <x v="172"/>
    <x v="19"/>
    <x v="85"/>
    <x v="149"/>
    <x v="163"/>
    <x v="167"/>
    <x v="170"/>
    <x v="166"/>
    <x v="65"/>
    <x v="166"/>
    <x v="106"/>
    <x v="161"/>
    <x v="169"/>
    <x v="169"/>
    <x v="164"/>
    <x v="166"/>
    <x v="166"/>
    <x v="166"/>
    <x v="5"/>
    <x v="0"/>
  </r>
  <r>
    <x v="5"/>
    <x v="173"/>
    <x v="4"/>
    <x v="95"/>
    <x v="150"/>
    <x v="164"/>
    <x v="168"/>
    <x v="171"/>
    <x v="167"/>
    <x v="110"/>
    <x v="167"/>
    <x v="121"/>
    <x v="162"/>
    <x v="170"/>
    <x v="170"/>
    <x v="165"/>
    <x v="167"/>
    <x v="167"/>
    <x v="167"/>
    <x v="5"/>
    <x v="0"/>
  </r>
  <r>
    <x v="6"/>
    <x v="174"/>
    <x v="11"/>
    <x v="14"/>
    <x v="14"/>
    <x v="165"/>
    <x v="169"/>
    <x v="172"/>
    <x v="168"/>
    <x v="111"/>
    <x v="168"/>
    <x v="14"/>
    <x v="14"/>
    <x v="171"/>
    <x v="171"/>
    <x v="166"/>
    <x v="168"/>
    <x v="168"/>
    <x v="168"/>
    <x v="5"/>
    <x v="0"/>
  </r>
  <r>
    <x v="0"/>
    <x v="175"/>
    <x v="6"/>
    <x v="96"/>
    <x v="151"/>
    <x v="166"/>
    <x v="170"/>
    <x v="173"/>
    <x v="169"/>
    <x v="112"/>
    <x v="169"/>
    <x v="122"/>
    <x v="163"/>
    <x v="172"/>
    <x v="172"/>
    <x v="167"/>
    <x v="169"/>
    <x v="169"/>
    <x v="169"/>
    <x v="5"/>
    <x v="0"/>
  </r>
  <r>
    <x v="1"/>
    <x v="176"/>
    <x v="12"/>
    <x v="91"/>
    <x v="152"/>
    <x v="167"/>
    <x v="171"/>
    <x v="174"/>
    <x v="170"/>
    <x v="47"/>
    <x v="170"/>
    <x v="115"/>
    <x v="164"/>
    <x v="173"/>
    <x v="173"/>
    <x v="168"/>
    <x v="170"/>
    <x v="170"/>
    <x v="170"/>
    <x v="5"/>
    <x v="0"/>
  </r>
  <r>
    <x v="2"/>
    <x v="177"/>
    <x v="12"/>
    <x v="91"/>
    <x v="152"/>
    <x v="168"/>
    <x v="172"/>
    <x v="175"/>
    <x v="171"/>
    <x v="113"/>
    <x v="171"/>
    <x v="115"/>
    <x v="164"/>
    <x v="174"/>
    <x v="174"/>
    <x v="169"/>
    <x v="171"/>
    <x v="171"/>
    <x v="171"/>
    <x v="5"/>
    <x v="1"/>
  </r>
  <r>
    <x v="3"/>
    <x v="178"/>
    <x v="11"/>
    <x v="97"/>
    <x v="153"/>
    <x v="169"/>
    <x v="173"/>
    <x v="176"/>
    <x v="172"/>
    <x v="114"/>
    <x v="172"/>
    <x v="123"/>
    <x v="165"/>
    <x v="175"/>
    <x v="175"/>
    <x v="170"/>
    <x v="172"/>
    <x v="172"/>
    <x v="172"/>
    <x v="5"/>
    <x v="0"/>
  </r>
  <r>
    <x v="4"/>
    <x v="179"/>
    <x v="23"/>
    <x v="69"/>
    <x v="66"/>
    <x v="170"/>
    <x v="174"/>
    <x v="177"/>
    <x v="173"/>
    <x v="71"/>
    <x v="173"/>
    <x v="80"/>
    <x v="166"/>
    <x v="176"/>
    <x v="176"/>
    <x v="171"/>
    <x v="173"/>
    <x v="173"/>
    <x v="173"/>
    <x v="5"/>
    <x v="0"/>
  </r>
  <r>
    <x v="5"/>
    <x v="180"/>
    <x v="20"/>
    <x v="4"/>
    <x v="154"/>
    <x v="171"/>
    <x v="175"/>
    <x v="178"/>
    <x v="174"/>
    <x v="28"/>
    <x v="174"/>
    <x v="124"/>
    <x v="167"/>
    <x v="177"/>
    <x v="177"/>
    <x v="172"/>
    <x v="174"/>
    <x v="174"/>
    <x v="174"/>
    <x v="5"/>
    <x v="0"/>
  </r>
  <r>
    <x v="6"/>
    <x v="181"/>
    <x v="16"/>
    <x v="39"/>
    <x v="155"/>
    <x v="172"/>
    <x v="176"/>
    <x v="179"/>
    <x v="175"/>
    <x v="115"/>
    <x v="175"/>
    <x v="41"/>
    <x v="168"/>
    <x v="178"/>
    <x v="178"/>
    <x v="173"/>
    <x v="175"/>
    <x v="175"/>
    <x v="175"/>
    <x v="6"/>
    <x v="0"/>
  </r>
  <r>
    <x v="0"/>
    <x v="182"/>
    <x v="1"/>
    <x v="78"/>
    <x v="141"/>
    <x v="154"/>
    <x v="177"/>
    <x v="180"/>
    <x v="176"/>
    <x v="116"/>
    <x v="176"/>
    <x v="125"/>
    <x v="169"/>
    <x v="160"/>
    <x v="179"/>
    <x v="174"/>
    <x v="176"/>
    <x v="176"/>
    <x v="176"/>
    <x v="6"/>
    <x v="0"/>
  </r>
  <r>
    <x v="1"/>
    <x v="183"/>
    <x v="13"/>
    <x v="37"/>
    <x v="156"/>
    <x v="173"/>
    <x v="178"/>
    <x v="181"/>
    <x v="177"/>
    <x v="117"/>
    <x v="177"/>
    <x v="78"/>
    <x v="170"/>
    <x v="179"/>
    <x v="180"/>
    <x v="175"/>
    <x v="177"/>
    <x v="177"/>
    <x v="177"/>
    <x v="6"/>
    <x v="0"/>
  </r>
  <r>
    <x v="2"/>
    <x v="184"/>
    <x v="12"/>
    <x v="91"/>
    <x v="157"/>
    <x v="174"/>
    <x v="179"/>
    <x v="182"/>
    <x v="178"/>
    <x v="5"/>
    <x v="178"/>
    <x v="115"/>
    <x v="171"/>
    <x v="180"/>
    <x v="181"/>
    <x v="25"/>
    <x v="178"/>
    <x v="178"/>
    <x v="178"/>
    <x v="6"/>
    <x v="0"/>
  </r>
  <r>
    <x v="3"/>
    <x v="185"/>
    <x v="8"/>
    <x v="21"/>
    <x v="158"/>
    <x v="175"/>
    <x v="180"/>
    <x v="183"/>
    <x v="179"/>
    <x v="118"/>
    <x v="179"/>
    <x v="22"/>
    <x v="172"/>
    <x v="181"/>
    <x v="182"/>
    <x v="176"/>
    <x v="179"/>
    <x v="179"/>
    <x v="179"/>
    <x v="6"/>
    <x v="0"/>
  </r>
  <r>
    <x v="4"/>
    <x v="186"/>
    <x v="19"/>
    <x v="85"/>
    <x v="159"/>
    <x v="176"/>
    <x v="181"/>
    <x v="184"/>
    <x v="180"/>
    <x v="119"/>
    <x v="180"/>
    <x v="106"/>
    <x v="173"/>
    <x v="182"/>
    <x v="183"/>
    <x v="177"/>
    <x v="180"/>
    <x v="180"/>
    <x v="180"/>
    <x v="6"/>
    <x v="0"/>
  </r>
  <r>
    <x v="5"/>
    <x v="187"/>
    <x v="4"/>
    <x v="90"/>
    <x v="160"/>
    <x v="177"/>
    <x v="182"/>
    <x v="185"/>
    <x v="181"/>
    <x v="120"/>
    <x v="181"/>
    <x v="114"/>
    <x v="174"/>
    <x v="183"/>
    <x v="184"/>
    <x v="178"/>
    <x v="181"/>
    <x v="181"/>
    <x v="181"/>
    <x v="6"/>
    <x v="0"/>
  </r>
  <r>
    <x v="6"/>
    <x v="188"/>
    <x v="11"/>
    <x v="24"/>
    <x v="161"/>
    <x v="178"/>
    <x v="183"/>
    <x v="186"/>
    <x v="182"/>
    <x v="121"/>
    <x v="182"/>
    <x v="26"/>
    <x v="175"/>
    <x v="184"/>
    <x v="185"/>
    <x v="179"/>
    <x v="182"/>
    <x v="182"/>
    <x v="182"/>
    <x v="6"/>
    <x v="0"/>
  </r>
  <r>
    <x v="0"/>
    <x v="189"/>
    <x v="5"/>
    <x v="98"/>
    <x v="162"/>
    <x v="179"/>
    <x v="184"/>
    <x v="187"/>
    <x v="183"/>
    <x v="122"/>
    <x v="183"/>
    <x v="126"/>
    <x v="176"/>
    <x v="185"/>
    <x v="186"/>
    <x v="180"/>
    <x v="183"/>
    <x v="183"/>
    <x v="183"/>
    <x v="6"/>
    <x v="0"/>
  </r>
  <r>
    <x v="1"/>
    <x v="190"/>
    <x v="5"/>
    <x v="37"/>
    <x v="163"/>
    <x v="180"/>
    <x v="185"/>
    <x v="188"/>
    <x v="184"/>
    <x v="94"/>
    <x v="184"/>
    <x v="39"/>
    <x v="177"/>
    <x v="186"/>
    <x v="187"/>
    <x v="181"/>
    <x v="184"/>
    <x v="184"/>
    <x v="184"/>
    <x v="6"/>
    <x v="0"/>
  </r>
  <r>
    <x v="2"/>
    <x v="191"/>
    <x v="16"/>
    <x v="99"/>
    <x v="67"/>
    <x v="68"/>
    <x v="186"/>
    <x v="189"/>
    <x v="185"/>
    <x v="73"/>
    <x v="185"/>
    <x v="127"/>
    <x v="178"/>
    <x v="67"/>
    <x v="188"/>
    <x v="182"/>
    <x v="185"/>
    <x v="185"/>
    <x v="185"/>
    <x v="6"/>
    <x v="0"/>
  </r>
  <r>
    <x v="3"/>
    <x v="192"/>
    <x v="0"/>
    <x v="100"/>
    <x v="164"/>
    <x v="144"/>
    <x v="187"/>
    <x v="190"/>
    <x v="186"/>
    <x v="23"/>
    <x v="186"/>
    <x v="128"/>
    <x v="179"/>
    <x v="187"/>
    <x v="189"/>
    <x v="183"/>
    <x v="186"/>
    <x v="186"/>
    <x v="186"/>
    <x v="6"/>
    <x v="0"/>
  </r>
  <r>
    <x v="4"/>
    <x v="193"/>
    <x v="19"/>
    <x v="65"/>
    <x v="165"/>
    <x v="181"/>
    <x v="188"/>
    <x v="191"/>
    <x v="187"/>
    <x v="5"/>
    <x v="187"/>
    <x v="74"/>
    <x v="180"/>
    <x v="188"/>
    <x v="190"/>
    <x v="184"/>
    <x v="187"/>
    <x v="187"/>
    <x v="187"/>
    <x v="6"/>
    <x v="0"/>
  </r>
  <r>
    <x v="5"/>
    <x v="194"/>
    <x v="22"/>
    <x v="93"/>
    <x v="166"/>
    <x v="182"/>
    <x v="189"/>
    <x v="192"/>
    <x v="188"/>
    <x v="123"/>
    <x v="188"/>
    <x v="129"/>
    <x v="181"/>
    <x v="189"/>
    <x v="191"/>
    <x v="185"/>
    <x v="188"/>
    <x v="188"/>
    <x v="188"/>
    <x v="6"/>
    <x v="0"/>
  </r>
  <r>
    <x v="6"/>
    <x v="195"/>
    <x v="16"/>
    <x v="101"/>
    <x v="151"/>
    <x v="183"/>
    <x v="190"/>
    <x v="193"/>
    <x v="189"/>
    <x v="115"/>
    <x v="189"/>
    <x v="130"/>
    <x v="182"/>
    <x v="190"/>
    <x v="192"/>
    <x v="186"/>
    <x v="189"/>
    <x v="189"/>
    <x v="189"/>
    <x v="6"/>
    <x v="0"/>
  </r>
  <r>
    <x v="0"/>
    <x v="196"/>
    <x v="8"/>
    <x v="102"/>
    <x v="167"/>
    <x v="184"/>
    <x v="191"/>
    <x v="194"/>
    <x v="190"/>
    <x v="124"/>
    <x v="190"/>
    <x v="131"/>
    <x v="183"/>
    <x v="191"/>
    <x v="193"/>
    <x v="187"/>
    <x v="190"/>
    <x v="190"/>
    <x v="190"/>
    <x v="6"/>
    <x v="1"/>
  </r>
  <r>
    <x v="1"/>
    <x v="197"/>
    <x v="16"/>
    <x v="24"/>
    <x v="80"/>
    <x v="83"/>
    <x v="192"/>
    <x v="195"/>
    <x v="191"/>
    <x v="125"/>
    <x v="191"/>
    <x v="72"/>
    <x v="83"/>
    <x v="83"/>
    <x v="194"/>
    <x v="188"/>
    <x v="191"/>
    <x v="191"/>
    <x v="191"/>
    <x v="6"/>
    <x v="0"/>
  </r>
  <r>
    <x v="2"/>
    <x v="198"/>
    <x v="13"/>
    <x v="17"/>
    <x v="168"/>
    <x v="185"/>
    <x v="193"/>
    <x v="196"/>
    <x v="192"/>
    <x v="41"/>
    <x v="192"/>
    <x v="17"/>
    <x v="184"/>
    <x v="192"/>
    <x v="195"/>
    <x v="189"/>
    <x v="192"/>
    <x v="192"/>
    <x v="192"/>
    <x v="6"/>
    <x v="0"/>
  </r>
  <r>
    <x v="3"/>
    <x v="199"/>
    <x v="6"/>
    <x v="8"/>
    <x v="169"/>
    <x v="186"/>
    <x v="194"/>
    <x v="197"/>
    <x v="193"/>
    <x v="46"/>
    <x v="193"/>
    <x v="8"/>
    <x v="185"/>
    <x v="193"/>
    <x v="196"/>
    <x v="190"/>
    <x v="193"/>
    <x v="193"/>
    <x v="193"/>
    <x v="6"/>
    <x v="0"/>
  </r>
  <r>
    <x v="4"/>
    <x v="200"/>
    <x v="14"/>
    <x v="85"/>
    <x v="122"/>
    <x v="131"/>
    <x v="195"/>
    <x v="198"/>
    <x v="194"/>
    <x v="126"/>
    <x v="194"/>
    <x v="132"/>
    <x v="132"/>
    <x v="134"/>
    <x v="197"/>
    <x v="191"/>
    <x v="194"/>
    <x v="194"/>
    <x v="194"/>
    <x v="6"/>
    <x v="0"/>
  </r>
  <r>
    <x v="5"/>
    <x v="201"/>
    <x v="3"/>
    <x v="103"/>
    <x v="170"/>
    <x v="150"/>
    <x v="196"/>
    <x v="199"/>
    <x v="195"/>
    <x v="127"/>
    <x v="195"/>
    <x v="133"/>
    <x v="186"/>
    <x v="194"/>
    <x v="198"/>
    <x v="192"/>
    <x v="195"/>
    <x v="195"/>
    <x v="195"/>
    <x v="6"/>
    <x v="0"/>
  </r>
  <r>
    <x v="6"/>
    <x v="202"/>
    <x v="16"/>
    <x v="99"/>
    <x v="171"/>
    <x v="187"/>
    <x v="197"/>
    <x v="200"/>
    <x v="196"/>
    <x v="5"/>
    <x v="196"/>
    <x v="127"/>
    <x v="187"/>
    <x v="195"/>
    <x v="199"/>
    <x v="193"/>
    <x v="196"/>
    <x v="196"/>
    <x v="196"/>
    <x v="6"/>
    <x v="0"/>
  </r>
  <r>
    <x v="0"/>
    <x v="203"/>
    <x v="11"/>
    <x v="14"/>
    <x v="33"/>
    <x v="137"/>
    <x v="198"/>
    <x v="201"/>
    <x v="197"/>
    <x v="128"/>
    <x v="197"/>
    <x v="14"/>
    <x v="33"/>
    <x v="196"/>
    <x v="200"/>
    <x v="194"/>
    <x v="197"/>
    <x v="197"/>
    <x v="197"/>
    <x v="6"/>
    <x v="1"/>
  </r>
  <r>
    <x v="1"/>
    <x v="204"/>
    <x v="1"/>
    <x v="104"/>
    <x v="172"/>
    <x v="188"/>
    <x v="199"/>
    <x v="202"/>
    <x v="198"/>
    <x v="58"/>
    <x v="198"/>
    <x v="134"/>
    <x v="188"/>
    <x v="197"/>
    <x v="201"/>
    <x v="195"/>
    <x v="198"/>
    <x v="198"/>
    <x v="198"/>
    <x v="6"/>
    <x v="0"/>
  </r>
  <r>
    <x v="2"/>
    <x v="205"/>
    <x v="8"/>
    <x v="6"/>
    <x v="173"/>
    <x v="189"/>
    <x v="200"/>
    <x v="203"/>
    <x v="199"/>
    <x v="17"/>
    <x v="199"/>
    <x v="135"/>
    <x v="189"/>
    <x v="198"/>
    <x v="202"/>
    <x v="196"/>
    <x v="199"/>
    <x v="199"/>
    <x v="199"/>
    <x v="6"/>
    <x v="0"/>
  </r>
  <r>
    <x v="3"/>
    <x v="206"/>
    <x v="10"/>
    <x v="74"/>
    <x v="116"/>
    <x v="190"/>
    <x v="201"/>
    <x v="204"/>
    <x v="200"/>
    <x v="9"/>
    <x v="200"/>
    <x v="93"/>
    <x v="190"/>
    <x v="199"/>
    <x v="203"/>
    <x v="197"/>
    <x v="200"/>
    <x v="200"/>
    <x v="200"/>
    <x v="6"/>
    <x v="0"/>
  </r>
  <r>
    <x v="4"/>
    <x v="207"/>
    <x v="19"/>
    <x v="105"/>
    <x v="174"/>
    <x v="191"/>
    <x v="202"/>
    <x v="205"/>
    <x v="201"/>
    <x v="65"/>
    <x v="201"/>
    <x v="136"/>
    <x v="191"/>
    <x v="200"/>
    <x v="204"/>
    <x v="198"/>
    <x v="201"/>
    <x v="201"/>
    <x v="201"/>
    <x v="6"/>
    <x v="0"/>
  </r>
  <r>
    <x v="5"/>
    <x v="208"/>
    <x v="4"/>
    <x v="5"/>
    <x v="175"/>
    <x v="192"/>
    <x v="203"/>
    <x v="206"/>
    <x v="202"/>
    <x v="129"/>
    <x v="202"/>
    <x v="5"/>
    <x v="192"/>
    <x v="201"/>
    <x v="205"/>
    <x v="199"/>
    <x v="202"/>
    <x v="202"/>
    <x v="202"/>
    <x v="6"/>
    <x v="0"/>
  </r>
  <r>
    <x v="6"/>
    <x v="209"/>
    <x v="16"/>
    <x v="26"/>
    <x v="90"/>
    <x v="193"/>
    <x v="204"/>
    <x v="207"/>
    <x v="203"/>
    <x v="5"/>
    <x v="203"/>
    <x v="82"/>
    <x v="193"/>
    <x v="202"/>
    <x v="206"/>
    <x v="200"/>
    <x v="203"/>
    <x v="203"/>
    <x v="203"/>
    <x v="6"/>
    <x v="0"/>
  </r>
  <r>
    <x v="0"/>
    <x v="210"/>
    <x v="0"/>
    <x v="2"/>
    <x v="78"/>
    <x v="194"/>
    <x v="205"/>
    <x v="208"/>
    <x v="204"/>
    <x v="63"/>
    <x v="204"/>
    <x v="2"/>
    <x v="194"/>
    <x v="203"/>
    <x v="207"/>
    <x v="201"/>
    <x v="204"/>
    <x v="204"/>
    <x v="204"/>
    <x v="6"/>
    <x v="0"/>
  </r>
  <r>
    <x v="1"/>
    <x v="211"/>
    <x v="12"/>
    <x v="42"/>
    <x v="90"/>
    <x v="95"/>
    <x v="96"/>
    <x v="209"/>
    <x v="205"/>
    <x v="45"/>
    <x v="205"/>
    <x v="69"/>
    <x v="94"/>
    <x v="95"/>
    <x v="96"/>
    <x v="202"/>
    <x v="205"/>
    <x v="205"/>
    <x v="205"/>
    <x v="6"/>
    <x v="0"/>
  </r>
  <r>
    <x v="2"/>
    <x v="212"/>
    <x v="13"/>
    <x v="45"/>
    <x v="176"/>
    <x v="195"/>
    <x v="206"/>
    <x v="210"/>
    <x v="206"/>
    <x v="11"/>
    <x v="206"/>
    <x v="49"/>
    <x v="195"/>
    <x v="204"/>
    <x v="208"/>
    <x v="203"/>
    <x v="206"/>
    <x v="206"/>
    <x v="206"/>
    <x v="7"/>
    <x v="0"/>
  </r>
  <r>
    <x v="3"/>
    <x v="213"/>
    <x v="5"/>
    <x v="37"/>
    <x v="41"/>
    <x v="196"/>
    <x v="207"/>
    <x v="211"/>
    <x v="207"/>
    <x v="64"/>
    <x v="207"/>
    <x v="39"/>
    <x v="41"/>
    <x v="205"/>
    <x v="209"/>
    <x v="204"/>
    <x v="207"/>
    <x v="207"/>
    <x v="207"/>
    <x v="7"/>
    <x v="0"/>
  </r>
  <r>
    <x v="4"/>
    <x v="214"/>
    <x v="18"/>
    <x v="11"/>
    <x v="177"/>
    <x v="197"/>
    <x v="208"/>
    <x v="212"/>
    <x v="208"/>
    <x v="130"/>
    <x v="208"/>
    <x v="137"/>
    <x v="196"/>
    <x v="206"/>
    <x v="210"/>
    <x v="205"/>
    <x v="208"/>
    <x v="208"/>
    <x v="208"/>
    <x v="7"/>
    <x v="0"/>
  </r>
  <r>
    <x v="5"/>
    <x v="215"/>
    <x v="20"/>
    <x v="106"/>
    <x v="4"/>
    <x v="198"/>
    <x v="209"/>
    <x v="213"/>
    <x v="209"/>
    <x v="28"/>
    <x v="209"/>
    <x v="138"/>
    <x v="197"/>
    <x v="207"/>
    <x v="211"/>
    <x v="206"/>
    <x v="209"/>
    <x v="209"/>
    <x v="209"/>
    <x v="7"/>
    <x v="0"/>
  </r>
  <r>
    <x v="6"/>
    <x v="216"/>
    <x v="12"/>
    <x v="42"/>
    <x v="90"/>
    <x v="193"/>
    <x v="210"/>
    <x v="214"/>
    <x v="210"/>
    <x v="22"/>
    <x v="210"/>
    <x v="69"/>
    <x v="94"/>
    <x v="202"/>
    <x v="212"/>
    <x v="207"/>
    <x v="210"/>
    <x v="48"/>
    <x v="210"/>
    <x v="7"/>
    <x v="0"/>
  </r>
  <r>
    <x v="0"/>
    <x v="217"/>
    <x v="6"/>
    <x v="84"/>
    <x v="178"/>
    <x v="178"/>
    <x v="211"/>
    <x v="215"/>
    <x v="211"/>
    <x v="46"/>
    <x v="211"/>
    <x v="139"/>
    <x v="198"/>
    <x v="208"/>
    <x v="213"/>
    <x v="208"/>
    <x v="211"/>
    <x v="210"/>
    <x v="211"/>
    <x v="7"/>
    <x v="0"/>
  </r>
  <r>
    <x v="1"/>
    <x v="218"/>
    <x v="6"/>
    <x v="31"/>
    <x v="70"/>
    <x v="199"/>
    <x v="212"/>
    <x v="216"/>
    <x v="212"/>
    <x v="100"/>
    <x v="212"/>
    <x v="140"/>
    <x v="199"/>
    <x v="209"/>
    <x v="214"/>
    <x v="209"/>
    <x v="212"/>
    <x v="211"/>
    <x v="212"/>
    <x v="7"/>
    <x v="0"/>
  </r>
  <r>
    <x v="2"/>
    <x v="219"/>
    <x v="0"/>
    <x v="78"/>
    <x v="16"/>
    <x v="200"/>
    <x v="213"/>
    <x v="217"/>
    <x v="213"/>
    <x v="86"/>
    <x v="213"/>
    <x v="96"/>
    <x v="200"/>
    <x v="210"/>
    <x v="215"/>
    <x v="210"/>
    <x v="213"/>
    <x v="212"/>
    <x v="213"/>
    <x v="7"/>
    <x v="0"/>
  </r>
  <r>
    <x v="3"/>
    <x v="220"/>
    <x v="6"/>
    <x v="101"/>
    <x v="70"/>
    <x v="201"/>
    <x v="214"/>
    <x v="218"/>
    <x v="214"/>
    <x v="70"/>
    <x v="214"/>
    <x v="141"/>
    <x v="201"/>
    <x v="211"/>
    <x v="216"/>
    <x v="211"/>
    <x v="214"/>
    <x v="213"/>
    <x v="214"/>
    <x v="7"/>
    <x v="0"/>
  </r>
  <r>
    <x v="4"/>
    <x v="221"/>
    <x v="23"/>
    <x v="107"/>
    <x v="179"/>
    <x v="202"/>
    <x v="215"/>
    <x v="219"/>
    <x v="215"/>
    <x v="131"/>
    <x v="215"/>
    <x v="142"/>
    <x v="202"/>
    <x v="212"/>
    <x v="217"/>
    <x v="212"/>
    <x v="215"/>
    <x v="214"/>
    <x v="215"/>
    <x v="7"/>
    <x v="0"/>
  </r>
  <r>
    <x v="5"/>
    <x v="222"/>
    <x v="20"/>
    <x v="108"/>
    <x v="180"/>
    <x v="203"/>
    <x v="216"/>
    <x v="220"/>
    <x v="216"/>
    <x v="5"/>
    <x v="216"/>
    <x v="143"/>
    <x v="203"/>
    <x v="213"/>
    <x v="218"/>
    <x v="213"/>
    <x v="216"/>
    <x v="215"/>
    <x v="216"/>
    <x v="7"/>
    <x v="1"/>
  </r>
  <r>
    <x v="6"/>
    <x v="223"/>
    <x v="8"/>
    <x v="55"/>
    <x v="181"/>
    <x v="204"/>
    <x v="217"/>
    <x v="221"/>
    <x v="217"/>
    <x v="16"/>
    <x v="217"/>
    <x v="144"/>
    <x v="204"/>
    <x v="214"/>
    <x v="219"/>
    <x v="214"/>
    <x v="217"/>
    <x v="216"/>
    <x v="217"/>
    <x v="7"/>
    <x v="0"/>
  </r>
  <r>
    <x v="0"/>
    <x v="224"/>
    <x v="0"/>
    <x v="27"/>
    <x v="168"/>
    <x v="205"/>
    <x v="218"/>
    <x v="222"/>
    <x v="218"/>
    <x v="132"/>
    <x v="218"/>
    <x v="29"/>
    <x v="205"/>
    <x v="215"/>
    <x v="220"/>
    <x v="215"/>
    <x v="218"/>
    <x v="217"/>
    <x v="218"/>
    <x v="7"/>
    <x v="0"/>
  </r>
  <r>
    <x v="1"/>
    <x v="225"/>
    <x v="6"/>
    <x v="73"/>
    <x v="182"/>
    <x v="206"/>
    <x v="219"/>
    <x v="223"/>
    <x v="219"/>
    <x v="5"/>
    <x v="219"/>
    <x v="111"/>
    <x v="206"/>
    <x v="216"/>
    <x v="221"/>
    <x v="216"/>
    <x v="219"/>
    <x v="218"/>
    <x v="219"/>
    <x v="7"/>
    <x v="0"/>
  </r>
  <r>
    <x v="2"/>
    <x v="226"/>
    <x v="1"/>
    <x v="109"/>
    <x v="183"/>
    <x v="207"/>
    <x v="220"/>
    <x v="224"/>
    <x v="220"/>
    <x v="133"/>
    <x v="220"/>
    <x v="145"/>
    <x v="207"/>
    <x v="217"/>
    <x v="222"/>
    <x v="217"/>
    <x v="220"/>
    <x v="219"/>
    <x v="220"/>
    <x v="7"/>
    <x v="0"/>
  </r>
  <r>
    <x v="3"/>
    <x v="227"/>
    <x v="11"/>
    <x v="49"/>
    <x v="142"/>
    <x v="208"/>
    <x v="221"/>
    <x v="225"/>
    <x v="221"/>
    <x v="111"/>
    <x v="221"/>
    <x v="146"/>
    <x v="208"/>
    <x v="218"/>
    <x v="223"/>
    <x v="218"/>
    <x v="221"/>
    <x v="220"/>
    <x v="221"/>
    <x v="7"/>
    <x v="0"/>
  </r>
  <r>
    <x v="4"/>
    <x v="228"/>
    <x v="23"/>
    <x v="57"/>
    <x v="184"/>
    <x v="209"/>
    <x v="222"/>
    <x v="226"/>
    <x v="222"/>
    <x v="5"/>
    <x v="222"/>
    <x v="89"/>
    <x v="209"/>
    <x v="219"/>
    <x v="224"/>
    <x v="219"/>
    <x v="222"/>
    <x v="221"/>
    <x v="222"/>
    <x v="7"/>
    <x v="0"/>
  </r>
  <r>
    <x v="5"/>
    <x v="229"/>
    <x v="18"/>
    <x v="110"/>
    <x v="160"/>
    <x v="210"/>
    <x v="223"/>
    <x v="227"/>
    <x v="223"/>
    <x v="134"/>
    <x v="223"/>
    <x v="147"/>
    <x v="210"/>
    <x v="220"/>
    <x v="225"/>
    <x v="220"/>
    <x v="223"/>
    <x v="222"/>
    <x v="223"/>
    <x v="7"/>
    <x v="1"/>
  </r>
  <r>
    <x v="6"/>
    <x v="230"/>
    <x v="10"/>
    <x v="111"/>
    <x v="185"/>
    <x v="211"/>
    <x v="224"/>
    <x v="228"/>
    <x v="224"/>
    <x v="84"/>
    <x v="224"/>
    <x v="148"/>
    <x v="211"/>
    <x v="221"/>
    <x v="226"/>
    <x v="221"/>
    <x v="224"/>
    <x v="223"/>
    <x v="224"/>
    <x v="7"/>
    <x v="0"/>
  </r>
  <r>
    <x v="0"/>
    <x v="231"/>
    <x v="1"/>
    <x v="61"/>
    <x v="3"/>
    <x v="212"/>
    <x v="225"/>
    <x v="229"/>
    <x v="225"/>
    <x v="133"/>
    <x v="225"/>
    <x v="67"/>
    <x v="212"/>
    <x v="222"/>
    <x v="227"/>
    <x v="222"/>
    <x v="225"/>
    <x v="224"/>
    <x v="225"/>
    <x v="7"/>
    <x v="0"/>
  </r>
  <r>
    <x v="1"/>
    <x v="232"/>
    <x v="12"/>
    <x v="42"/>
    <x v="42"/>
    <x v="213"/>
    <x v="226"/>
    <x v="230"/>
    <x v="226"/>
    <x v="103"/>
    <x v="226"/>
    <x v="69"/>
    <x v="213"/>
    <x v="223"/>
    <x v="228"/>
    <x v="223"/>
    <x v="226"/>
    <x v="225"/>
    <x v="226"/>
    <x v="7"/>
    <x v="0"/>
  </r>
  <r>
    <x v="2"/>
    <x v="233"/>
    <x v="1"/>
    <x v="38"/>
    <x v="186"/>
    <x v="214"/>
    <x v="227"/>
    <x v="231"/>
    <x v="227"/>
    <x v="5"/>
    <x v="227"/>
    <x v="104"/>
    <x v="214"/>
    <x v="224"/>
    <x v="229"/>
    <x v="224"/>
    <x v="227"/>
    <x v="226"/>
    <x v="227"/>
    <x v="7"/>
    <x v="0"/>
  </r>
  <r>
    <x v="3"/>
    <x v="234"/>
    <x v="0"/>
    <x v="84"/>
    <x v="187"/>
    <x v="215"/>
    <x v="103"/>
    <x v="232"/>
    <x v="228"/>
    <x v="63"/>
    <x v="228"/>
    <x v="103"/>
    <x v="215"/>
    <x v="225"/>
    <x v="230"/>
    <x v="225"/>
    <x v="228"/>
    <x v="227"/>
    <x v="228"/>
    <x v="7"/>
    <x v="0"/>
  </r>
  <r>
    <x v="4"/>
    <x v="235"/>
    <x v="22"/>
    <x v="79"/>
    <x v="188"/>
    <x v="216"/>
    <x v="228"/>
    <x v="233"/>
    <x v="229"/>
    <x v="75"/>
    <x v="229"/>
    <x v="97"/>
    <x v="216"/>
    <x v="226"/>
    <x v="231"/>
    <x v="226"/>
    <x v="229"/>
    <x v="228"/>
    <x v="229"/>
    <x v="7"/>
    <x v="0"/>
  </r>
  <r>
    <x v="5"/>
    <x v="236"/>
    <x v="14"/>
    <x v="85"/>
    <x v="122"/>
    <x v="139"/>
    <x v="229"/>
    <x v="234"/>
    <x v="230"/>
    <x v="43"/>
    <x v="230"/>
    <x v="132"/>
    <x v="132"/>
    <x v="227"/>
    <x v="232"/>
    <x v="227"/>
    <x v="230"/>
    <x v="229"/>
    <x v="230"/>
    <x v="7"/>
    <x v="0"/>
  </r>
  <r>
    <x v="6"/>
    <x v="237"/>
    <x v="12"/>
    <x v="67"/>
    <x v="189"/>
    <x v="217"/>
    <x v="230"/>
    <x v="235"/>
    <x v="231"/>
    <x v="106"/>
    <x v="231"/>
    <x v="108"/>
    <x v="217"/>
    <x v="228"/>
    <x v="233"/>
    <x v="228"/>
    <x v="231"/>
    <x v="230"/>
    <x v="231"/>
    <x v="7"/>
    <x v="0"/>
  </r>
  <r>
    <x v="0"/>
    <x v="238"/>
    <x v="0"/>
    <x v="44"/>
    <x v="190"/>
    <x v="218"/>
    <x v="231"/>
    <x v="236"/>
    <x v="232"/>
    <x v="62"/>
    <x v="232"/>
    <x v="48"/>
    <x v="218"/>
    <x v="229"/>
    <x v="234"/>
    <x v="229"/>
    <x v="232"/>
    <x v="231"/>
    <x v="232"/>
    <x v="7"/>
    <x v="0"/>
  </r>
  <r>
    <x v="1"/>
    <x v="239"/>
    <x v="1"/>
    <x v="104"/>
    <x v="51"/>
    <x v="219"/>
    <x v="232"/>
    <x v="237"/>
    <x v="233"/>
    <x v="105"/>
    <x v="233"/>
    <x v="134"/>
    <x v="219"/>
    <x v="230"/>
    <x v="235"/>
    <x v="230"/>
    <x v="233"/>
    <x v="232"/>
    <x v="233"/>
    <x v="7"/>
    <x v="0"/>
  </r>
  <r>
    <x v="2"/>
    <x v="240"/>
    <x v="11"/>
    <x v="112"/>
    <x v="191"/>
    <x v="220"/>
    <x v="233"/>
    <x v="238"/>
    <x v="234"/>
    <x v="135"/>
    <x v="234"/>
    <x v="149"/>
    <x v="220"/>
    <x v="231"/>
    <x v="236"/>
    <x v="231"/>
    <x v="234"/>
    <x v="233"/>
    <x v="234"/>
    <x v="7"/>
    <x v="0"/>
  </r>
  <r>
    <x v="3"/>
    <x v="241"/>
    <x v="1"/>
    <x v="74"/>
    <x v="192"/>
    <x v="221"/>
    <x v="124"/>
    <x v="239"/>
    <x v="235"/>
    <x v="133"/>
    <x v="235"/>
    <x v="87"/>
    <x v="221"/>
    <x v="232"/>
    <x v="237"/>
    <x v="232"/>
    <x v="235"/>
    <x v="234"/>
    <x v="235"/>
    <x v="7"/>
    <x v="0"/>
  </r>
  <r>
    <x v="4"/>
    <x v="242"/>
    <x v="18"/>
    <x v="113"/>
    <x v="193"/>
    <x v="222"/>
    <x v="234"/>
    <x v="240"/>
    <x v="236"/>
    <x v="136"/>
    <x v="236"/>
    <x v="150"/>
    <x v="222"/>
    <x v="233"/>
    <x v="238"/>
    <x v="233"/>
    <x v="236"/>
    <x v="235"/>
    <x v="236"/>
    <x v="7"/>
    <x v="0"/>
  </r>
  <r>
    <x v="5"/>
    <x v="243"/>
    <x v="3"/>
    <x v="76"/>
    <x v="107"/>
    <x v="223"/>
    <x v="235"/>
    <x v="241"/>
    <x v="237"/>
    <x v="137"/>
    <x v="237"/>
    <x v="151"/>
    <x v="113"/>
    <x v="234"/>
    <x v="239"/>
    <x v="234"/>
    <x v="237"/>
    <x v="236"/>
    <x v="237"/>
    <x v="8"/>
    <x v="0"/>
  </r>
  <r>
    <x v="6"/>
    <x v="244"/>
    <x v="5"/>
    <x v="15"/>
    <x v="15"/>
    <x v="114"/>
    <x v="236"/>
    <x v="242"/>
    <x v="238"/>
    <x v="31"/>
    <x v="238"/>
    <x v="94"/>
    <x v="15"/>
    <x v="117"/>
    <x v="240"/>
    <x v="235"/>
    <x v="238"/>
    <x v="237"/>
    <x v="238"/>
    <x v="8"/>
    <x v="0"/>
  </r>
  <r>
    <x v="0"/>
    <x v="245"/>
    <x v="6"/>
    <x v="109"/>
    <x v="194"/>
    <x v="224"/>
    <x v="237"/>
    <x v="243"/>
    <x v="239"/>
    <x v="46"/>
    <x v="239"/>
    <x v="152"/>
    <x v="223"/>
    <x v="235"/>
    <x v="241"/>
    <x v="236"/>
    <x v="239"/>
    <x v="238"/>
    <x v="239"/>
    <x v="8"/>
    <x v="0"/>
  </r>
  <r>
    <x v="1"/>
    <x v="246"/>
    <x v="12"/>
    <x v="42"/>
    <x v="42"/>
    <x v="225"/>
    <x v="238"/>
    <x v="244"/>
    <x v="240"/>
    <x v="45"/>
    <x v="240"/>
    <x v="69"/>
    <x v="213"/>
    <x v="236"/>
    <x v="242"/>
    <x v="202"/>
    <x v="240"/>
    <x v="239"/>
    <x v="240"/>
    <x v="8"/>
    <x v="0"/>
  </r>
  <r>
    <x v="2"/>
    <x v="247"/>
    <x v="8"/>
    <x v="88"/>
    <x v="130"/>
    <x v="226"/>
    <x v="239"/>
    <x v="245"/>
    <x v="241"/>
    <x v="118"/>
    <x v="241"/>
    <x v="112"/>
    <x v="142"/>
    <x v="237"/>
    <x v="243"/>
    <x v="237"/>
    <x v="241"/>
    <x v="240"/>
    <x v="241"/>
    <x v="8"/>
    <x v="0"/>
  </r>
  <r>
    <x v="3"/>
    <x v="248"/>
    <x v="0"/>
    <x v="78"/>
    <x v="195"/>
    <x v="227"/>
    <x v="213"/>
    <x v="217"/>
    <x v="242"/>
    <x v="62"/>
    <x v="242"/>
    <x v="96"/>
    <x v="224"/>
    <x v="238"/>
    <x v="244"/>
    <x v="238"/>
    <x v="242"/>
    <x v="241"/>
    <x v="242"/>
    <x v="8"/>
    <x v="0"/>
  </r>
  <r>
    <x v="4"/>
    <x v="249"/>
    <x v="23"/>
    <x v="59"/>
    <x v="143"/>
    <x v="228"/>
    <x v="240"/>
    <x v="246"/>
    <x v="243"/>
    <x v="131"/>
    <x v="243"/>
    <x v="153"/>
    <x v="225"/>
    <x v="47"/>
    <x v="245"/>
    <x v="239"/>
    <x v="243"/>
    <x v="242"/>
    <x v="243"/>
    <x v="8"/>
    <x v="0"/>
  </r>
  <r>
    <x v="5"/>
    <x v="250"/>
    <x v="22"/>
    <x v="93"/>
    <x v="196"/>
    <x v="229"/>
    <x v="241"/>
    <x v="247"/>
    <x v="244"/>
    <x v="72"/>
    <x v="244"/>
    <x v="129"/>
    <x v="226"/>
    <x v="239"/>
    <x v="246"/>
    <x v="240"/>
    <x v="244"/>
    <x v="243"/>
    <x v="244"/>
    <x v="8"/>
    <x v="0"/>
  </r>
  <r>
    <x v="6"/>
    <x v="251"/>
    <x v="2"/>
    <x v="71"/>
    <x v="84"/>
    <x v="230"/>
    <x v="106"/>
    <x v="248"/>
    <x v="245"/>
    <x v="59"/>
    <x v="245"/>
    <x v="154"/>
    <x v="227"/>
    <x v="240"/>
    <x v="247"/>
    <x v="241"/>
    <x v="245"/>
    <x v="244"/>
    <x v="245"/>
    <x v="8"/>
    <x v="0"/>
  </r>
  <r>
    <x v="0"/>
    <x v="252"/>
    <x v="12"/>
    <x v="49"/>
    <x v="197"/>
    <x v="231"/>
    <x v="242"/>
    <x v="249"/>
    <x v="246"/>
    <x v="103"/>
    <x v="246"/>
    <x v="53"/>
    <x v="228"/>
    <x v="241"/>
    <x v="248"/>
    <x v="242"/>
    <x v="246"/>
    <x v="245"/>
    <x v="246"/>
    <x v="8"/>
    <x v="0"/>
  </r>
  <r>
    <x v="1"/>
    <x v="253"/>
    <x v="10"/>
    <x v="48"/>
    <x v="198"/>
    <x v="232"/>
    <x v="243"/>
    <x v="250"/>
    <x v="247"/>
    <x v="67"/>
    <x v="247"/>
    <x v="52"/>
    <x v="229"/>
    <x v="242"/>
    <x v="249"/>
    <x v="243"/>
    <x v="247"/>
    <x v="246"/>
    <x v="247"/>
    <x v="8"/>
    <x v="0"/>
  </r>
  <r>
    <x v="2"/>
    <x v="254"/>
    <x v="0"/>
    <x v="100"/>
    <x v="161"/>
    <x v="178"/>
    <x v="244"/>
    <x v="251"/>
    <x v="248"/>
    <x v="23"/>
    <x v="248"/>
    <x v="128"/>
    <x v="230"/>
    <x v="184"/>
    <x v="250"/>
    <x v="244"/>
    <x v="248"/>
    <x v="247"/>
    <x v="248"/>
    <x v="8"/>
    <x v="0"/>
  </r>
  <r>
    <x v="3"/>
    <x v="255"/>
    <x v="5"/>
    <x v="114"/>
    <x v="199"/>
    <x v="233"/>
    <x v="245"/>
    <x v="252"/>
    <x v="249"/>
    <x v="68"/>
    <x v="249"/>
    <x v="155"/>
    <x v="231"/>
    <x v="243"/>
    <x v="251"/>
    <x v="245"/>
    <x v="249"/>
    <x v="248"/>
    <x v="249"/>
    <x v="8"/>
    <x v="0"/>
  </r>
  <r>
    <x v="4"/>
    <x v="256"/>
    <x v="14"/>
    <x v="85"/>
    <x v="200"/>
    <x v="234"/>
    <x v="246"/>
    <x v="253"/>
    <x v="250"/>
    <x v="138"/>
    <x v="250"/>
    <x v="132"/>
    <x v="232"/>
    <x v="244"/>
    <x v="252"/>
    <x v="246"/>
    <x v="250"/>
    <x v="249"/>
    <x v="250"/>
    <x v="8"/>
    <x v="1"/>
  </r>
  <r>
    <x v="5"/>
    <x v="257"/>
    <x v="9"/>
    <x v="115"/>
    <x v="201"/>
    <x v="235"/>
    <x v="247"/>
    <x v="254"/>
    <x v="251"/>
    <x v="139"/>
    <x v="251"/>
    <x v="156"/>
    <x v="233"/>
    <x v="245"/>
    <x v="253"/>
    <x v="247"/>
    <x v="251"/>
    <x v="250"/>
    <x v="251"/>
    <x v="8"/>
    <x v="0"/>
  </r>
  <r>
    <x v="6"/>
    <x v="258"/>
    <x v="8"/>
    <x v="58"/>
    <x v="202"/>
    <x v="236"/>
    <x v="248"/>
    <x v="255"/>
    <x v="252"/>
    <x v="4"/>
    <x v="252"/>
    <x v="84"/>
    <x v="234"/>
    <x v="246"/>
    <x v="254"/>
    <x v="248"/>
    <x v="252"/>
    <x v="251"/>
    <x v="252"/>
    <x v="8"/>
    <x v="0"/>
  </r>
  <r>
    <x v="0"/>
    <x v="259"/>
    <x v="12"/>
    <x v="36"/>
    <x v="203"/>
    <x v="237"/>
    <x v="249"/>
    <x v="256"/>
    <x v="253"/>
    <x v="5"/>
    <x v="253"/>
    <x v="38"/>
    <x v="235"/>
    <x v="247"/>
    <x v="255"/>
    <x v="249"/>
    <x v="253"/>
    <x v="252"/>
    <x v="253"/>
    <x v="8"/>
    <x v="0"/>
  </r>
  <r>
    <x v="1"/>
    <x v="260"/>
    <x v="16"/>
    <x v="98"/>
    <x v="69"/>
    <x v="238"/>
    <x v="250"/>
    <x v="257"/>
    <x v="254"/>
    <x v="15"/>
    <x v="254"/>
    <x v="157"/>
    <x v="236"/>
    <x v="248"/>
    <x v="256"/>
    <x v="250"/>
    <x v="254"/>
    <x v="253"/>
    <x v="254"/>
    <x v="8"/>
    <x v="0"/>
  </r>
  <r>
    <x v="2"/>
    <x v="261"/>
    <x v="11"/>
    <x v="14"/>
    <x v="204"/>
    <x v="142"/>
    <x v="251"/>
    <x v="258"/>
    <x v="255"/>
    <x v="140"/>
    <x v="255"/>
    <x v="14"/>
    <x v="237"/>
    <x v="249"/>
    <x v="257"/>
    <x v="251"/>
    <x v="255"/>
    <x v="254"/>
    <x v="255"/>
    <x v="8"/>
    <x v="0"/>
  </r>
  <r>
    <x v="3"/>
    <x v="262"/>
    <x v="11"/>
    <x v="0"/>
    <x v="78"/>
    <x v="239"/>
    <x v="252"/>
    <x v="259"/>
    <x v="256"/>
    <x v="85"/>
    <x v="256"/>
    <x v="63"/>
    <x v="81"/>
    <x v="250"/>
    <x v="258"/>
    <x v="252"/>
    <x v="256"/>
    <x v="255"/>
    <x v="256"/>
    <x v="8"/>
    <x v="0"/>
  </r>
  <r>
    <x v="4"/>
    <x v="263"/>
    <x v="20"/>
    <x v="80"/>
    <x v="205"/>
    <x v="240"/>
    <x v="253"/>
    <x v="260"/>
    <x v="257"/>
    <x v="49"/>
    <x v="257"/>
    <x v="98"/>
    <x v="238"/>
    <x v="251"/>
    <x v="259"/>
    <x v="253"/>
    <x v="257"/>
    <x v="256"/>
    <x v="257"/>
    <x v="8"/>
    <x v="1"/>
  </r>
  <r>
    <x v="5"/>
    <x v="264"/>
    <x v="21"/>
    <x v="116"/>
    <x v="206"/>
    <x v="241"/>
    <x v="254"/>
    <x v="261"/>
    <x v="258"/>
    <x v="141"/>
    <x v="258"/>
    <x v="158"/>
    <x v="239"/>
    <x v="252"/>
    <x v="260"/>
    <x v="254"/>
    <x v="258"/>
    <x v="257"/>
    <x v="258"/>
    <x v="8"/>
    <x v="0"/>
  </r>
  <r>
    <x v="6"/>
    <x v="265"/>
    <x v="0"/>
    <x v="78"/>
    <x v="207"/>
    <x v="242"/>
    <x v="255"/>
    <x v="262"/>
    <x v="259"/>
    <x v="23"/>
    <x v="259"/>
    <x v="96"/>
    <x v="240"/>
    <x v="253"/>
    <x v="261"/>
    <x v="255"/>
    <x v="259"/>
    <x v="258"/>
    <x v="259"/>
    <x v="8"/>
    <x v="0"/>
  </r>
  <r>
    <x v="0"/>
    <x v="266"/>
    <x v="1"/>
    <x v="109"/>
    <x v="183"/>
    <x v="207"/>
    <x v="256"/>
    <x v="263"/>
    <x v="260"/>
    <x v="105"/>
    <x v="260"/>
    <x v="145"/>
    <x v="207"/>
    <x v="217"/>
    <x v="262"/>
    <x v="256"/>
    <x v="260"/>
    <x v="259"/>
    <x v="260"/>
    <x v="8"/>
    <x v="0"/>
  </r>
  <r>
    <x v="1"/>
    <x v="267"/>
    <x v="11"/>
    <x v="117"/>
    <x v="208"/>
    <x v="243"/>
    <x v="257"/>
    <x v="264"/>
    <x v="261"/>
    <x v="121"/>
    <x v="261"/>
    <x v="159"/>
    <x v="241"/>
    <x v="254"/>
    <x v="263"/>
    <x v="257"/>
    <x v="261"/>
    <x v="260"/>
    <x v="261"/>
    <x v="8"/>
    <x v="0"/>
  </r>
  <r>
    <x v="2"/>
    <x v="268"/>
    <x v="12"/>
    <x v="67"/>
    <x v="209"/>
    <x v="244"/>
    <x v="258"/>
    <x v="265"/>
    <x v="262"/>
    <x v="30"/>
    <x v="262"/>
    <x v="108"/>
    <x v="242"/>
    <x v="255"/>
    <x v="264"/>
    <x v="258"/>
    <x v="262"/>
    <x v="261"/>
    <x v="262"/>
    <x v="8"/>
    <x v="0"/>
  </r>
  <r>
    <x v="3"/>
    <x v="269"/>
    <x v="0"/>
    <x v="48"/>
    <x v="210"/>
    <x v="245"/>
    <x v="259"/>
    <x v="266"/>
    <x v="263"/>
    <x v="63"/>
    <x v="263"/>
    <x v="160"/>
    <x v="243"/>
    <x v="256"/>
    <x v="265"/>
    <x v="259"/>
    <x v="263"/>
    <x v="262"/>
    <x v="263"/>
    <x v="8"/>
    <x v="0"/>
  </r>
  <r>
    <x v="4"/>
    <x v="270"/>
    <x v="20"/>
    <x v="118"/>
    <x v="211"/>
    <x v="246"/>
    <x v="260"/>
    <x v="267"/>
    <x v="264"/>
    <x v="5"/>
    <x v="264"/>
    <x v="161"/>
    <x v="244"/>
    <x v="257"/>
    <x v="266"/>
    <x v="260"/>
    <x v="264"/>
    <x v="263"/>
    <x v="264"/>
    <x v="8"/>
    <x v="0"/>
  </r>
  <r>
    <x v="5"/>
    <x v="271"/>
    <x v="3"/>
    <x v="92"/>
    <x v="212"/>
    <x v="247"/>
    <x v="261"/>
    <x v="268"/>
    <x v="265"/>
    <x v="142"/>
    <x v="265"/>
    <x v="162"/>
    <x v="245"/>
    <x v="258"/>
    <x v="267"/>
    <x v="261"/>
    <x v="265"/>
    <x v="264"/>
    <x v="265"/>
    <x v="8"/>
    <x v="0"/>
  </r>
  <r>
    <x v="6"/>
    <x v="272"/>
    <x v="2"/>
    <x v="71"/>
    <x v="134"/>
    <x v="187"/>
    <x v="262"/>
    <x v="269"/>
    <x v="266"/>
    <x v="1"/>
    <x v="266"/>
    <x v="154"/>
    <x v="146"/>
    <x v="259"/>
    <x v="268"/>
    <x v="262"/>
    <x v="266"/>
    <x v="265"/>
    <x v="266"/>
    <x v="8"/>
    <x v="0"/>
  </r>
  <r>
    <x v="0"/>
    <x v="273"/>
    <x v="1"/>
    <x v="74"/>
    <x v="213"/>
    <x v="248"/>
    <x v="263"/>
    <x v="270"/>
    <x v="267"/>
    <x v="5"/>
    <x v="267"/>
    <x v="87"/>
    <x v="246"/>
    <x v="260"/>
    <x v="269"/>
    <x v="263"/>
    <x v="267"/>
    <x v="266"/>
    <x v="267"/>
    <x v="9"/>
    <x v="0"/>
  </r>
  <r>
    <x v="1"/>
    <x v="274"/>
    <x v="16"/>
    <x v="24"/>
    <x v="214"/>
    <x v="249"/>
    <x v="264"/>
    <x v="271"/>
    <x v="268"/>
    <x v="115"/>
    <x v="268"/>
    <x v="72"/>
    <x v="247"/>
    <x v="261"/>
    <x v="270"/>
    <x v="264"/>
    <x v="268"/>
    <x v="267"/>
    <x v="268"/>
    <x v="9"/>
    <x v="0"/>
  </r>
  <r>
    <x v="2"/>
    <x v="275"/>
    <x v="11"/>
    <x v="49"/>
    <x v="197"/>
    <x v="250"/>
    <x v="265"/>
    <x v="272"/>
    <x v="269"/>
    <x v="143"/>
    <x v="269"/>
    <x v="146"/>
    <x v="228"/>
    <x v="262"/>
    <x v="271"/>
    <x v="265"/>
    <x v="269"/>
    <x v="268"/>
    <x v="269"/>
    <x v="9"/>
    <x v="0"/>
  </r>
  <r>
    <x v="3"/>
    <x v="276"/>
    <x v="10"/>
    <x v="39"/>
    <x v="215"/>
    <x v="251"/>
    <x v="266"/>
    <x v="273"/>
    <x v="270"/>
    <x v="90"/>
    <x v="270"/>
    <x v="100"/>
    <x v="248"/>
    <x v="263"/>
    <x v="272"/>
    <x v="266"/>
    <x v="270"/>
    <x v="269"/>
    <x v="270"/>
    <x v="9"/>
    <x v="0"/>
  </r>
  <r>
    <x v="4"/>
    <x v="277"/>
    <x v="9"/>
    <x v="63"/>
    <x v="216"/>
    <x v="252"/>
    <x v="267"/>
    <x v="274"/>
    <x v="271"/>
    <x v="53"/>
    <x v="271"/>
    <x v="163"/>
    <x v="249"/>
    <x v="264"/>
    <x v="273"/>
    <x v="267"/>
    <x v="271"/>
    <x v="270"/>
    <x v="271"/>
    <x v="9"/>
    <x v="0"/>
  </r>
  <r>
    <x v="5"/>
    <x v="278"/>
    <x v="4"/>
    <x v="90"/>
    <x v="160"/>
    <x v="177"/>
    <x v="202"/>
    <x v="275"/>
    <x v="272"/>
    <x v="129"/>
    <x v="272"/>
    <x v="114"/>
    <x v="174"/>
    <x v="183"/>
    <x v="274"/>
    <x v="268"/>
    <x v="272"/>
    <x v="271"/>
    <x v="272"/>
    <x v="9"/>
    <x v="0"/>
  </r>
  <r>
    <x v="6"/>
    <x v="279"/>
    <x v="16"/>
    <x v="98"/>
    <x v="162"/>
    <x v="253"/>
    <x v="268"/>
    <x v="276"/>
    <x v="273"/>
    <x v="54"/>
    <x v="273"/>
    <x v="157"/>
    <x v="176"/>
    <x v="265"/>
    <x v="275"/>
    <x v="269"/>
    <x v="273"/>
    <x v="272"/>
    <x v="273"/>
    <x v="9"/>
    <x v="0"/>
  </r>
  <r>
    <x v="0"/>
    <x v="280"/>
    <x v="12"/>
    <x v="26"/>
    <x v="28"/>
    <x v="254"/>
    <x v="269"/>
    <x v="277"/>
    <x v="274"/>
    <x v="45"/>
    <x v="274"/>
    <x v="28"/>
    <x v="28"/>
    <x v="266"/>
    <x v="276"/>
    <x v="270"/>
    <x v="274"/>
    <x v="273"/>
    <x v="274"/>
    <x v="9"/>
    <x v="0"/>
  </r>
  <r>
    <x v="1"/>
    <x v="281"/>
    <x v="8"/>
    <x v="6"/>
    <x v="68"/>
    <x v="255"/>
    <x v="270"/>
    <x v="278"/>
    <x v="275"/>
    <x v="144"/>
    <x v="275"/>
    <x v="135"/>
    <x v="250"/>
    <x v="267"/>
    <x v="277"/>
    <x v="271"/>
    <x v="275"/>
    <x v="274"/>
    <x v="275"/>
    <x v="9"/>
    <x v="1"/>
  </r>
  <r>
    <x v="2"/>
    <x v="282"/>
    <x v="11"/>
    <x v="24"/>
    <x v="161"/>
    <x v="256"/>
    <x v="271"/>
    <x v="279"/>
    <x v="276"/>
    <x v="5"/>
    <x v="276"/>
    <x v="26"/>
    <x v="175"/>
    <x v="268"/>
    <x v="278"/>
    <x v="272"/>
    <x v="276"/>
    <x v="275"/>
    <x v="276"/>
    <x v="9"/>
    <x v="0"/>
  </r>
  <r>
    <x v="3"/>
    <x v="283"/>
    <x v="11"/>
    <x v="24"/>
    <x v="26"/>
    <x v="27"/>
    <x v="272"/>
    <x v="280"/>
    <x v="277"/>
    <x v="114"/>
    <x v="277"/>
    <x v="26"/>
    <x v="26"/>
    <x v="27"/>
    <x v="279"/>
    <x v="273"/>
    <x v="277"/>
    <x v="276"/>
    <x v="277"/>
    <x v="9"/>
    <x v="0"/>
  </r>
  <r>
    <x v="4"/>
    <x v="284"/>
    <x v="18"/>
    <x v="11"/>
    <x v="217"/>
    <x v="210"/>
    <x v="273"/>
    <x v="281"/>
    <x v="278"/>
    <x v="36"/>
    <x v="278"/>
    <x v="137"/>
    <x v="251"/>
    <x v="269"/>
    <x v="280"/>
    <x v="274"/>
    <x v="278"/>
    <x v="277"/>
    <x v="278"/>
    <x v="9"/>
    <x v="0"/>
  </r>
  <r>
    <x v="5"/>
    <x v="285"/>
    <x v="4"/>
    <x v="119"/>
    <x v="218"/>
    <x v="257"/>
    <x v="274"/>
    <x v="282"/>
    <x v="279"/>
    <x v="5"/>
    <x v="279"/>
    <x v="164"/>
    <x v="252"/>
    <x v="270"/>
    <x v="281"/>
    <x v="275"/>
    <x v="279"/>
    <x v="278"/>
    <x v="279"/>
    <x v="9"/>
    <x v="0"/>
  </r>
  <r>
    <x v="6"/>
    <x v="286"/>
    <x v="0"/>
    <x v="0"/>
    <x v="198"/>
    <x v="258"/>
    <x v="275"/>
    <x v="283"/>
    <x v="280"/>
    <x v="40"/>
    <x v="280"/>
    <x v="0"/>
    <x v="253"/>
    <x v="271"/>
    <x v="282"/>
    <x v="276"/>
    <x v="280"/>
    <x v="279"/>
    <x v="280"/>
    <x v="9"/>
    <x v="0"/>
  </r>
  <r>
    <x v="0"/>
    <x v="287"/>
    <x v="1"/>
    <x v="33"/>
    <x v="10"/>
    <x v="259"/>
    <x v="276"/>
    <x v="284"/>
    <x v="281"/>
    <x v="105"/>
    <x v="281"/>
    <x v="35"/>
    <x v="254"/>
    <x v="272"/>
    <x v="283"/>
    <x v="277"/>
    <x v="281"/>
    <x v="280"/>
    <x v="281"/>
    <x v="9"/>
    <x v="0"/>
  </r>
  <r>
    <x v="1"/>
    <x v="288"/>
    <x v="8"/>
    <x v="31"/>
    <x v="145"/>
    <x v="260"/>
    <x v="277"/>
    <x v="285"/>
    <x v="282"/>
    <x v="5"/>
    <x v="282"/>
    <x v="33"/>
    <x v="255"/>
    <x v="273"/>
    <x v="284"/>
    <x v="278"/>
    <x v="282"/>
    <x v="281"/>
    <x v="282"/>
    <x v="9"/>
    <x v="0"/>
  </r>
  <r>
    <x v="2"/>
    <x v="289"/>
    <x v="13"/>
    <x v="120"/>
    <x v="130"/>
    <x v="261"/>
    <x v="278"/>
    <x v="286"/>
    <x v="283"/>
    <x v="145"/>
    <x v="283"/>
    <x v="165"/>
    <x v="256"/>
    <x v="274"/>
    <x v="285"/>
    <x v="279"/>
    <x v="283"/>
    <x v="282"/>
    <x v="283"/>
    <x v="9"/>
    <x v="0"/>
  </r>
  <r>
    <x v="3"/>
    <x v="290"/>
    <x v="0"/>
    <x v="27"/>
    <x v="219"/>
    <x v="262"/>
    <x v="279"/>
    <x v="287"/>
    <x v="284"/>
    <x v="63"/>
    <x v="284"/>
    <x v="29"/>
    <x v="257"/>
    <x v="275"/>
    <x v="286"/>
    <x v="280"/>
    <x v="284"/>
    <x v="283"/>
    <x v="284"/>
    <x v="9"/>
    <x v="0"/>
  </r>
  <r>
    <x v="4"/>
    <x v="291"/>
    <x v="9"/>
    <x v="121"/>
    <x v="220"/>
    <x v="263"/>
    <x v="280"/>
    <x v="288"/>
    <x v="285"/>
    <x v="146"/>
    <x v="285"/>
    <x v="166"/>
    <x v="258"/>
    <x v="276"/>
    <x v="287"/>
    <x v="281"/>
    <x v="285"/>
    <x v="284"/>
    <x v="285"/>
    <x v="9"/>
    <x v="0"/>
  </r>
  <r>
    <x v="5"/>
    <x v="292"/>
    <x v="22"/>
    <x v="72"/>
    <x v="196"/>
    <x v="264"/>
    <x v="281"/>
    <x v="289"/>
    <x v="286"/>
    <x v="123"/>
    <x v="286"/>
    <x v="85"/>
    <x v="259"/>
    <x v="277"/>
    <x v="288"/>
    <x v="282"/>
    <x v="286"/>
    <x v="285"/>
    <x v="286"/>
    <x v="9"/>
    <x v="0"/>
  </r>
  <r>
    <x v="6"/>
    <x v="293"/>
    <x v="5"/>
    <x v="3"/>
    <x v="61"/>
    <x v="265"/>
    <x v="282"/>
    <x v="290"/>
    <x v="287"/>
    <x v="68"/>
    <x v="287"/>
    <x v="77"/>
    <x v="61"/>
    <x v="278"/>
    <x v="289"/>
    <x v="85"/>
    <x v="287"/>
    <x v="286"/>
    <x v="287"/>
    <x v="9"/>
    <x v="1"/>
  </r>
  <r>
    <x v="0"/>
    <x v="294"/>
    <x v="2"/>
    <x v="62"/>
    <x v="221"/>
    <x v="266"/>
    <x v="283"/>
    <x v="291"/>
    <x v="288"/>
    <x v="80"/>
    <x v="288"/>
    <x v="69"/>
    <x v="260"/>
    <x v="279"/>
    <x v="290"/>
    <x v="283"/>
    <x v="288"/>
    <x v="287"/>
    <x v="288"/>
    <x v="9"/>
    <x v="0"/>
  </r>
  <r>
    <x v="1"/>
    <x v="295"/>
    <x v="2"/>
    <x v="7"/>
    <x v="7"/>
    <x v="267"/>
    <x v="284"/>
    <x v="292"/>
    <x v="289"/>
    <x v="32"/>
    <x v="289"/>
    <x v="7"/>
    <x v="7"/>
    <x v="280"/>
    <x v="291"/>
    <x v="284"/>
    <x v="289"/>
    <x v="288"/>
    <x v="289"/>
    <x v="9"/>
    <x v="0"/>
  </r>
  <r>
    <x v="2"/>
    <x v="296"/>
    <x v="10"/>
    <x v="74"/>
    <x v="81"/>
    <x v="268"/>
    <x v="285"/>
    <x v="293"/>
    <x v="290"/>
    <x v="147"/>
    <x v="290"/>
    <x v="93"/>
    <x v="137"/>
    <x v="281"/>
    <x v="292"/>
    <x v="285"/>
    <x v="290"/>
    <x v="289"/>
    <x v="290"/>
    <x v="9"/>
    <x v="0"/>
  </r>
  <r>
    <x v="3"/>
    <x v="297"/>
    <x v="16"/>
    <x v="99"/>
    <x v="222"/>
    <x v="269"/>
    <x v="286"/>
    <x v="294"/>
    <x v="291"/>
    <x v="148"/>
    <x v="291"/>
    <x v="127"/>
    <x v="261"/>
    <x v="282"/>
    <x v="293"/>
    <x v="286"/>
    <x v="291"/>
    <x v="290"/>
    <x v="291"/>
    <x v="9"/>
    <x v="0"/>
  </r>
  <r>
    <x v="4"/>
    <x v="298"/>
    <x v="20"/>
    <x v="122"/>
    <x v="223"/>
    <x v="270"/>
    <x v="287"/>
    <x v="295"/>
    <x v="292"/>
    <x v="88"/>
    <x v="292"/>
    <x v="167"/>
    <x v="262"/>
    <x v="283"/>
    <x v="294"/>
    <x v="287"/>
    <x v="292"/>
    <x v="291"/>
    <x v="292"/>
    <x v="9"/>
    <x v="0"/>
  </r>
  <r>
    <x v="5"/>
    <x v="299"/>
    <x v="22"/>
    <x v="79"/>
    <x v="224"/>
    <x v="271"/>
    <x v="288"/>
    <x v="296"/>
    <x v="293"/>
    <x v="5"/>
    <x v="293"/>
    <x v="97"/>
    <x v="263"/>
    <x v="284"/>
    <x v="295"/>
    <x v="288"/>
    <x v="293"/>
    <x v="292"/>
    <x v="293"/>
    <x v="9"/>
    <x v="0"/>
  </r>
  <r>
    <x v="6"/>
    <x v="300"/>
    <x v="10"/>
    <x v="67"/>
    <x v="148"/>
    <x v="272"/>
    <x v="289"/>
    <x v="297"/>
    <x v="294"/>
    <x v="7"/>
    <x v="294"/>
    <x v="76"/>
    <x v="264"/>
    <x v="285"/>
    <x v="296"/>
    <x v="289"/>
    <x v="294"/>
    <x v="293"/>
    <x v="294"/>
    <x v="9"/>
    <x v="0"/>
  </r>
  <r>
    <x v="0"/>
    <x v="301"/>
    <x v="13"/>
    <x v="88"/>
    <x v="225"/>
    <x v="273"/>
    <x v="290"/>
    <x v="298"/>
    <x v="295"/>
    <x v="39"/>
    <x v="295"/>
    <x v="119"/>
    <x v="265"/>
    <x v="286"/>
    <x v="297"/>
    <x v="290"/>
    <x v="295"/>
    <x v="294"/>
    <x v="295"/>
    <x v="9"/>
    <x v="0"/>
  </r>
  <r>
    <x v="1"/>
    <x v="302"/>
    <x v="16"/>
    <x v="98"/>
    <x v="226"/>
    <x v="274"/>
    <x v="187"/>
    <x v="299"/>
    <x v="296"/>
    <x v="54"/>
    <x v="296"/>
    <x v="157"/>
    <x v="266"/>
    <x v="287"/>
    <x v="298"/>
    <x v="291"/>
    <x v="296"/>
    <x v="295"/>
    <x v="296"/>
    <x v="9"/>
    <x v="0"/>
  </r>
  <r>
    <x v="2"/>
    <x v="303"/>
    <x v="8"/>
    <x v="111"/>
    <x v="227"/>
    <x v="275"/>
    <x v="291"/>
    <x v="300"/>
    <x v="297"/>
    <x v="95"/>
    <x v="297"/>
    <x v="168"/>
    <x v="267"/>
    <x v="288"/>
    <x v="299"/>
    <x v="292"/>
    <x v="297"/>
    <x v="296"/>
    <x v="297"/>
    <x v="9"/>
    <x v="0"/>
  </r>
  <r>
    <x v="3"/>
    <x v="304"/>
    <x v="10"/>
    <x v="48"/>
    <x v="228"/>
    <x v="276"/>
    <x v="292"/>
    <x v="301"/>
    <x v="298"/>
    <x v="51"/>
    <x v="298"/>
    <x v="52"/>
    <x v="268"/>
    <x v="289"/>
    <x v="300"/>
    <x v="293"/>
    <x v="298"/>
    <x v="297"/>
    <x v="298"/>
    <x v="10"/>
    <x v="0"/>
  </r>
  <r>
    <x v="4"/>
    <x v="305"/>
    <x v="3"/>
    <x v="103"/>
    <x v="229"/>
    <x v="150"/>
    <x v="293"/>
    <x v="302"/>
    <x v="299"/>
    <x v="92"/>
    <x v="299"/>
    <x v="133"/>
    <x v="269"/>
    <x v="290"/>
    <x v="301"/>
    <x v="294"/>
    <x v="299"/>
    <x v="298"/>
    <x v="299"/>
    <x v="10"/>
    <x v="0"/>
  </r>
  <r>
    <x v="5"/>
    <x v="306"/>
    <x v="21"/>
    <x v="123"/>
    <x v="230"/>
    <x v="277"/>
    <x v="294"/>
    <x v="303"/>
    <x v="300"/>
    <x v="91"/>
    <x v="300"/>
    <x v="169"/>
    <x v="270"/>
    <x v="291"/>
    <x v="302"/>
    <x v="295"/>
    <x v="300"/>
    <x v="299"/>
    <x v="300"/>
    <x v="10"/>
    <x v="0"/>
  </r>
  <r>
    <x v="6"/>
    <x v="307"/>
    <x v="11"/>
    <x v="0"/>
    <x v="231"/>
    <x v="278"/>
    <x v="295"/>
    <x v="304"/>
    <x v="301"/>
    <x v="114"/>
    <x v="301"/>
    <x v="63"/>
    <x v="271"/>
    <x v="292"/>
    <x v="303"/>
    <x v="296"/>
    <x v="301"/>
    <x v="300"/>
    <x v="301"/>
    <x v="10"/>
    <x v="0"/>
  </r>
  <r>
    <x v="0"/>
    <x v="308"/>
    <x v="0"/>
    <x v="84"/>
    <x v="232"/>
    <x v="279"/>
    <x v="82"/>
    <x v="83"/>
    <x v="302"/>
    <x v="86"/>
    <x v="302"/>
    <x v="103"/>
    <x v="272"/>
    <x v="293"/>
    <x v="304"/>
    <x v="297"/>
    <x v="302"/>
    <x v="301"/>
    <x v="302"/>
    <x v="10"/>
    <x v="0"/>
  </r>
  <r>
    <x v="1"/>
    <x v="309"/>
    <x v="16"/>
    <x v="58"/>
    <x v="233"/>
    <x v="280"/>
    <x v="296"/>
    <x v="305"/>
    <x v="303"/>
    <x v="5"/>
    <x v="303"/>
    <x v="64"/>
    <x v="273"/>
    <x v="294"/>
    <x v="305"/>
    <x v="298"/>
    <x v="303"/>
    <x v="302"/>
    <x v="303"/>
    <x v="10"/>
    <x v="0"/>
  </r>
  <r>
    <x v="2"/>
    <x v="310"/>
    <x v="0"/>
    <x v="78"/>
    <x v="10"/>
    <x v="281"/>
    <x v="297"/>
    <x v="306"/>
    <x v="304"/>
    <x v="23"/>
    <x v="304"/>
    <x v="96"/>
    <x v="274"/>
    <x v="295"/>
    <x v="306"/>
    <x v="299"/>
    <x v="304"/>
    <x v="303"/>
    <x v="304"/>
    <x v="10"/>
    <x v="0"/>
  </r>
  <r>
    <x v="3"/>
    <x v="311"/>
    <x v="10"/>
    <x v="81"/>
    <x v="13"/>
    <x v="13"/>
    <x v="143"/>
    <x v="307"/>
    <x v="305"/>
    <x v="5"/>
    <x v="305"/>
    <x v="99"/>
    <x v="275"/>
    <x v="13"/>
    <x v="307"/>
    <x v="300"/>
    <x v="305"/>
    <x v="304"/>
    <x v="305"/>
    <x v="10"/>
    <x v="0"/>
  </r>
  <r>
    <x v="4"/>
    <x v="312"/>
    <x v="21"/>
    <x v="123"/>
    <x v="234"/>
    <x v="45"/>
    <x v="298"/>
    <x v="308"/>
    <x v="306"/>
    <x v="149"/>
    <x v="306"/>
    <x v="169"/>
    <x v="276"/>
    <x v="296"/>
    <x v="308"/>
    <x v="301"/>
    <x v="306"/>
    <x v="305"/>
    <x v="306"/>
    <x v="10"/>
    <x v="1"/>
  </r>
  <r>
    <x v="5"/>
    <x v="313"/>
    <x v="17"/>
    <x v="82"/>
    <x v="235"/>
    <x v="282"/>
    <x v="299"/>
    <x v="309"/>
    <x v="307"/>
    <x v="150"/>
    <x v="307"/>
    <x v="170"/>
    <x v="277"/>
    <x v="297"/>
    <x v="309"/>
    <x v="302"/>
    <x v="307"/>
    <x v="306"/>
    <x v="307"/>
    <x v="10"/>
    <x v="0"/>
  </r>
  <r>
    <x v="6"/>
    <x v="314"/>
    <x v="16"/>
    <x v="32"/>
    <x v="236"/>
    <x v="283"/>
    <x v="300"/>
    <x v="310"/>
    <x v="308"/>
    <x v="115"/>
    <x v="308"/>
    <x v="42"/>
    <x v="278"/>
    <x v="298"/>
    <x v="310"/>
    <x v="303"/>
    <x v="308"/>
    <x v="307"/>
    <x v="308"/>
    <x v="10"/>
    <x v="0"/>
  </r>
  <r>
    <x v="0"/>
    <x v="315"/>
    <x v="8"/>
    <x v="21"/>
    <x v="237"/>
    <x v="284"/>
    <x v="301"/>
    <x v="311"/>
    <x v="309"/>
    <x v="83"/>
    <x v="309"/>
    <x v="22"/>
    <x v="279"/>
    <x v="299"/>
    <x v="311"/>
    <x v="304"/>
    <x v="309"/>
    <x v="308"/>
    <x v="309"/>
    <x v="10"/>
    <x v="0"/>
  </r>
  <r>
    <x v="1"/>
    <x v="316"/>
    <x v="16"/>
    <x v="98"/>
    <x v="156"/>
    <x v="285"/>
    <x v="302"/>
    <x v="312"/>
    <x v="310"/>
    <x v="5"/>
    <x v="310"/>
    <x v="157"/>
    <x v="280"/>
    <x v="300"/>
    <x v="312"/>
    <x v="305"/>
    <x v="310"/>
    <x v="309"/>
    <x v="310"/>
    <x v="10"/>
    <x v="0"/>
  </r>
  <r>
    <x v="2"/>
    <x v="317"/>
    <x v="0"/>
    <x v="100"/>
    <x v="164"/>
    <x v="274"/>
    <x v="303"/>
    <x v="313"/>
    <x v="311"/>
    <x v="5"/>
    <x v="311"/>
    <x v="128"/>
    <x v="179"/>
    <x v="301"/>
    <x v="313"/>
    <x v="306"/>
    <x v="311"/>
    <x v="310"/>
    <x v="311"/>
    <x v="10"/>
    <x v="0"/>
  </r>
  <r>
    <x v="3"/>
    <x v="318"/>
    <x v="2"/>
    <x v="2"/>
    <x v="238"/>
    <x v="286"/>
    <x v="304"/>
    <x v="314"/>
    <x v="312"/>
    <x v="50"/>
    <x v="312"/>
    <x v="171"/>
    <x v="281"/>
    <x v="302"/>
    <x v="314"/>
    <x v="307"/>
    <x v="312"/>
    <x v="311"/>
    <x v="312"/>
    <x v="10"/>
    <x v="0"/>
  </r>
  <r>
    <x v="4"/>
    <x v="319"/>
    <x v="17"/>
    <x v="86"/>
    <x v="239"/>
    <x v="287"/>
    <x v="305"/>
    <x v="315"/>
    <x v="313"/>
    <x v="150"/>
    <x v="313"/>
    <x v="107"/>
    <x v="282"/>
    <x v="303"/>
    <x v="315"/>
    <x v="308"/>
    <x v="313"/>
    <x v="312"/>
    <x v="313"/>
    <x v="10"/>
    <x v="0"/>
  </r>
  <r>
    <x v="5"/>
    <x v="320"/>
    <x v="20"/>
    <x v="122"/>
    <x v="240"/>
    <x v="288"/>
    <x v="306"/>
    <x v="316"/>
    <x v="314"/>
    <x v="151"/>
    <x v="314"/>
    <x v="167"/>
    <x v="283"/>
    <x v="304"/>
    <x v="316"/>
    <x v="309"/>
    <x v="314"/>
    <x v="313"/>
    <x v="314"/>
    <x v="10"/>
    <x v="1"/>
  </r>
  <r>
    <x v="6"/>
    <x v="321"/>
    <x v="5"/>
    <x v="114"/>
    <x v="241"/>
    <x v="289"/>
    <x v="307"/>
    <x v="317"/>
    <x v="315"/>
    <x v="152"/>
    <x v="315"/>
    <x v="155"/>
    <x v="284"/>
    <x v="305"/>
    <x v="317"/>
    <x v="310"/>
    <x v="315"/>
    <x v="314"/>
    <x v="315"/>
    <x v="10"/>
    <x v="0"/>
  </r>
  <r>
    <x v="0"/>
    <x v="322"/>
    <x v="11"/>
    <x v="97"/>
    <x v="242"/>
    <x v="290"/>
    <x v="308"/>
    <x v="318"/>
    <x v="316"/>
    <x v="128"/>
    <x v="316"/>
    <x v="123"/>
    <x v="23"/>
    <x v="306"/>
    <x v="318"/>
    <x v="311"/>
    <x v="316"/>
    <x v="315"/>
    <x v="316"/>
    <x v="10"/>
    <x v="0"/>
  </r>
  <r>
    <x v="1"/>
    <x v="323"/>
    <x v="12"/>
    <x v="16"/>
    <x v="243"/>
    <x v="291"/>
    <x v="309"/>
    <x v="319"/>
    <x v="317"/>
    <x v="22"/>
    <x v="317"/>
    <x v="16"/>
    <x v="285"/>
    <x v="307"/>
    <x v="319"/>
    <x v="312"/>
    <x v="317"/>
    <x v="316"/>
    <x v="317"/>
    <x v="10"/>
    <x v="0"/>
  </r>
  <r>
    <x v="2"/>
    <x v="324"/>
    <x v="11"/>
    <x v="14"/>
    <x v="244"/>
    <x v="292"/>
    <x v="255"/>
    <x v="320"/>
    <x v="318"/>
    <x v="140"/>
    <x v="318"/>
    <x v="14"/>
    <x v="286"/>
    <x v="308"/>
    <x v="320"/>
    <x v="251"/>
    <x v="318"/>
    <x v="317"/>
    <x v="318"/>
    <x v="10"/>
    <x v="0"/>
  </r>
  <r>
    <x v="3"/>
    <x v="325"/>
    <x v="5"/>
    <x v="15"/>
    <x v="245"/>
    <x v="293"/>
    <x v="310"/>
    <x v="321"/>
    <x v="319"/>
    <x v="55"/>
    <x v="319"/>
    <x v="94"/>
    <x v="287"/>
    <x v="309"/>
    <x v="321"/>
    <x v="313"/>
    <x v="319"/>
    <x v="318"/>
    <x v="319"/>
    <x v="10"/>
    <x v="0"/>
  </r>
  <r>
    <x v="4"/>
    <x v="326"/>
    <x v="21"/>
    <x v="124"/>
    <x v="230"/>
    <x v="229"/>
    <x v="311"/>
    <x v="322"/>
    <x v="320"/>
    <x v="153"/>
    <x v="320"/>
    <x v="172"/>
    <x v="288"/>
    <x v="310"/>
    <x v="322"/>
    <x v="314"/>
    <x v="320"/>
    <x v="319"/>
    <x v="320"/>
    <x v="10"/>
    <x v="0"/>
  </r>
  <r>
    <x v="5"/>
    <x v="327"/>
    <x v="9"/>
    <x v="29"/>
    <x v="246"/>
    <x v="294"/>
    <x v="312"/>
    <x v="323"/>
    <x v="321"/>
    <x v="53"/>
    <x v="321"/>
    <x v="173"/>
    <x v="289"/>
    <x v="311"/>
    <x v="323"/>
    <x v="315"/>
    <x v="321"/>
    <x v="320"/>
    <x v="321"/>
    <x v="10"/>
    <x v="1"/>
  </r>
  <r>
    <x v="6"/>
    <x v="328"/>
    <x v="13"/>
    <x v="104"/>
    <x v="247"/>
    <x v="295"/>
    <x v="313"/>
    <x v="324"/>
    <x v="322"/>
    <x v="154"/>
    <x v="322"/>
    <x v="174"/>
    <x v="290"/>
    <x v="312"/>
    <x v="324"/>
    <x v="316"/>
    <x v="322"/>
    <x v="321"/>
    <x v="322"/>
    <x v="10"/>
    <x v="0"/>
  </r>
  <r>
    <x v="0"/>
    <x v="329"/>
    <x v="10"/>
    <x v="67"/>
    <x v="97"/>
    <x v="296"/>
    <x v="314"/>
    <x v="325"/>
    <x v="323"/>
    <x v="89"/>
    <x v="323"/>
    <x v="76"/>
    <x v="291"/>
    <x v="313"/>
    <x v="325"/>
    <x v="317"/>
    <x v="323"/>
    <x v="322"/>
    <x v="323"/>
    <x v="10"/>
    <x v="0"/>
  </r>
  <r>
    <x v="1"/>
    <x v="330"/>
    <x v="5"/>
    <x v="114"/>
    <x v="248"/>
    <x v="297"/>
    <x v="315"/>
    <x v="326"/>
    <x v="324"/>
    <x v="31"/>
    <x v="324"/>
    <x v="155"/>
    <x v="292"/>
    <x v="314"/>
    <x v="326"/>
    <x v="318"/>
    <x v="324"/>
    <x v="323"/>
    <x v="324"/>
    <x v="10"/>
    <x v="0"/>
  </r>
  <r>
    <x v="2"/>
    <x v="331"/>
    <x v="5"/>
    <x v="125"/>
    <x v="76"/>
    <x v="298"/>
    <x v="316"/>
    <x v="327"/>
    <x v="325"/>
    <x v="155"/>
    <x v="325"/>
    <x v="175"/>
    <x v="293"/>
    <x v="315"/>
    <x v="327"/>
    <x v="319"/>
    <x v="325"/>
    <x v="324"/>
    <x v="325"/>
    <x v="10"/>
    <x v="0"/>
  </r>
  <r>
    <x v="3"/>
    <x v="332"/>
    <x v="2"/>
    <x v="75"/>
    <x v="249"/>
    <x v="299"/>
    <x v="317"/>
    <x v="328"/>
    <x v="326"/>
    <x v="59"/>
    <x v="326"/>
    <x v="176"/>
    <x v="294"/>
    <x v="316"/>
    <x v="328"/>
    <x v="320"/>
    <x v="326"/>
    <x v="325"/>
    <x v="326"/>
    <x v="10"/>
    <x v="0"/>
  </r>
  <r>
    <x v="4"/>
    <x v="333"/>
    <x v="17"/>
    <x v="126"/>
    <x v="250"/>
    <x v="300"/>
    <x v="318"/>
    <x v="329"/>
    <x v="327"/>
    <x v="150"/>
    <x v="327"/>
    <x v="177"/>
    <x v="295"/>
    <x v="317"/>
    <x v="329"/>
    <x v="321"/>
    <x v="327"/>
    <x v="326"/>
    <x v="327"/>
    <x v="10"/>
    <x v="0"/>
  </r>
  <r>
    <x v="5"/>
    <x v="334"/>
    <x v="23"/>
    <x v="89"/>
    <x v="251"/>
    <x v="301"/>
    <x v="319"/>
    <x v="330"/>
    <x v="328"/>
    <x v="156"/>
    <x v="328"/>
    <x v="113"/>
    <x v="296"/>
    <x v="318"/>
    <x v="330"/>
    <x v="322"/>
    <x v="328"/>
    <x v="327"/>
    <x v="328"/>
    <x v="11"/>
    <x v="1"/>
  </r>
  <r>
    <x v="6"/>
    <x v="335"/>
    <x v="16"/>
    <x v="98"/>
    <x v="252"/>
    <x v="302"/>
    <x v="320"/>
    <x v="331"/>
    <x v="329"/>
    <x v="33"/>
    <x v="329"/>
    <x v="157"/>
    <x v="297"/>
    <x v="319"/>
    <x v="331"/>
    <x v="323"/>
    <x v="329"/>
    <x v="328"/>
    <x v="329"/>
    <x v="11"/>
    <x v="0"/>
  </r>
  <r>
    <x v="0"/>
    <x v="336"/>
    <x v="0"/>
    <x v="84"/>
    <x v="96"/>
    <x v="303"/>
    <x v="321"/>
    <x v="332"/>
    <x v="330"/>
    <x v="79"/>
    <x v="330"/>
    <x v="103"/>
    <x v="298"/>
    <x v="320"/>
    <x v="332"/>
    <x v="324"/>
    <x v="330"/>
    <x v="329"/>
    <x v="330"/>
    <x v="11"/>
    <x v="0"/>
  </r>
  <r>
    <x v="1"/>
    <x v="337"/>
    <x v="12"/>
    <x v="91"/>
    <x v="135"/>
    <x v="237"/>
    <x v="322"/>
    <x v="333"/>
    <x v="331"/>
    <x v="97"/>
    <x v="331"/>
    <x v="115"/>
    <x v="147"/>
    <x v="321"/>
    <x v="333"/>
    <x v="325"/>
    <x v="331"/>
    <x v="330"/>
    <x v="331"/>
    <x v="11"/>
    <x v="0"/>
  </r>
  <r>
    <x v="2"/>
    <x v="338"/>
    <x v="6"/>
    <x v="50"/>
    <x v="253"/>
    <x v="304"/>
    <x v="323"/>
    <x v="334"/>
    <x v="332"/>
    <x v="70"/>
    <x v="332"/>
    <x v="178"/>
    <x v="299"/>
    <x v="322"/>
    <x v="334"/>
    <x v="326"/>
    <x v="332"/>
    <x v="331"/>
    <x v="332"/>
    <x v="11"/>
    <x v="0"/>
  </r>
  <r>
    <x v="3"/>
    <x v="339"/>
    <x v="10"/>
    <x v="81"/>
    <x v="129"/>
    <x v="141"/>
    <x v="324"/>
    <x v="335"/>
    <x v="333"/>
    <x v="44"/>
    <x v="333"/>
    <x v="99"/>
    <x v="300"/>
    <x v="144"/>
    <x v="335"/>
    <x v="327"/>
    <x v="333"/>
    <x v="332"/>
    <x v="333"/>
    <x v="11"/>
    <x v="0"/>
  </r>
  <r>
    <x v="4"/>
    <x v="340"/>
    <x v="20"/>
    <x v="34"/>
    <x v="254"/>
    <x v="305"/>
    <x v="325"/>
    <x v="336"/>
    <x v="334"/>
    <x v="151"/>
    <x v="334"/>
    <x v="36"/>
    <x v="301"/>
    <x v="323"/>
    <x v="336"/>
    <x v="328"/>
    <x v="334"/>
    <x v="333"/>
    <x v="334"/>
    <x v="11"/>
    <x v="0"/>
  </r>
  <r>
    <x v="5"/>
    <x v="341"/>
    <x v="20"/>
    <x v="118"/>
    <x v="255"/>
    <x v="306"/>
    <x v="326"/>
    <x v="337"/>
    <x v="335"/>
    <x v="157"/>
    <x v="335"/>
    <x v="161"/>
    <x v="302"/>
    <x v="324"/>
    <x v="337"/>
    <x v="329"/>
    <x v="335"/>
    <x v="334"/>
    <x v="335"/>
    <x v="11"/>
    <x v="0"/>
  </r>
  <r>
    <x v="6"/>
    <x v="342"/>
    <x v="6"/>
    <x v="77"/>
    <x v="256"/>
    <x v="307"/>
    <x v="327"/>
    <x v="338"/>
    <x v="336"/>
    <x v="158"/>
    <x v="336"/>
    <x v="179"/>
    <x v="303"/>
    <x v="325"/>
    <x v="338"/>
    <x v="330"/>
    <x v="336"/>
    <x v="335"/>
    <x v="336"/>
    <x v="11"/>
    <x v="0"/>
  </r>
  <r>
    <x v="0"/>
    <x v="343"/>
    <x v="16"/>
    <x v="39"/>
    <x v="257"/>
    <x v="308"/>
    <x v="328"/>
    <x v="339"/>
    <x v="337"/>
    <x v="148"/>
    <x v="337"/>
    <x v="41"/>
    <x v="304"/>
    <x v="326"/>
    <x v="339"/>
    <x v="331"/>
    <x v="337"/>
    <x v="336"/>
    <x v="337"/>
    <x v="11"/>
    <x v="0"/>
  </r>
  <r>
    <x v="1"/>
    <x v="344"/>
    <x v="6"/>
    <x v="73"/>
    <x v="139"/>
    <x v="190"/>
    <x v="201"/>
    <x v="340"/>
    <x v="338"/>
    <x v="100"/>
    <x v="338"/>
    <x v="111"/>
    <x v="305"/>
    <x v="327"/>
    <x v="203"/>
    <x v="332"/>
    <x v="338"/>
    <x v="337"/>
    <x v="338"/>
    <x v="11"/>
    <x v="0"/>
  </r>
  <r>
    <x v="2"/>
    <x v="345"/>
    <x v="1"/>
    <x v="16"/>
    <x v="42"/>
    <x v="42"/>
    <x v="329"/>
    <x v="341"/>
    <x v="339"/>
    <x v="116"/>
    <x v="339"/>
    <x v="46"/>
    <x v="306"/>
    <x v="43"/>
    <x v="340"/>
    <x v="333"/>
    <x v="339"/>
    <x v="338"/>
    <x v="339"/>
    <x v="11"/>
    <x v="0"/>
  </r>
  <r>
    <x v="3"/>
    <x v="346"/>
    <x v="5"/>
    <x v="68"/>
    <x v="258"/>
    <x v="309"/>
    <x v="330"/>
    <x v="342"/>
    <x v="340"/>
    <x v="64"/>
    <x v="340"/>
    <x v="180"/>
    <x v="307"/>
    <x v="328"/>
    <x v="341"/>
    <x v="334"/>
    <x v="340"/>
    <x v="339"/>
    <x v="340"/>
    <x v="11"/>
    <x v="0"/>
  </r>
  <r>
    <x v="4"/>
    <x v="347"/>
    <x v="21"/>
    <x v="93"/>
    <x v="166"/>
    <x v="310"/>
    <x v="331"/>
    <x v="343"/>
    <x v="341"/>
    <x v="35"/>
    <x v="341"/>
    <x v="118"/>
    <x v="181"/>
    <x v="329"/>
    <x v="342"/>
    <x v="335"/>
    <x v="341"/>
    <x v="340"/>
    <x v="341"/>
    <x v="11"/>
    <x v="0"/>
  </r>
  <r>
    <x v="5"/>
    <x v="348"/>
    <x v="22"/>
    <x v="70"/>
    <x v="83"/>
    <x v="311"/>
    <x v="332"/>
    <x v="344"/>
    <x v="342"/>
    <x v="159"/>
    <x v="342"/>
    <x v="81"/>
    <x v="308"/>
    <x v="330"/>
    <x v="343"/>
    <x v="336"/>
    <x v="342"/>
    <x v="341"/>
    <x v="342"/>
    <x v="11"/>
    <x v="0"/>
  </r>
  <r>
    <x v="6"/>
    <x v="349"/>
    <x v="11"/>
    <x v="43"/>
    <x v="259"/>
    <x v="312"/>
    <x v="333"/>
    <x v="345"/>
    <x v="343"/>
    <x v="111"/>
    <x v="343"/>
    <x v="68"/>
    <x v="309"/>
    <x v="331"/>
    <x v="344"/>
    <x v="337"/>
    <x v="343"/>
    <x v="342"/>
    <x v="343"/>
    <x v="11"/>
    <x v="0"/>
  </r>
  <r>
    <x v="0"/>
    <x v="350"/>
    <x v="10"/>
    <x v="81"/>
    <x v="260"/>
    <x v="43"/>
    <x v="334"/>
    <x v="346"/>
    <x v="344"/>
    <x v="51"/>
    <x v="344"/>
    <x v="99"/>
    <x v="310"/>
    <x v="332"/>
    <x v="345"/>
    <x v="338"/>
    <x v="344"/>
    <x v="343"/>
    <x v="344"/>
    <x v="11"/>
    <x v="0"/>
  </r>
  <r>
    <x v="1"/>
    <x v="351"/>
    <x v="12"/>
    <x v="67"/>
    <x v="148"/>
    <x v="313"/>
    <x v="335"/>
    <x v="347"/>
    <x v="345"/>
    <x v="103"/>
    <x v="345"/>
    <x v="108"/>
    <x v="264"/>
    <x v="333"/>
    <x v="346"/>
    <x v="339"/>
    <x v="345"/>
    <x v="344"/>
    <x v="345"/>
    <x v="11"/>
    <x v="0"/>
  </r>
  <r>
    <x v="2"/>
    <x v="352"/>
    <x v="10"/>
    <x v="39"/>
    <x v="215"/>
    <x v="314"/>
    <x v="336"/>
    <x v="348"/>
    <x v="346"/>
    <x v="160"/>
    <x v="346"/>
    <x v="100"/>
    <x v="248"/>
    <x v="334"/>
    <x v="347"/>
    <x v="340"/>
    <x v="346"/>
    <x v="345"/>
    <x v="346"/>
    <x v="11"/>
    <x v="0"/>
  </r>
  <r>
    <x v="3"/>
    <x v="353"/>
    <x v="13"/>
    <x v="88"/>
    <x v="204"/>
    <x v="315"/>
    <x v="337"/>
    <x v="349"/>
    <x v="347"/>
    <x v="154"/>
    <x v="347"/>
    <x v="119"/>
    <x v="311"/>
    <x v="335"/>
    <x v="348"/>
    <x v="341"/>
    <x v="347"/>
    <x v="346"/>
    <x v="347"/>
    <x v="11"/>
    <x v="0"/>
  </r>
  <r>
    <x v="4"/>
    <x v="354"/>
    <x v="9"/>
    <x v="79"/>
    <x v="111"/>
    <x v="316"/>
    <x v="338"/>
    <x v="350"/>
    <x v="348"/>
    <x v="161"/>
    <x v="348"/>
    <x v="181"/>
    <x v="118"/>
    <x v="336"/>
    <x v="349"/>
    <x v="342"/>
    <x v="348"/>
    <x v="347"/>
    <x v="348"/>
    <x v="11"/>
    <x v="0"/>
  </r>
  <r>
    <x v="5"/>
    <x v="355"/>
    <x v="22"/>
    <x v="72"/>
    <x v="261"/>
    <x v="317"/>
    <x v="339"/>
    <x v="351"/>
    <x v="349"/>
    <x v="5"/>
    <x v="349"/>
    <x v="85"/>
    <x v="312"/>
    <x v="337"/>
    <x v="350"/>
    <x v="343"/>
    <x v="349"/>
    <x v="348"/>
    <x v="349"/>
    <x v="11"/>
    <x v="1"/>
  </r>
  <r>
    <x v="6"/>
    <x v="356"/>
    <x v="16"/>
    <x v="58"/>
    <x v="262"/>
    <x v="318"/>
    <x v="340"/>
    <x v="352"/>
    <x v="350"/>
    <x v="115"/>
    <x v="350"/>
    <x v="64"/>
    <x v="313"/>
    <x v="338"/>
    <x v="351"/>
    <x v="344"/>
    <x v="350"/>
    <x v="349"/>
    <x v="350"/>
    <x v="11"/>
    <x v="0"/>
  </r>
  <r>
    <x v="0"/>
    <x v="357"/>
    <x v="11"/>
    <x v="7"/>
    <x v="263"/>
    <x v="319"/>
    <x v="341"/>
    <x v="353"/>
    <x v="351"/>
    <x v="114"/>
    <x v="351"/>
    <x v="182"/>
    <x v="314"/>
    <x v="339"/>
    <x v="352"/>
    <x v="345"/>
    <x v="351"/>
    <x v="350"/>
    <x v="351"/>
    <x v="11"/>
    <x v="0"/>
  </r>
  <r>
    <x v="1"/>
    <x v="358"/>
    <x v="8"/>
    <x v="88"/>
    <x v="264"/>
    <x v="40"/>
    <x v="62"/>
    <x v="354"/>
    <x v="352"/>
    <x v="16"/>
    <x v="352"/>
    <x v="112"/>
    <x v="315"/>
    <x v="340"/>
    <x v="353"/>
    <x v="346"/>
    <x v="352"/>
    <x v="351"/>
    <x v="352"/>
    <x v="11"/>
    <x v="0"/>
  </r>
  <r>
    <x v="2"/>
    <x v="359"/>
    <x v="8"/>
    <x v="33"/>
    <x v="265"/>
    <x v="320"/>
    <x v="342"/>
    <x v="355"/>
    <x v="353"/>
    <x v="95"/>
    <x v="353"/>
    <x v="92"/>
    <x v="316"/>
    <x v="341"/>
    <x v="354"/>
    <x v="347"/>
    <x v="353"/>
    <x v="352"/>
    <x v="353"/>
    <x v="11"/>
    <x v="0"/>
  </r>
  <r>
    <x v="3"/>
    <x v="360"/>
    <x v="12"/>
    <x v="16"/>
    <x v="266"/>
    <x v="321"/>
    <x v="343"/>
    <x v="356"/>
    <x v="354"/>
    <x v="47"/>
    <x v="354"/>
    <x v="16"/>
    <x v="317"/>
    <x v="342"/>
    <x v="355"/>
    <x v="348"/>
    <x v="354"/>
    <x v="353"/>
    <x v="354"/>
    <x v="11"/>
    <x v="0"/>
  </r>
  <r>
    <x v="4"/>
    <x v="361"/>
    <x v="18"/>
    <x v="110"/>
    <x v="267"/>
    <x v="322"/>
    <x v="344"/>
    <x v="357"/>
    <x v="355"/>
    <x v="36"/>
    <x v="355"/>
    <x v="147"/>
    <x v="318"/>
    <x v="343"/>
    <x v="356"/>
    <x v="349"/>
    <x v="355"/>
    <x v="354"/>
    <x v="355"/>
    <x v="11"/>
    <x v="0"/>
  </r>
  <r>
    <x v="5"/>
    <x v="362"/>
    <x v="4"/>
    <x v="5"/>
    <x v="268"/>
    <x v="323"/>
    <x v="345"/>
    <x v="358"/>
    <x v="356"/>
    <x v="162"/>
    <x v="356"/>
    <x v="5"/>
    <x v="319"/>
    <x v="344"/>
    <x v="357"/>
    <x v="350"/>
    <x v="356"/>
    <x v="355"/>
    <x v="356"/>
    <x v="11"/>
    <x v="0"/>
  </r>
  <r>
    <x v="6"/>
    <x v="363"/>
    <x v="13"/>
    <x v="27"/>
    <x v="269"/>
    <x v="324"/>
    <x v="346"/>
    <x v="359"/>
    <x v="357"/>
    <x v="41"/>
    <x v="357"/>
    <x v="183"/>
    <x v="320"/>
    <x v="345"/>
    <x v="358"/>
    <x v="351"/>
    <x v="357"/>
    <x v="356"/>
    <x v="357"/>
    <x v="11"/>
    <x v="0"/>
  </r>
  <r>
    <x v="0"/>
    <x v="364"/>
    <x v="1"/>
    <x v="74"/>
    <x v="257"/>
    <x v="325"/>
    <x v="347"/>
    <x v="360"/>
    <x v="358"/>
    <x v="163"/>
    <x v="358"/>
    <x v="87"/>
    <x v="321"/>
    <x v="346"/>
    <x v="359"/>
    <x v="352"/>
    <x v="358"/>
    <x v="357"/>
    <x v="358"/>
    <x v="11"/>
    <x v="0"/>
  </r>
  <r>
    <x v="1"/>
    <x v="365"/>
    <x v="2"/>
    <x v="71"/>
    <x v="64"/>
    <x v="326"/>
    <x v="348"/>
    <x v="361"/>
    <x v="359"/>
    <x v="32"/>
    <x v="359"/>
    <x v="154"/>
    <x v="322"/>
    <x v="347"/>
    <x v="360"/>
    <x v="353"/>
    <x v="359"/>
    <x v="358"/>
    <x v="359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16" firstHeaderRow="1" firstDataRow="1" firstDataCol="1"/>
  <pivotFields count="2">
    <pivotField axis="axisRow"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compact="0" numFmtId="182" showAll="0">
      <items count="3">
        <item x="0"/>
        <item x="1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No. of deviation" fld="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E16" firstHeaderRow="0" firstDataRow="1" firstDataCol="1"/>
  <pivotFields count="11">
    <pivotField compact="0" numFmtId="181" showAll="0"/>
    <pivotField dataField="1" compact="0" showAll="0"/>
    <pivotField dataField="1" compact="0" showAll="0"/>
    <pivotField dataField="1"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Facebook" fld="1" baseField="0" baseItem="0" numFmtId="180"/>
    <dataField name="Sum of Youtube" fld="2" baseField="0" baseItem="0" numFmtId="180"/>
    <dataField name="Sum of Twitter" fld="3" baseField="0" baseItem="0" numFmtId="180"/>
    <dataField name="Sum of Others" fld="4" baseField="0" baseItem="0" numFmtId="18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1:B34" firstHeaderRow="1" firstDataRow="1" firstDataCol="1"/>
  <pivotFields count="11">
    <pivotField compact="0" numFmtId="181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axis="axisRow"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 traffic per day" fld="5" baseField="0" baseItem="0" numFmtId="18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8" cacheId="2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E21:F29" firstHeaderRow="1" firstDataRow="1" firstDataCol="1"/>
  <pivotFields count="21">
    <pivotField axis="axisRow" compact="0" sortType="descending" showAll="0">
      <items count="8">
        <item x="4"/>
        <item x="3"/>
        <item x="2"/>
        <item x="1"/>
        <item x="0"/>
        <item x="6"/>
        <item x="5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181" showAll="0"/>
    <pivotField compact="0" showAll="0"/>
    <pivotField compact="0" showAll="0"/>
    <pivotField compact="0" showAll="0"/>
    <pivotField compact="0" showAll="0"/>
    <pivotField dataField="1" compact="0" showAll="0"/>
    <pivotField compact="0" numFmtId="9" showAll="0"/>
    <pivotField compact="0" showAll="0"/>
    <pivotField compact="0" showAll="0"/>
    <pivotField compact="0" showAll="0"/>
    <pivotField compact="0" numFmtId="9" showAll="0"/>
    <pivotField compact="0" numFmtId="9" showAll="0"/>
    <pivotField compact="0" numFmtId="9" showAll="0"/>
    <pivotField compact="0" numFmtId="9" showAll="0"/>
    <pivotField compact="0" showAll="0"/>
    <pivotField compact="0" showAll="0"/>
    <pivotField compact="0" showAll="0"/>
    <pivotField compact="0" showAll="0"/>
    <pivotField compact="0" showAll="0"/>
    <pivotField compact="0" numFmtId="182" showAll="0"/>
  </pivotFields>
  <rowFields count="1">
    <field x="0"/>
  </rowFields>
  <rowItems count="8">
    <i>
      <x/>
    </i>
    <i>
      <x v="6"/>
    </i>
    <i>
      <x v="3"/>
    </i>
    <i>
      <x v="1"/>
    </i>
    <i>
      <x v="5"/>
    </i>
    <i>
      <x v="2"/>
    </i>
    <i>
      <x v="4"/>
    </i>
    <i t="grand">
      <x/>
    </i>
  </rowItems>
  <colItems count="1">
    <i/>
  </colItems>
  <dataFields count="1">
    <dataField name="Sum of Orders" fld="6" baseField="0" baseItem="0" numFmtId="180"/>
  </dataFields>
  <formats count="3">
    <format dxfId="0">
      <pivotArea collapsedLevelsAreSubtotals="1" fieldPosition="0">
        <references count="1">
          <reference field="0" count="1" selected="0">
            <x v="6"/>
          </reference>
        </references>
      </pivotArea>
    </format>
    <format dxfId="1">
      <pivotArea collapsedLevelsAreSubtotals="1" fieldPosition="0"/>
    </format>
    <format dxfId="2">
      <pivotArea grandRow="1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68"/>
  <sheetViews>
    <sheetView zoomScale="90" zoomScaleNormal="90" topLeftCell="H1" workbookViewId="0">
      <pane ySplit="1" topLeftCell="A20" activePane="bottomLeft" state="frozen"/>
      <selection/>
      <selection pane="bottomLeft" activeCell="I33" sqref="I33"/>
    </sheetView>
  </sheetViews>
  <sheetFormatPr defaultColWidth="11" defaultRowHeight="15.5"/>
  <cols>
    <col min="1" max="1" width="9.25" style="15" customWidth="1"/>
    <col min="8" max="8" width="17.8333333333333" style="9" customWidth="1"/>
    <col min="9" max="9" width="50" style="2" customWidth="1"/>
    <col min="10" max="10" width="50.0833333333333" style="2" customWidth="1"/>
    <col min="11" max="11" width="73.8333333333333" style="2" customWidth="1"/>
    <col min="12" max="12" width="12.6666666666667" style="2" customWidth="1"/>
    <col min="13" max="13" width="10.5833333333333" style="2" customWidth="1"/>
    <col min="14" max="14" width="13.25" style="2" customWidth="1"/>
    <col min="15" max="15" width="15.5" style="2" customWidth="1"/>
    <col min="16" max="16" width="34.1666666666667" style="2" customWidth="1"/>
    <col min="17" max="17" width="34.4166666666667" style="2" customWidth="1"/>
    <col min="18" max="18" width="33.6666666666667" style="2" customWidth="1"/>
    <col min="19" max="19" width="33.9166666666667" style="2" customWidth="1"/>
    <col min="20" max="20" width="15.25" style="16"/>
    <col min="21" max="21" width="14.0666666666667" style="17" customWidth="1"/>
  </cols>
  <sheetData>
    <row r="1" spans="1:15">
      <c r="A1" s="18" t="s">
        <v>0</v>
      </c>
      <c r="B1" s="18"/>
      <c r="C1" s="18"/>
      <c r="D1" s="18"/>
      <c r="H1" s="9" t="s">
        <v>1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8</v>
      </c>
    </row>
    <row r="2" spans="1:21">
      <c r="A2" s="19" t="s">
        <v>9</v>
      </c>
      <c r="B2" s="20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21" t="s">
        <v>16</v>
      </c>
      <c r="I2" s="28" t="s">
        <v>17</v>
      </c>
      <c r="J2" s="28" t="s">
        <v>18</v>
      </c>
      <c r="K2" s="28" t="s">
        <v>19</v>
      </c>
      <c r="L2" s="28" t="s">
        <v>20</v>
      </c>
      <c r="M2" s="28" t="s">
        <v>21</v>
      </c>
      <c r="N2" s="28" t="s">
        <v>22</v>
      </c>
      <c r="O2" s="28" t="s">
        <v>23</v>
      </c>
      <c r="P2" s="8" t="s">
        <v>24</v>
      </c>
      <c r="Q2" s="8" t="s">
        <v>25</v>
      </c>
      <c r="R2" s="8" t="s">
        <v>26</v>
      </c>
      <c r="S2" s="13" t="s">
        <v>27</v>
      </c>
      <c r="T2" s="30" t="s">
        <v>28</v>
      </c>
      <c r="U2" s="31" t="s">
        <v>29</v>
      </c>
    </row>
    <row r="3" spans="1:21">
      <c r="A3" s="15" t="str">
        <f>TEXT(B3,"DDDD")</f>
        <v>Tuesday</v>
      </c>
      <c r="B3" s="5">
        <v>43466</v>
      </c>
      <c r="C3" s="6">
        <v>20848646</v>
      </c>
      <c r="D3" s="6">
        <v>5107918</v>
      </c>
      <c r="E3" s="6">
        <v>2104462</v>
      </c>
      <c r="F3" s="6">
        <v>1505532</v>
      </c>
      <c r="G3" s="22">
        <v>1271572.67328</v>
      </c>
      <c r="H3" s="23">
        <f>G3/C3</f>
        <v>0.0609906596946392</v>
      </c>
      <c r="I3" s="2" t="str">
        <f>IFERROR((VLOOKUP(B3,$B$2:$G$368,6,TRUE)/(VLOOKUP(B3-7,$B$2:$G$368,6,TRUE))-1),"No Data Available")</f>
        <v>No Data Available</v>
      </c>
      <c r="J3" s="2" t="str">
        <f>IFERROR((VLOOKUP(B3,'Channel wise traffic'!$B$2:$G$368,6,TRUE)/(VLOOKUP(B3-7,'Channel wise traffic'!$B$2:$G$368,6,TRUE))-1),"No Data Avaiable")</f>
        <v>No Data Avaiable</v>
      </c>
      <c r="K3" s="2" t="str">
        <f>IFERROR((VLOOKUP(B3,$B$2:$H$368,7,FALSE)/(VLOOKUP(B3-7,$B$2:$H$368,7,FALSE))-1),"No Data Available")</f>
        <v>No Data Available</v>
      </c>
      <c r="L3" s="23">
        <f>D3/C3</f>
        <v>0.244999987049519</v>
      </c>
      <c r="M3" s="23">
        <f>E3/D3</f>
        <v>0.411999957712712</v>
      </c>
      <c r="N3" s="23">
        <f>F3/E3</f>
        <v>0.715399945449241</v>
      </c>
      <c r="O3" s="23">
        <f>G3/F3</f>
        <v>0.844600229872231</v>
      </c>
      <c r="P3" s="2" t="str">
        <f>IFERROR((VLOOKUP(B3,$B$2:$O$368,11,FALSE)/VLOOKUP(B3-7,$B$2:$O$368,11,FALSE))-1,"No data available")</f>
        <v>No data available</v>
      </c>
      <c r="Q3" s="2" t="str">
        <f>IFERROR((VLOOKUP(B3,$B$2:$O$368,12,FALSE)/VLOOKUP(B3-7,$B$2:$O$368,12,FALSE))-1,"No data available")</f>
        <v>No data available</v>
      </c>
      <c r="R3" s="2" t="str">
        <f>IFERROR((VLOOKUP(B3,$B$2:$O$368,13,FALSE)/VLOOKUP(B3-7,$B$2:$O$368,13,FALSE))-1,"No data available")</f>
        <v>No data available</v>
      </c>
      <c r="S3" s="2" t="str">
        <f>IFERROR((VLOOKUP(B3,$B$2:$O$368,14,FALSE)/VLOOKUP(B3-7,$B$2:$O$368,14,FALSE))-1,"No data available")</f>
        <v>No data available</v>
      </c>
      <c r="T3" s="32">
        <f t="shared" ref="T3:T35" si="0">MONTH(B3)</f>
        <v>1</v>
      </c>
      <c r="U3" s="33">
        <f>IF(ISNUMBER(I3),IF(OR(I3&gt;20%,I3&lt;-20%),1,0),0)</f>
        <v>0</v>
      </c>
    </row>
    <row r="4" spans="1:21">
      <c r="A4" s="15" t="str">
        <f t="shared" ref="A4:A67" si="1">TEXT(B4,"DDDD")</f>
        <v>Wednesday</v>
      </c>
      <c r="B4" s="5">
        <v>43467</v>
      </c>
      <c r="C4" s="6">
        <v>21934513</v>
      </c>
      <c r="D4" s="6">
        <v>5428792</v>
      </c>
      <c r="E4" s="6">
        <v>2171516</v>
      </c>
      <c r="F4" s="6">
        <v>1569355</v>
      </c>
      <c r="G4" s="6">
        <v>1261133</v>
      </c>
      <c r="H4" s="23">
        <f t="shared" ref="H4:H67" si="2">G4/C4</f>
        <v>0.0574953727032827</v>
      </c>
      <c r="I4" s="2" t="str">
        <f t="shared" ref="I4:I67" si="3">IFERROR((VLOOKUP(B4,$B$2:$G$368,6,TRUE)/(VLOOKUP(B4-7,$B$2:$G$368,6,TRUE))-1),"No Data Available")</f>
        <v>No Data Available</v>
      </c>
      <c r="J4" s="2" t="str">
        <f>IFERROR((VLOOKUP(B4,'Channel wise traffic'!$B$2:$G$368,6,TRUE)/(VLOOKUP(B4-7,'Channel wise traffic'!$B$2:$G$368,6,TRUE))-1),"No Data Avaiable")</f>
        <v>No Data Avaiable</v>
      </c>
      <c r="K4" s="2" t="str">
        <f t="shared" ref="K4:K67" si="4">IFERROR((VLOOKUP(B4,$B$2:$H$368,7,FALSE)/(VLOOKUP(B4-7,$B$2:$H$368,7,FALSE))-1),"No Data Available")</f>
        <v>No Data Available</v>
      </c>
      <c r="L4" s="23">
        <f t="shared" ref="L4:L67" si="5">D4/C4</f>
        <v>0.247500001481683</v>
      </c>
      <c r="M4" s="23">
        <f t="shared" ref="M4:M67" si="6">E4/D4</f>
        <v>0.399999852637566</v>
      </c>
      <c r="N4" s="23">
        <f t="shared" ref="N4:N67" si="7">F4/E4</f>
        <v>0.722700178124407</v>
      </c>
      <c r="O4" s="23">
        <f t="shared" ref="O4:O67" si="8">G4/F4</f>
        <v>0.803599567975378</v>
      </c>
      <c r="P4" s="2" t="str">
        <f t="shared" ref="P4:P67" si="9">IFERROR((VLOOKUP(B4,$B$2:$O$368,11,FALSE)/VLOOKUP(B4-7,$B$2:$O$368,11,FALSE))-1,"No data available")</f>
        <v>No data available</v>
      </c>
      <c r="Q4" s="2" t="str">
        <f t="shared" ref="Q4:Q67" si="10">IFERROR((VLOOKUP(B4,$B$2:$O$368,12,FALSE)/VLOOKUP(B4-7,$B$2:$O$368,12,FALSE))-1,"No data available")</f>
        <v>No data available</v>
      </c>
      <c r="R4" s="2" t="str">
        <f t="shared" ref="R4:R67" si="11">IFERROR((VLOOKUP(B4,$B$2:$O$368,13,FALSE)/VLOOKUP(B4-7,$B$2:$O$368,13,FALSE))-1,"No data available")</f>
        <v>No data available</v>
      </c>
      <c r="S4" s="2" t="str">
        <f t="shared" ref="S4:S67" si="12">IFERROR((VLOOKUP(B4,$B$2:$O$368,14,FALSE)/VLOOKUP(B4-7,$B$2:$O$368,14,FALSE))-1,"No data available")</f>
        <v>No data available</v>
      </c>
      <c r="T4" s="32">
        <f t="shared" si="0"/>
        <v>1</v>
      </c>
      <c r="U4" s="33">
        <f t="shared" ref="U4:U67" si="13">IF(ISNUMBER(I4),IF(OR(I4&gt;20%,I4&lt;-20%),1,0),0)</f>
        <v>0</v>
      </c>
    </row>
    <row r="5" spans="1:21">
      <c r="A5" s="15" t="str">
        <f t="shared" si="1"/>
        <v>Thursday</v>
      </c>
      <c r="B5" s="5">
        <v>43468</v>
      </c>
      <c r="C5" s="6">
        <v>20848646</v>
      </c>
      <c r="D5" s="6">
        <v>5212161</v>
      </c>
      <c r="E5" s="6">
        <v>2001470</v>
      </c>
      <c r="F5" s="6">
        <v>1402630</v>
      </c>
      <c r="G5" s="6">
        <v>1138655</v>
      </c>
      <c r="H5" s="23">
        <f t="shared" si="2"/>
        <v>0.0546152973195478</v>
      </c>
      <c r="I5" s="2" t="str">
        <f t="shared" si="3"/>
        <v>No Data Available</v>
      </c>
      <c r="J5" s="2" t="str">
        <f>IFERROR((VLOOKUP(B5,'Channel wise traffic'!$B$2:$G$368,6,TRUE)/(VLOOKUP(B5-7,'Channel wise traffic'!$B$2:$G$368,6,TRUE))-1),"No Data Avaiable")</f>
        <v>No Data Avaiable</v>
      </c>
      <c r="K5" s="2" t="str">
        <f t="shared" si="4"/>
        <v>No Data Available</v>
      </c>
      <c r="L5" s="23">
        <f t="shared" si="5"/>
        <v>0.249999976017627</v>
      </c>
      <c r="M5" s="23">
        <f t="shared" si="6"/>
        <v>0.384000033767184</v>
      </c>
      <c r="N5" s="23">
        <f t="shared" si="7"/>
        <v>0.700799912064633</v>
      </c>
      <c r="O5" s="23">
        <f t="shared" si="8"/>
        <v>0.811799975759823</v>
      </c>
      <c r="P5" s="2" t="str">
        <f t="shared" si="9"/>
        <v>No data available</v>
      </c>
      <c r="Q5" s="2" t="str">
        <f t="shared" si="10"/>
        <v>No data available</v>
      </c>
      <c r="R5" s="2" t="str">
        <f t="shared" si="11"/>
        <v>No data available</v>
      </c>
      <c r="S5" s="2" t="str">
        <f t="shared" si="12"/>
        <v>No data available</v>
      </c>
      <c r="T5" s="32">
        <f t="shared" si="0"/>
        <v>1</v>
      </c>
      <c r="U5" s="33">
        <f t="shared" si="13"/>
        <v>0</v>
      </c>
    </row>
    <row r="6" spans="1:21">
      <c r="A6" s="15" t="str">
        <f t="shared" si="1"/>
        <v>Friday</v>
      </c>
      <c r="B6" s="5">
        <v>43469</v>
      </c>
      <c r="C6" s="6">
        <v>21717340</v>
      </c>
      <c r="D6" s="6">
        <v>5700801</v>
      </c>
      <c r="E6" s="6">
        <v>2303123</v>
      </c>
      <c r="F6" s="6">
        <v>1597216</v>
      </c>
      <c r="G6" s="6">
        <v>1296620</v>
      </c>
      <c r="H6" s="23">
        <f t="shared" si="2"/>
        <v>0.0597043652675696</v>
      </c>
      <c r="I6" s="2" t="str">
        <f t="shared" si="3"/>
        <v>No Data Available</v>
      </c>
      <c r="J6" s="2" t="str">
        <f>IFERROR((VLOOKUP(B6,'Channel wise traffic'!$B$2:$G$368,6,TRUE)/(VLOOKUP(B6-7,'Channel wise traffic'!$B$2:$G$368,6,TRUE))-1),"No Data Avaiable")</f>
        <v>No Data Avaiable</v>
      </c>
      <c r="K6" s="2" t="str">
        <f t="shared" si="4"/>
        <v>No Data Available</v>
      </c>
      <c r="L6" s="23">
        <f t="shared" si="5"/>
        <v>0.262499965465384</v>
      </c>
      <c r="M6" s="23">
        <f t="shared" si="6"/>
        <v>0.403999894049976</v>
      </c>
      <c r="N6" s="23">
        <f t="shared" si="7"/>
        <v>0.693500086621514</v>
      </c>
      <c r="O6" s="23">
        <f t="shared" si="8"/>
        <v>0.811800032055777</v>
      </c>
      <c r="P6" s="2" t="str">
        <f t="shared" si="9"/>
        <v>No data available</v>
      </c>
      <c r="Q6" s="2" t="str">
        <f t="shared" si="10"/>
        <v>No data available</v>
      </c>
      <c r="R6" s="2" t="str">
        <f t="shared" si="11"/>
        <v>No data available</v>
      </c>
      <c r="S6" s="2" t="str">
        <f t="shared" si="12"/>
        <v>No data available</v>
      </c>
      <c r="T6" s="32">
        <f t="shared" si="0"/>
        <v>1</v>
      </c>
      <c r="U6" s="33">
        <f t="shared" si="13"/>
        <v>0</v>
      </c>
    </row>
    <row r="7" spans="1:21">
      <c r="A7" s="15" t="str">
        <f t="shared" si="1"/>
        <v>Saturday</v>
      </c>
      <c r="B7" s="5">
        <v>43470</v>
      </c>
      <c r="C7" s="6">
        <v>42645263</v>
      </c>
      <c r="D7" s="6">
        <v>8776395</v>
      </c>
      <c r="E7" s="6">
        <v>2924294</v>
      </c>
      <c r="F7" s="6">
        <v>2087946</v>
      </c>
      <c r="G7" s="6">
        <v>1596026</v>
      </c>
      <c r="H7" s="23">
        <f t="shared" si="2"/>
        <v>0.0374256338857612</v>
      </c>
      <c r="I7" s="2" t="str">
        <f t="shared" si="3"/>
        <v>No Data Available</v>
      </c>
      <c r="J7" s="2" t="str">
        <f>IFERROR((VLOOKUP(B7,'Channel wise traffic'!$B$2:$G$368,6,TRUE)/(VLOOKUP(B7-7,'Channel wise traffic'!$B$2:$G$368,6,TRUE))-1),"No Data Avaiable")</f>
        <v>No Data Avaiable</v>
      </c>
      <c r="K7" s="2" t="str">
        <f t="shared" si="4"/>
        <v>No Data Available</v>
      </c>
      <c r="L7" s="23">
        <f t="shared" si="5"/>
        <v>0.205799997059462</v>
      </c>
      <c r="M7" s="23">
        <f t="shared" si="6"/>
        <v>0.333199907251212</v>
      </c>
      <c r="N7" s="23">
        <f t="shared" si="7"/>
        <v>0.714000028724882</v>
      </c>
      <c r="O7" s="23">
        <f t="shared" si="8"/>
        <v>0.764400037165712</v>
      </c>
      <c r="P7" s="2" t="str">
        <f t="shared" si="9"/>
        <v>No data available</v>
      </c>
      <c r="Q7" s="2" t="str">
        <f t="shared" si="10"/>
        <v>No data available</v>
      </c>
      <c r="R7" s="2" t="str">
        <f t="shared" si="11"/>
        <v>No data available</v>
      </c>
      <c r="S7" s="2" t="str">
        <f t="shared" si="12"/>
        <v>No data available</v>
      </c>
      <c r="T7" s="32">
        <f t="shared" si="0"/>
        <v>1</v>
      </c>
      <c r="U7" s="33">
        <f t="shared" si="13"/>
        <v>0</v>
      </c>
    </row>
    <row r="8" spans="1:21">
      <c r="A8" s="15" t="str">
        <f t="shared" si="1"/>
        <v>Sunday</v>
      </c>
      <c r="B8" s="5">
        <v>43471</v>
      </c>
      <c r="C8" s="6">
        <v>43543058</v>
      </c>
      <c r="D8" s="6">
        <v>8778280</v>
      </c>
      <c r="E8" s="6">
        <v>3014461</v>
      </c>
      <c r="F8" s="6">
        <v>2049833</v>
      </c>
      <c r="G8" s="6">
        <v>1582881</v>
      </c>
      <c r="H8" s="23">
        <f t="shared" si="2"/>
        <v>0.0363520862498909</v>
      </c>
      <c r="I8" s="2" t="str">
        <f t="shared" si="3"/>
        <v>No Data Available</v>
      </c>
      <c r="J8" s="2" t="str">
        <f>IFERROR((VLOOKUP(B8,'Channel wise traffic'!$B$2:$G$368,6,TRUE)/(VLOOKUP(B8-7,'Channel wise traffic'!$B$2:$G$368,6,TRUE))-1),"No Data Avaiable")</f>
        <v>No Data Avaiable</v>
      </c>
      <c r="K8" s="2" t="str">
        <f t="shared" si="4"/>
        <v>No Data Available</v>
      </c>
      <c r="L8" s="23">
        <f t="shared" si="5"/>
        <v>0.201599988682467</v>
      </c>
      <c r="M8" s="23">
        <f t="shared" si="6"/>
        <v>0.343399959901028</v>
      </c>
      <c r="N8" s="23">
        <f t="shared" si="7"/>
        <v>0.679999840767553</v>
      </c>
      <c r="O8" s="23">
        <f t="shared" si="8"/>
        <v>0.772199979217819</v>
      </c>
      <c r="P8" s="2" t="str">
        <f t="shared" si="9"/>
        <v>No data available</v>
      </c>
      <c r="Q8" s="2" t="str">
        <f t="shared" si="10"/>
        <v>No data available</v>
      </c>
      <c r="R8" s="2" t="str">
        <f t="shared" si="11"/>
        <v>No data available</v>
      </c>
      <c r="S8" s="2" t="str">
        <f t="shared" si="12"/>
        <v>No data available</v>
      </c>
      <c r="T8" s="32">
        <f t="shared" si="0"/>
        <v>1</v>
      </c>
      <c r="U8" s="33">
        <f t="shared" si="13"/>
        <v>0</v>
      </c>
    </row>
    <row r="9" spans="1:21">
      <c r="A9" s="15" t="str">
        <f t="shared" si="1"/>
        <v>Monday</v>
      </c>
      <c r="B9" s="5">
        <v>43472</v>
      </c>
      <c r="C9" s="6">
        <v>22803207</v>
      </c>
      <c r="D9" s="6">
        <v>5415761</v>
      </c>
      <c r="E9" s="6">
        <v>2079652</v>
      </c>
      <c r="F9" s="6">
        <v>1442239</v>
      </c>
      <c r="G9" s="6">
        <v>1123504</v>
      </c>
      <c r="H9" s="23">
        <f t="shared" si="2"/>
        <v>0.0492695610753347</v>
      </c>
      <c r="I9" s="2" t="str">
        <f t="shared" si="3"/>
        <v>No Data Available</v>
      </c>
      <c r="J9" s="2" t="str">
        <f>IFERROR((VLOOKUP(B9,'Channel wise traffic'!$B$2:$G$368,6,TRUE)/(VLOOKUP(B9-7,'Channel wise traffic'!$B$2:$G$368,6,TRUE))-1),"No Data Avaiable")</f>
        <v>No Data Avaiable</v>
      </c>
      <c r="K9" s="2" t="str">
        <f t="shared" si="4"/>
        <v>No Data Available</v>
      </c>
      <c r="L9" s="23">
        <f t="shared" si="5"/>
        <v>0.237499970947069</v>
      </c>
      <c r="M9" s="23">
        <f t="shared" si="6"/>
        <v>0.383999958639238</v>
      </c>
      <c r="N9" s="23">
        <f t="shared" si="7"/>
        <v>0.693500162527192</v>
      </c>
      <c r="O9" s="23">
        <f t="shared" si="8"/>
        <v>0.77899987450069</v>
      </c>
      <c r="P9" s="2" t="str">
        <f t="shared" si="9"/>
        <v>No data available</v>
      </c>
      <c r="Q9" s="2" t="str">
        <f t="shared" si="10"/>
        <v>No data available</v>
      </c>
      <c r="R9" s="2" t="str">
        <f t="shared" si="11"/>
        <v>No data available</v>
      </c>
      <c r="S9" s="2" t="str">
        <f t="shared" si="12"/>
        <v>No data available</v>
      </c>
      <c r="T9" s="32">
        <f t="shared" si="0"/>
        <v>1</v>
      </c>
      <c r="U9" s="33">
        <f t="shared" si="13"/>
        <v>0</v>
      </c>
    </row>
    <row r="10" spans="1:21">
      <c r="A10" s="15" t="str">
        <f t="shared" si="1"/>
        <v>Tuesday</v>
      </c>
      <c r="B10" s="5">
        <v>43473</v>
      </c>
      <c r="C10" s="6">
        <v>21717340</v>
      </c>
      <c r="D10" s="6">
        <v>5320748</v>
      </c>
      <c r="E10" s="6">
        <v>2085733</v>
      </c>
      <c r="F10" s="6">
        <v>1583488</v>
      </c>
      <c r="G10" s="6">
        <v>1311445</v>
      </c>
      <c r="H10" s="23">
        <f t="shared" si="2"/>
        <v>0.0603869995128317</v>
      </c>
      <c r="I10" s="2">
        <f t="shared" si="3"/>
        <v>0.031356703048006</v>
      </c>
      <c r="J10" s="2">
        <f>IFERROR((VLOOKUP(B10,'Channel wise traffic'!$B$2:$G$368,6,TRUE)/(VLOOKUP(B10-7,'Channel wise traffic'!$B$2:$G$368,6,TRUE))-1),"No Data Avaiable")</f>
        <v>0.0416666406857615</v>
      </c>
      <c r="K10" s="2">
        <f t="shared" si="4"/>
        <v>-0.00989758406991892</v>
      </c>
      <c r="L10" s="23">
        <f t="shared" si="5"/>
        <v>0.244999986186154</v>
      </c>
      <c r="M10" s="23">
        <f t="shared" si="6"/>
        <v>0.391999959404204</v>
      </c>
      <c r="N10" s="23">
        <f t="shared" si="7"/>
        <v>0.759199763344589</v>
      </c>
      <c r="O10" s="23">
        <f t="shared" si="8"/>
        <v>0.828200150553714</v>
      </c>
      <c r="P10" s="2">
        <f t="shared" si="9"/>
        <v>-3.52393958458208e-9</v>
      </c>
      <c r="Q10" s="2">
        <f t="shared" si="10"/>
        <v>-0.0485436901973031</v>
      </c>
      <c r="R10" s="2">
        <f t="shared" si="11"/>
        <v>0.0612242399149807</v>
      </c>
      <c r="S10" s="2">
        <f t="shared" si="12"/>
        <v>-0.0194175643558584</v>
      </c>
      <c r="T10" s="32">
        <f t="shared" si="0"/>
        <v>1</v>
      </c>
      <c r="U10" s="33">
        <f t="shared" si="13"/>
        <v>0</v>
      </c>
    </row>
    <row r="11" spans="1:21">
      <c r="A11" s="15" t="str">
        <f t="shared" si="1"/>
        <v>Wednesday</v>
      </c>
      <c r="B11" s="5">
        <v>43474</v>
      </c>
      <c r="C11" s="6">
        <v>22586034</v>
      </c>
      <c r="D11" s="6">
        <v>5872368</v>
      </c>
      <c r="E11" s="6">
        <v>2372437</v>
      </c>
      <c r="F11" s="6">
        <v>1766516</v>
      </c>
      <c r="G11" s="6">
        <v>1506485</v>
      </c>
      <c r="H11" s="23">
        <f t="shared" si="2"/>
        <v>0.0666998464626415</v>
      </c>
      <c r="I11" s="2">
        <f t="shared" si="3"/>
        <v>0.194548869944724</v>
      </c>
      <c r="J11" s="2">
        <f>IFERROR((VLOOKUP(B11,'Channel wise traffic'!$B$2:$G$368,6,TRUE)/(VLOOKUP(B11-7,'Channel wise traffic'!$B$2:$G$368,6,TRUE))-1),"No Data Avaiable")</f>
        <v>0.0297030100192341</v>
      </c>
      <c r="K11" s="2">
        <f t="shared" si="4"/>
        <v>0.160090687764744</v>
      </c>
      <c r="L11" s="23">
        <f t="shared" si="5"/>
        <v>0.259999962808876</v>
      </c>
      <c r="M11" s="23">
        <f t="shared" si="6"/>
        <v>0.40400005585481</v>
      </c>
      <c r="N11" s="23">
        <f t="shared" si="7"/>
        <v>0.744599751226271</v>
      </c>
      <c r="O11" s="23">
        <f t="shared" si="8"/>
        <v>0.852800087856549</v>
      </c>
      <c r="P11" s="2">
        <f t="shared" si="9"/>
        <v>0.0505048939489299</v>
      </c>
      <c r="Q11" s="2">
        <f t="shared" si="10"/>
        <v>0.0100005117273587</v>
      </c>
      <c r="R11" s="2">
        <f t="shared" si="11"/>
        <v>0.0303024321354102</v>
      </c>
      <c r="S11" s="2">
        <f t="shared" si="12"/>
        <v>0.0612251696515076</v>
      </c>
      <c r="T11" s="32">
        <f t="shared" si="0"/>
        <v>1</v>
      </c>
      <c r="U11" s="33">
        <f t="shared" si="13"/>
        <v>0</v>
      </c>
    </row>
    <row r="12" s="15" customFormat="1" spans="1:21">
      <c r="A12" s="24" t="str">
        <f t="shared" si="1"/>
        <v>Thursday</v>
      </c>
      <c r="B12" s="25">
        <v>43475</v>
      </c>
      <c r="C12" s="26">
        <v>10641496</v>
      </c>
      <c r="D12" s="26">
        <v>2740185</v>
      </c>
      <c r="E12" s="26">
        <v>1063191</v>
      </c>
      <c r="F12" s="26">
        <v>760607</v>
      </c>
      <c r="G12" s="26">
        <v>623698</v>
      </c>
      <c r="H12" s="27">
        <f t="shared" si="2"/>
        <v>0.0586099924296358</v>
      </c>
      <c r="I12" s="29">
        <f t="shared" si="3"/>
        <v>-0.4522502426108</v>
      </c>
      <c r="J12" s="29">
        <f>IFERROR((VLOOKUP(B12,'Channel wise traffic'!$B$2:$G$368,6,TRUE)/(VLOOKUP(B12-7,'Channel wise traffic'!$B$2:$G$368,6,TRUE))-1),"No Data Avaiable")</f>
        <v>-0.489583327837373</v>
      </c>
      <c r="K12" s="29">
        <f t="shared" si="4"/>
        <v>0.0731424217415773</v>
      </c>
      <c r="L12" s="27">
        <f t="shared" si="5"/>
        <v>0.257499979326215</v>
      </c>
      <c r="M12" s="27">
        <f t="shared" si="6"/>
        <v>0.387999715347686</v>
      </c>
      <c r="N12" s="27">
        <f t="shared" si="7"/>
        <v>0.715400149173573</v>
      </c>
      <c r="O12" s="27">
        <f t="shared" si="8"/>
        <v>0.820000341832247</v>
      </c>
      <c r="P12" s="29">
        <f t="shared" si="9"/>
        <v>0.0300000161122376</v>
      </c>
      <c r="Q12" s="29">
        <f t="shared" si="10"/>
        <v>0.0104158365333042</v>
      </c>
      <c r="R12" s="29">
        <f t="shared" si="11"/>
        <v>0.0208336742878952</v>
      </c>
      <c r="S12" s="29">
        <f t="shared" si="12"/>
        <v>0.0101014613418153</v>
      </c>
      <c r="T12" s="34">
        <f t="shared" si="0"/>
        <v>1</v>
      </c>
      <c r="U12" s="35">
        <f t="shared" si="13"/>
        <v>1</v>
      </c>
    </row>
    <row r="13" spans="1:21">
      <c r="A13" s="15" t="str">
        <f t="shared" si="1"/>
        <v>Friday</v>
      </c>
      <c r="B13" s="5">
        <v>43476</v>
      </c>
      <c r="C13" s="6">
        <v>20631473</v>
      </c>
      <c r="D13" s="6">
        <v>4951553</v>
      </c>
      <c r="E13" s="6">
        <v>2000427</v>
      </c>
      <c r="F13" s="6">
        <v>1431105</v>
      </c>
      <c r="G13" s="6">
        <v>1126566</v>
      </c>
      <c r="H13" s="23">
        <f t="shared" si="2"/>
        <v>0.0546042446896545</v>
      </c>
      <c r="I13" s="2">
        <f t="shared" si="3"/>
        <v>-0.131151763816693</v>
      </c>
      <c r="J13" s="2">
        <f>IFERROR((VLOOKUP(B13,'Channel wise traffic'!$B$2:$G$368,6,TRUE)/(VLOOKUP(B13-7,'Channel wise traffic'!$B$2:$G$368,6,TRUE))-1),"No Data Avaiable")</f>
        <v>-0.0499999585584568</v>
      </c>
      <c r="K13" s="2">
        <f t="shared" si="4"/>
        <v>-0.0854229092807288</v>
      </c>
      <c r="L13" s="23">
        <f t="shared" si="5"/>
        <v>0.239999974795789</v>
      </c>
      <c r="M13" s="23">
        <f t="shared" si="6"/>
        <v>0.403999916793782</v>
      </c>
      <c r="N13" s="23">
        <f t="shared" si="7"/>
        <v>0.715399762150781</v>
      </c>
      <c r="O13" s="23">
        <f t="shared" si="8"/>
        <v>0.787200100621548</v>
      </c>
      <c r="P13" s="2">
        <f t="shared" si="9"/>
        <v>-0.0857142614464917</v>
      </c>
      <c r="Q13" s="2">
        <f t="shared" si="10"/>
        <v>5.62965623007727e-8</v>
      </c>
      <c r="R13" s="2">
        <f t="shared" si="11"/>
        <v>0.0315784755499524</v>
      </c>
      <c r="S13" s="2">
        <f t="shared" si="12"/>
        <v>-0.0303029446450418</v>
      </c>
      <c r="T13" s="32">
        <f t="shared" si="0"/>
        <v>1</v>
      </c>
      <c r="U13" s="33">
        <f t="shared" si="13"/>
        <v>0</v>
      </c>
    </row>
    <row r="14" spans="1:21">
      <c r="A14" s="15" t="str">
        <f t="shared" si="1"/>
        <v>Saturday</v>
      </c>
      <c r="B14" s="5">
        <v>43477</v>
      </c>
      <c r="C14" s="6">
        <v>42645263</v>
      </c>
      <c r="D14" s="6">
        <v>9045060</v>
      </c>
      <c r="E14" s="6">
        <v>3075320</v>
      </c>
      <c r="F14" s="6">
        <v>2133042</v>
      </c>
      <c r="G14" s="6">
        <v>1680410</v>
      </c>
      <c r="H14" s="23">
        <f t="shared" si="2"/>
        <v>0.0394043765189114</v>
      </c>
      <c r="I14" s="2">
        <f t="shared" si="3"/>
        <v>0.0528713191389112</v>
      </c>
      <c r="J14" s="2">
        <f>IFERROR((VLOOKUP(B14,'Channel wise traffic'!$B$2:$G$368,6,TRUE)/(VLOOKUP(B14-7,'Channel wise traffic'!$B$2:$G$368,6,TRUE))-1),"No Data Avaiable")</f>
        <v>0</v>
      </c>
      <c r="K14" s="2">
        <f t="shared" si="4"/>
        <v>0.052871319138913</v>
      </c>
      <c r="L14" s="23">
        <f t="shared" si="5"/>
        <v>0.212099993380273</v>
      </c>
      <c r="M14" s="23">
        <f t="shared" si="6"/>
        <v>0.339999955776966</v>
      </c>
      <c r="N14" s="23">
        <f t="shared" si="7"/>
        <v>0.693600015608132</v>
      </c>
      <c r="O14" s="23">
        <f t="shared" si="8"/>
        <v>0.787799771406283</v>
      </c>
      <c r="P14" s="2">
        <f t="shared" si="9"/>
        <v>0.0306122274578571</v>
      </c>
      <c r="Q14" s="2">
        <f t="shared" si="10"/>
        <v>0.0204083145816329</v>
      </c>
      <c r="R14" s="2">
        <f t="shared" si="11"/>
        <v>-0.0285714457927715</v>
      </c>
      <c r="S14" s="2">
        <f t="shared" si="12"/>
        <v>0.0306118957389556</v>
      </c>
      <c r="T14" s="32">
        <f t="shared" si="0"/>
        <v>1</v>
      </c>
      <c r="U14" s="33">
        <f t="shared" si="13"/>
        <v>0</v>
      </c>
    </row>
    <row r="15" spans="1:21">
      <c r="A15" s="15" t="str">
        <f t="shared" si="1"/>
        <v>Sunday</v>
      </c>
      <c r="B15" s="5">
        <v>43478</v>
      </c>
      <c r="C15" s="6">
        <v>46236443</v>
      </c>
      <c r="D15" s="6">
        <v>9806749</v>
      </c>
      <c r="E15" s="6">
        <v>3300951</v>
      </c>
      <c r="F15" s="6">
        <v>2199754</v>
      </c>
      <c r="G15" s="6">
        <v>1630017</v>
      </c>
      <c r="H15" s="23">
        <f t="shared" si="2"/>
        <v>0.0352539445995013</v>
      </c>
      <c r="I15" s="2">
        <f t="shared" si="3"/>
        <v>0.0297786125425727</v>
      </c>
      <c r="J15" s="2">
        <f>IFERROR((VLOOKUP(B15,'Channel wise traffic'!$B$2:$G$368,6,TRUE)/(VLOOKUP(B15-7,'Channel wise traffic'!$B$2:$G$368,6,TRUE))-1),"No Data Avaiable")</f>
        <v>0.0618556722339378</v>
      </c>
      <c r="K15" s="2">
        <f t="shared" si="4"/>
        <v>-0.030208490451986</v>
      </c>
      <c r="L15" s="23">
        <f t="shared" si="5"/>
        <v>0.212099987881853</v>
      </c>
      <c r="M15" s="23">
        <f t="shared" si="6"/>
        <v>0.33659992725418</v>
      </c>
      <c r="N15" s="23">
        <f t="shared" si="7"/>
        <v>0.666400076826345</v>
      </c>
      <c r="O15" s="23">
        <f t="shared" si="8"/>
        <v>0.740999675418251</v>
      </c>
      <c r="P15" s="2">
        <f t="shared" si="9"/>
        <v>0.0520833322859187</v>
      </c>
      <c r="Q15" s="2">
        <f t="shared" si="10"/>
        <v>-0.019802077579766</v>
      </c>
      <c r="R15" s="2">
        <f t="shared" si="11"/>
        <v>-0.0199996575379455</v>
      </c>
      <c r="S15" s="2">
        <f t="shared" si="12"/>
        <v>-0.0404044349122769</v>
      </c>
      <c r="T15" s="32">
        <f t="shared" si="0"/>
        <v>1</v>
      </c>
      <c r="U15" s="33">
        <f t="shared" si="13"/>
        <v>0</v>
      </c>
    </row>
    <row r="16" spans="1:21">
      <c r="A16" s="15" t="str">
        <f t="shared" si="1"/>
        <v>Monday</v>
      </c>
      <c r="B16" s="5">
        <v>43479</v>
      </c>
      <c r="C16" s="6">
        <v>21065820</v>
      </c>
      <c r="D16" s="6">
        <v>5371784</v>
      </c>
      <c r="E16" s="6">
        <v>2084252</v>
      </c>
      <c r="F16" s="6">
        <v>1445428</v>
      </c>
      <c r="G16" s="6">
        <v>1197104</v>
      </c>
      <c r="H16" s="23">
        <f t="shared" si="2"/>
        <v>0.0568268408255648</v>
      </c>
      <c r="I16" s="2">
        <f t="shared" si="3"/>
        <v>0.0655093350802489</v>
      </c>
      <c r="J16" s="2">
        <f>IFERROR((VLOOKUP(B16,'Channel wise traffic'!$B$2:$G$368,6,TRUE)/(VLOOKUP(B16-7,'Channel wise traffic'!$B$2:$G$368,6,TRUE))-1),"No Data Avaiable")</f>
        <v>-0.0761904302487304</v>
      </c>
      <c r="K16" s="2">
        <f t="shared" si="4"/>
        <v>0.153386382693257</v>
      </c>
      <c r="L16" s="23">
        <f t="shared" si="5"/>
        <v>0.254999995252974</v>
      </c>
      <c r="M16" s="23">
        <f t="shared" si="6"/>
        <v>0.387999964257684</v>
      </c>
      <c r="N16" s="23">
        <f t="shared" si="7"/>
        <v>0.693499634401214</v>
      </c>
      <c r="O16" s="23">
        <f t="shared" si="8"/>
        <v>0.828200366950135</v>
      </c>
      <c r="P16" s="2">
        <f t="shared" si="9"/>
        <v>0.0736843218806329</v>
      </c>
      <c r="Q16" s="2">
        <f t="shared" si="10"/>
        <v>0.0104166824200205</v>
      </c>
      <c r="R16" s="2">
        <f t="shared" si="11"/>
        <v>-7.61536919746675e-7</v>
      </c>
      <c r="S16" s="2">
        <f t="shared" si="12"/>
        <v>0.0631585370677774</v>
      </c>
      <c r="T16" s="32">
        <f t="shared" si="0"/>
        <v>1</v>
      </c>
      <c r="U16" s="33">
        <f t="shared" si="13"/>
        <v>0</v>
      </c>
    </row>
    <row r="17" spans="1:21">
      <c r="A17" s="15" t="str">
        <f t="shared" si="1"/>
        <v>Tuesday</v>
      </c>
      <c r="B17" s="5">
        <v>43480</v>
      </c>
      <c r="C17" s="6">
        <v>21282993</v>
      </c>
      <c r="D17" s="6">
        <v>5054710</v>
      </c>
      <c r="E17" s="6">
        <v>2042103</v>
      </c>
      <c r="F17" s="6">
        <v>1475828</v>
      </c>
      <c r="G17" s="6">
        <v>1198077</v>
      </c>
      <c r="H17" s="23">
        <f t="shared" si="2"/>
        <v>0.0562926934195768</v>
      </c>
      <c r="I17" s="2">
        <f t="shared" si="3"/>
        <v>-0.0864451044458593</v>
      </c>
      <c r="J17" s="2">
        <f>IFERROR((VLOOKUP(B17,'Channel wise traffic'!$B$2:$G$368,6,TRUE)/(VLOOKUP(B17-7,'Channel wise traffic'!$B$2:$G$368,6,TRUE))-1),"No Data Avaiable")</f>
        <v>-0.0199999650049191</v>
      </c>
      <c r="K17" s="2">
        <f t="shared" si="4"/>
        <v>-0.0678011182255361</v>
      </c>
      <c r="L17" s="23">
        <f t="shared" si="5"/>
        <v>0.237499960649332</v>
      </c>
      <c r="M17" s="23">
        <f t="shared" si="6"/>
        <v>0.404000031653646</v>
      </c>
      <c r="N17" s="23">
        <f t="shared" si="7"/>
        <v>0.722700079281016</v>
      </c>
      <c r="O17" s="23">
        <f t="shared" si="8"/>
        <v>0.811799884539391</v>
      </c>
      <c r="P17" s="2">
        <f t="shared" si="9"/>
        <v>-0.0306123508559031</v>
      </c>
      <c r="Q17" s="2">
        <f t="shared" si="10"/>
        <v>0.0306124323780046</v>
      </c>
      <c r="R17" s="2">
        <f t="shared" si="11"/>
        <v>-0.0480765219193132</v>
      </c>
      <c r="S17" s="2">
        <f t="shared" si="12"/>
        <v>-0.0198022977940281</v>
      </c>
      <c r="T17" s="32">
        <f t="shared" si="0"/>
        <v>1</v>
      </c>
      <c r="U17" s="33">
        <f t="shared" si="13"/>
        <v>0</v>
      </c>
    </row>
    <row r="18" spans="1:21">
      <c r="A18" s="15" t="str">
        <f t="shared" si="1"/>
        <v>Wednesday</v>
      </c>
      <c r="B18" s="5">
        <v>43481</v>
      </c>
      <c r="C18" s="6">
        <v>21065820</v>
      </c>
      <c r="D18" s="6">
        <v>5529777</v>
      </c>
      <c r="E18" s="6">
        <v>2278268</v>
      </c>
      <c r="F18" s="6">
        <v>1663135</v>
      </c>
      <c r="G18" s="6">
        <v>1391046</v>
      </c>
      <c r="H18" s="23">
        <f t="shared" si="2"/>
        <v>0.066033318427671</v>
      </c>
      <c r="I18" s="2">
        <f t="shared" si="3"/>
        <v>-0.0766280447531837</v>
      </c>
      <c r="J18" s="2">
        <f>IFERROR((VLOOKUP(B18,'Channel wise traffic'!$B$2:$G$368,6,TRUE)/(VLOOKUP(B18-7,'Channel wise traffic'!$B$2:$G$368,6,TRUE))-1),"No Data Avaiable")</f>
        <v>-0.067307661655664</v>
      </c>
      <c r="K18" s="2">
        <f t="shared" si="4"/>
        <v>-0.00999294706538523</v>
      </c>
      <c r="L18" s="23">
        <f t="shared" si="5"/>
        <v>0.262499964397303</v>
      </c>
      <c r="M18" s="23">
        <f t="shared" si="6"/>
        <v>0.411999977575949</v>
      </c>
      <c r="N18" s="23">
        <f t="shared" si="7"/>
        <v>0.729999719084849</v>
      </c>
      <c r="O18" s="23">
        <f t="shared" si="8"/>
        <v>0.836399931454753</v>
      </c>
      <c r="P18" s="2">
        <f t="shared" si="9"/>
        <v>0.00961539210013451</v>
      </c>
      <c r="Q18" s="2">
        <f t="shared" si="10"/>
        <v>0.0198017837007778</v>
      </c>
      <c r="R18" s="2">
        <f t="shared" si="11"/>
        <v>-0.0196078928543524</v>
      </c>
      <c r="S18" s="2">
        <f t="shared" si="12"/>
        <v>-0.0192309506475512</v>
      </c>
      <c r="T18" s="32">
        <f t="shared" si="0"/>
        <v>1</v>
      </c>
      <c r="U18" s="33">
        <f t="shared" si="13"/>
        <v>0</v>
      </c>
    </row>
    <row r="19" s="15" customFormat="1" spans="1:21">
      <c r="A19" s="24" t="str">
        <f t="shared" si="1"/>
        <v>Thursday</v>
      </c>
      <c r="B19" s="25">
        <v>43482</v>
      </c>
      <c r="C19" s="26">
        <v>22368860</v>
      </c>
      <c r="D19" s="26">
        <v>5648137</v>
      </c>
      <c r="E19" s="26">
        <v>2168884</v>
      </c>
      <c r="F19" s="26">
        <v>1535787</v>
      </c>
      <c r="G19" s="26">
        <v>1284532</v>
      </c>
      <c r="H19" s="27">
        <f t="shared" si="2"/>
        <v>0.0574250095892236</v>
      </c>
      <c r="I19" s="29">
        <f t="shared" si="3"/>
        <v>1.05954163713849</v>
      </c>
      <c r="J19" s="29">
        <f>IFERROR((VLOOKUP(B19,'Channel wise traffic'!$B$2:$G$368,6,TRUE)/(VLOOKUP(B19-7,'Channel wise traffic'!$B$2:$G$368,6,TRUE))-1),"No Data Avaiable")</f>
        <v>1.10204072810815</v>
      </c>
      <c r="K19" s="29">
        <f t="shared" si="4"/>
        <v>-0.0202181026014434</v>
      </c>
      <c r="L19" s="27">
        <f t="shared" si="5"/>
        <v>0.252499993294249</v>
      </c>
      <c r="M19" s="27">
        <f t="shared" si="6"/>
        <v>0.383999892353886</v>
      </c>
      <c r="N19" s="27">
        <f t="shared" si="7"/>
        <v>0.708100110471561</v>
      </c>
      <c r="O19" s="27">
        <f t="shared" si="8"/>
        <v>0.836399839300632</v>
      </c>
      <c r="P19" s="29">
        <f t="shared" si="9"/>
        <v>-0.0194174230423202</v>
      </c>
      <c r="Q19" s="29">
        <f t="shared" si="10"/>
        <v>-0.0103088297119401</v>
      </c>
      <c r="R19" s="29">
        <f t="shared" si="11"/>
        <v>-0.0102041336033341</v>
      </c>
      <c r="S19" s="29">
        <f t="shared" si="12"/>
        <v>0.0199993788194543</v>
      </c>
      <c r="T19" s="34">
        <f t="shared" si="0"/>
        <v>1</v>
      </c>
      <c r="U19" s="35">
        <f t="shared" si="13"/>
        <v>1</v>
      </c>
    </row>
    <row r="20" spans="1:21">
      <c r="A20" s="15" t="str">
        <f t="shared" si="1"/>
        <v>Friday</v>
      </c>
      <c r="B20" s="5">
        <v>43483</v>
      </c>
      <c r="C20" s="6">
        <v>22151687</v>
      </c>
      <c r="D20" s="6">
        <v>5759438</v>
      </c>
      <c r="E20" s="6">
        <v>2395926</v>
      </c>
      <c r="F20" s="6">
        <v>1661575</v>
      </c>
      <c r="G20" s="6">
        <v>1307991</v>
      </c>
      <c r="H20" s="23">
        <f t="shared" si="2"/>
        <v>0.0590470152453852</v>
      </c>
      <c r="I20" s="2">
        <f t="shared" si="3"/>
        <v>0.161042495512913</v>
      </c>
      <c r="J20" s="2">
        <f>IFERROR((VLOOKUP(B20,'Channel wise traffic'!$B$2:$G$368,6,TRUE)/(VLOOKUP(B20-7,'Channel wise traffic'!$B$2:$G$368,6,TRUE))-1),"No Data Avaiable")</f>
        <v>0.0736841753220516</v>
      </c>
      <c r="K20" s="2">
        <f t="shared" si="4"/>
        <v>0.0813630988026914</v>
      </c>
      <c r="L20" s="23">
        <f t="shared" si="5"/>
        <v>0.259999972011161</v>
      </c>
      <c r="M20" s="23">
        <f t="shared" si="6"/>
        <v>0.415999963885365</v>
      </c>
      <c r="N20" s="23">
        <f t="shared" si="7"/>
        <v>0.693500133142676</v>
      </c>
      <c r="O20" s="23">
        <f t="shared" si="8"/>
        <v>0.787199494455562</v>
      </c>
      <c r="P20" s="2">
        <f t="shared" si="9"/>
        <v>0.0833333304821791</v>
      </c>
      <c r="Q20" s="2">
        <f t="shared" si="10"/>
        <v>0.029703092977885</v>
      </c>
      <c r="R20" s="2">
        <f t="shared" si="11"/>
        <v>-0.0306117364957815</v>
      </c>
      <c r="S20" s="2">
        <f t="shared" si="12"/>
        <v>-7.70027830943043e-7</v>
      </c>
      <c r="T20" s="32">
        <f t="shared" si="0"/>
        <v>1</v>
      </c>
      <c r="U20" s="33">
        <f t="shared" si="13"/>
        <v>0</v>
      </c>
    </row>
    <row r="21" spans="1:21">
      <c r="A21" s="15" t="str">
        <f t="shared" si="1"/>
        <v>Saturday</v>
      </c>
      <c r="B21" s="5">
        <v>43484</v>
      </c>
      <c r="C21" s="6">
        <v>42645263</v>
      </c>
      <c r="D21" s="6">
        <v>8686840</v>
      </c>
      <c r="E21" s="6">
        <v>2894455</v>
      </c>
      <c r="F21" s="6">
        <v>2046958</v>
      </c>
      <c r="G21" s="6">
        <v>1612594</v>
      </c>
      <c r="H21" s="23">
        <f t="shared" si="2"/>
        <v>0.0378141412798885</v>
      </c>
      <c r="I21" s="2">
        <f t="shared" si="3"/>
        <v>-0.0403568176813992</v>
      </c>
      <c r="J21" s="2">
        <f>IFERROR((VLOOKUP(B21,'Channel wise traffic'!$B$2:$G$368,6,TRUE)/(VLOOKUP(B21-7,'Channel wise traffic'!$B$2:$G$368,6,TRUE))-1),"No Data Avaiable")</f>
        <v>0</v>
      </c>
      <c r="K21" s="2">
        <f t="shared" si="4"/>
        <v>-0.0403568176813989</v>
      </c>
      <c r="L21" s="23">
        <f t="shared" si="5"/>
        <v>0.203699998285859</v>
      </c>
      <c r="M21" s="23">
        <f t="shared" si="6"/>
        <v>0.333199989869734</v>
      </c>
      <c r="N21" s="23">
        <f t="shared" si="7"/>
        <v>0.707199800998806</v>
      </c>
      <c r="O21" s="23">
        <f t="shared" si="8"/>
        <v>0.787800238207135</v>
      </c>
      <c r="P21" s="2">
        <f t="shared" si="9"/>
        <v>-0.0396039385034482</v>
      </c>
      <c r="Q21" s="2">
        <f t="shared" si="10"/>
        <v>-0.019999902328494</v>
      </c>
      <c r="R21" s="2">
        <f t="shared" si="11"/>
        <v>0.0196075332823493</v>
      </c>
      <c r="S21" s="2">
        <f t="shared" si="12"/>
        <v>5.92537430232909e-7</v>
      </c>
      <c r="T21" s="32">
        <f t="shared" si="0"/>
        <v>1</v>
      </c>
      <c r="U21" s="33">
        <f t="shared" si="13"/>
        <v>0</v>
      </c>
    </row>
    <row r="22" spans="1:21">
      <c r="A22" s="15" t="str">
        <f t="shared" si="1"/>
        <v>Sunday</v>
      </c>
      <c r="B22" s="5">
        <v>43485</v>
      </c>
      <c r="C22" s="6">
        <v>44440853</v>
      </c>
      <c r="D22" s="6">
        <v>9239253</v>
      </c>
      <c r="E22" s="6">
        <v>3267000</v>
      </c>
      <c r="F22" s="6">
        <v>2310422</v>
      </c>
      <c r="G22" s="6">
        <v>1820150</v>
      </c>
      <c r="H22" s="23">
        <f t="shared" si="2"/>
        <v>0.0409566846072914</v>
      </c>
      <c r="I22" s="2">
        <f t="shared" si="3"/>
        <v>0.116644795729124</v>
      </c>
      <c r="J22" s="2">
        <f>IFERROR((VLOOKUP(B22,'Channel wise traffic'!$B$2:$G$368,6,TRUE)/(VLOOKUP(B22-7,'Channel wise traffic'!$B$2:$G$368,6,TRUE))-1),"No Data Avaiable")</f>
        <v>-0.038834952716192</v>
      </c>
      <c r="K22" s="2">
        <f t="shared" si="4"/>
        <v>0.161761756665119</v>
      </c>
      <c r="L22" s="23">
        <f t="shared" si="5"/>
        <v>0.207899992378634</v>
      </c>
      <c r="M22" s="23">
        <f t="shared" si="6"/>
        <v>0.353600015066153</v>
      </c>
      <c r="N22" s="23">
        <f t="shared" si="7"/>
        <v>0.707199877563514</v>
      </c>
      <c r="O22" s="23">
        <f t="shared" si="8"/>
        <v>0.787799804537872</v>
      </c>
      <c r="P22" s="2">
        <f t="shared" si="9"/>
        <v>-0.0198019601281575</v>
      </c>
      <c r="Q22" s="2">
        <f t="shared" si="10"/>
        <v>0.0505053222995377</v>
      </c>
      <c r="R22" s="2">
        <f t="shared" si="11"/>
        <v>0.0612241837237975</v>
      </c>
      <c r="S22" s="2">
        <f t="shared" si="12"/>
        <v>0.0631580966526133</v>
      </c>
      <c r="T22" s="32">
        <f t="shared" si="0"/>
        <v>1</v>
      </c>
      <c r="U22" s="33">
        <f t="shared" si="13"/>
        <v>0</v>
      </c>
    </row>
    <row r="23" s="15" customFormat="1" spans="1:21">
      <c r="A23" s="24" t="str">
        <f t="shared" si="1"/>
        <v>Monday</v>
      </c>
      <c r="B23" s="25">
        <v>43486</v>
      </c>
      <c r="C23" s="26">
        <v>22151687</v>
      </c>
      <c r="D23" s="26">
        <v>5759438</v>
      </c>
      <c r="E23" s="26">
        <v>2395926</v>
      </c>
      <c r="F23" s="26">
        <v>1818987</v>
      </c>
      <c r="G23" s="26">
        <v>1476653</v>
      </c>
      <c r="H23" s="27">
        <f t="shared" si="2"/>
        <v>0.0666609725931935</v>
      </c>
      <c r="I23" s="29">
        <f t="shared" si="3"/>
        <v>0.233521064168193</v>
      </c>
      <c r="J23" s="29">
        <f>IFERROR((VLOOKUP(B23,'Channel wise traffic'!$B$2:$G$368,6,TRUE)/(VLOOKUP(B23-7,'Channel wise traffic'!$B$2:$G$368,6,TRUE))-1),"No Data Avaiable")</f>
        <v>0.0515463462398495</v>
      </c>
      <c r="K23" s="29">
        <f t="shared" si="4"/>
        <v>0.173054345882353</v>
      </c>
      <c r="L23" s="27">
        <f t="shared" si="5"/>
        <v>0.259999972011161</v>
      </c>
      <c r="M23" s="27">
        <f t="shared" si="6"/>
        <v>0.415999963885365</v>
      </c>
      <c r="N23" s="27">
        <f t="shared" si="7"/>
        <v>0.759199991986397</v>
      </c>
      <c r="O23" s="27">
        <f t="shared" si="8"/>
        <v>0.811799644527421</v>
      </c>
      <c r="P23" s="29">
        <f t="shared" si="9"/>
        <v>0.019607752357905</v>
      </c>
      <c r="Q23" s="29">
        <f t="shared" si="10"/>
        <v>0.0721649541418132</v>
      </c>
      <c r="R23" s="29">
        <f t="shared" si="11"/>
        <v>0.0947374076727665</v>
      </c>
      <c r="S23" s="29">
        <f t="shared" si="12"/>
        <v>-0.0198028437044893</v>
      </c>
      <c r="T23" s="34">
        <f t="shared" si="0"/>
        <v>1</v>
      </c>
      <c r="U23" s="35">
        <f t="shared" si="13"/>
        <v>1</v>
      </c>
    </row>
    <row r="24" s="15" customFormat="1" spans="1:21">
      <c r="A24" s="24" t="str">
        <f t="shared" si="1"/>
        <v>Tuesday</v>
      </c>
      <c r="B24" s="25">
        <v>43487</v>
      </c>
      <c r="C24" s="26">
        <v>37570998</v>
      </c>
      <c r="D24" s="26">
        <v>9768459</v>
      </c>
      <c r="E24" s="26">
        <v>3751088</v>
      </c>
      <c r="F24" s="26">
        <v>2656145</v>
      </c>
      <c r="G24" s="26">
        <v>2221600</v>
      </c>
      <c r="H24" s="27">
        <f t="shared" si="2"/>
        <v>0.0591307156653118</v>
      </c>
      <c r="I24" s="29">
        <f t="shared" si="3"/>
        <v>0.854304856866462</v>
      </c>
      <c r="J24" s="29">
        <f>IFERROR((VLOOKUP(B24,'Channel wise traffic'!$B$2:$G$368,6,TRUE)/(VLOOKUP(B24-7,'Channel wise traffic'!$B$2:$G$368,6,TRUE))-1),"No Data Avaiable")</f>
        <v>0.765306165599273</v>
      </c>
      <c r="K24" s="29">
        <f t="shared" si="4"/>
        <v>0.0504154637722136</v>
      </c>
      <c r="L24" s="27">
        <f t="shared" si="5"/>
        <v>0.259999987224188</v>
      </c>
      <c r="M24" s="27">
        <f t="shared" si="6"/>
        <v>0.383999973793205</v>
      </c>
      <c r="N24" s="27">
        <f t="shared" si="7"/>
        <v>0.708099889951929</v>
      </c>
      <c r="O24" s="27">
        <f t="shared" si="8"/>
        <v>0.836400121228322</v>
      </c>
      <c r="P24" s="29">
        <f t="shared" si="9"/>
        <v>0.0947369696960829</v>
      </c>
      <c r="Q24" s="29">
        <f t="shared" si="10"/>
        <v>-0.0495050898352077</v>
      </c>
      <c r="R24" s="29">
        <f t="shared" si="11"/>
        <v>-0.0202022799604673</v>
      </c>
      <c r="S24" s="29">
        <f t="shared" si="12"/>
        <v>0.0303033261736527</v>
      </c>
      <c r="T24" s="34">
        <f t="shared" si="0"/>
        <v>1</v>
      </c>
      <c r="U24" s="35">
        <f t="shared" si="13"/>
        <v>1</v>
      </c>
    </row>
    <row r="25" spans="1:21">
      <c r="A25" s="15" t="str">
        <f t="shared" si="1"/>
        <v>Wednesday</v>
      </c>
      <c r="B25" s="5">
        <v>43488</v>
      </c>
      <c r="C25" s="6">
        <v>21500167</v>
      </c>
      <c r="D25" s="6">
        <v>5428792</v>
      </c>
      <c r="E25" s="6">
        <v>2258377</v>
      </c>
      <c r="F25" s="6">
        <v>1648615</v>
      </c>
      <c r="G25" s="6">
        <v>1392420</v>
      </c>
      <c r="H25" s="23">
        <f t="shared" si="2"/>
        <v>0.0647632178857029</v>
      </c>
      <c r="I25" s="2">
        <f t="shared" si="3"/>
        <v>0.000987745912069071</v>
      </c>
      <c r="J25" s="2">
        <f>IFERROR((VLOOKUP(B25,'Channel wise traffic'!$B$2:$G$368,6,TRUE)/(VLOOKUP(B25-7,'Channel wise traffic'!$B$2:$G$368,6,TRUE))-1),"No Data Avaiable")</f>
        <v>0.0206185669780985</v>
      </c>
      <c r="K25" s="2">
        <f t="shared" si="4"/>
        <v>-0.0192342376880438</v>
      </c>
      <c r="L25" s="23">
        <f t="shared" si="5"/>
        <v>0.252499992209363</v>
      </c>
      <c r="M25" s="23">
        <f t="shared" si="6"/>
        <v>0.415999913056164</v>
      </c>
      <c r="N25" s="23">
        <f t="shared" si="7"/>
        <v>0.729999907012868</v>
      </c>
      <c r="O25" s="23">
        <f t="shared" si="8"/>
        <v>0.844599861095526</v>
      </c>
      <c r="P25" s="2">
        <f t="shared" si="9"/>
        <v>-0.0380951373113529</v>
      </c>
      <c r="Q25" s="2">
        <f t="shared" si="10"/>
        <v>0.00970858179106981</v>
      </c>
      <c r="R25" s="2">
        <f t="shared" si="11"/>
        <v>2.574357422791e-7</v>
      </c>
      <c r="S25" s="2">
        <f t="shared" si="12"/>
        <v>0.00980383825057318</v>
      </c>
      <c r="T25" s="32">
        <f t="shared" si="0"/>
        <v>1</v>
      </c>
      <c r="U25" s="33">
        <f t="shared" si="13"/>
        <v>0</v>
      </c>
    </row>
    <row r="26" spans="1:21">
      <c r="A26" s="15" t="str">
        <f t="shared" si="1"/>
        <v>Thursday</v>
      </c>
      <c r="B26" s="5">
        <v>43489</v>
      </c>
      <c r="C26" s="6">
        <v>20631473</v>
      </c>
      <c r="D26" s="6">
        <v>4899974</v>
      </c>
      <c r="E26" s="6">
        <v>1861990</v>
      </c>
      <c r="F26" s="6">
        <v>1332067</v>
      </c>
      <c r="G26" s="6">
        <v>1059526</v>
      </c>
      <c r="H26" s="23">
        <f t="shared" si="2"/>
        <v>0.0513548402481975</v>
      </c>
      <c r="I26" s="2">
        <f t="shared" si="3"/>
        <v>-0.17516574129722</v>
      </c>
      <c r="J26" s="2">
        <f>IFERROR((VLOOKUP(B26,'Channel wise traffic'!$B$2:$G$368,6,TRUE)/(VLOOKUP(B26-7,'Channel wise traffic'!$B$2:$G$368,6,TRUE))-1),"No Data Avaiable")</f>
        <v>-0.0776698569055246</v>
      </c>
      <c r="K26" s="2">
        <f t="shared" si="4"/>
        <v>-0.105706022244448</v>
      </c>
      <c r="L26" s="23">
        <f t="shared" si="5"/>
        <v>0.237499959406679</v>
      </c>
      <c r="M26" s="23">
        <f t="shared" si="6"/>
        <v>0.379999975510074</v>
      </c>
      <c r="N26" s="23">
        <f t="shared" si="7"/>
        <v>0.715399653059361</v>
      </c>
      <c r="O26" s="23">
        <f t="shared" si="8"/>
        <v>0.795399931084548</v>
      </c>
      <c r="P26" s="2">
        <f t="shared" si="9"/>
        <v>-0.0594060763799297</v>
      </c>
      <c r="Q26" s="2">
        <f t="shared" si="10"/>
        <v>-0.0104164530341209</v>
      </c>
      <c r="R26" s="2">
        <f t="shared" si="11"/>
        <v>0.0103086307710638</v>
      </c>
      <c r="S26" s="2">
        <f t="shared" si="12"/>
        <v>-0.0490195075244961</v>
      </c>
      <c r="T26" s="32">
        <f t="shared" si="0"/>
        <v>1</v>
      </c>
      <c r="U26" s="33">
        <f t="shared" si="13"/>
        <v>0</v>
      </c>
    </row>
    <row r="27" spans="1:21">
      <c r="A27" s="15" t="str">
        <f t="shared" si="1"/>
        <v>Friday</v>
      </c>
      <c r="B27" s="5">
        <v>43490</v>
      </c>
      <c r="C27" s="6">
        <v>20631473</v>
      </c>
      <c r="D27" s="6">
        <v>5054710</v>
      </c>
      <c r="E27" s="6">
        <v>2021884</v>
      </c>
      <c r="F27" s="6">
        <v>1520254</v>
      </c>
      <c r="G27" s="6">
        <v>1234142</v>
      </c>
      <c r="H27" s="23">
        <f t="shared" si="2"/>
        <v>0.0598184143226225</v>
      </c>
      <c r="I27" s="2">
        <f t="shared" si="3"/>
        <v>-0.0564598686076586</v>
      </c>
      <c r="J27" s="2">
        <f>IFERROR((VLOOKUP(B27,'Channel wise traffic'!$B$2:$G$368,6,TRUE)/(VLOOKUP(B27-7,'Channel wise traffic'!$B$2:$G$368,6,TRUE))-1),"No Data Avaiable")</f>
        <v>-0.0686274204422824</v>
      </c>
      <c r="K27" s="2">
        <f t="shared" si="4"/>
        <v>0.0130641502204905</v>
      </c>
      <c r="L27" s="23">
        <f t="shared" si="5"/>
        <v>0.244999957104372</v>
      </c>
      <c r="M27" s="23">
        <f t="shared" si="6"/>
        <v>0.4</v>
      </c>
      <c r="N27" s="23">
        <f t="shared" si="7"/>
        <v>0.75189971333667</v>
      </c>
      <c r="O27" s="23">
        <f t="shared" si="8"/>
        <v>0.811799870284834</v>
      </c>
      <c r="P27" s="2">
        <f t="shared" si="9"/>
        <v>-0.0576923712366614</v>
      </c>
      <c r="Q27" s="2">
        <f t="shared" si="10"/>
        <v>-0.0384614549865062</v>
      </c>
      <c r="R27" s="2">
        <f t="shared" si="11"/>
        <v>0.0842099048047034</v>
      </c>
      <c r="S27" s="2">
        <f t="shared" si="12"/>
        <v>0.0312504974946488</v>
      </c>
      <c r="T27" s="32">
        <f t="shared" si="0"/>
        <v>1</v>
      </c>
      <c r="U27" s="33">
        <f t="shared" si="13"/>
        <v>0</v>
      </c>
    </row>
    <row r="28" spans="1:21">
      <c r="A28" s="15" t="str">
        <f t="shared" si="1"/>
        <v>Saturday</v>
      </c>
      <c r="B28" s="5">
        <v>43491</v>
      </c>
      <c r="C28" s="6">
        <v>47134238</v>
      </c>
      <c r="D28" s="6">
        <v>9997171</v>
      </c>
      <c r="E28" s="6">
        <v>3568990</v>
      </c>
      <c r="F28" s="6">
        <v>2378375</v>
      </c>
      <c r="G28" s="6">
        <v>1762376</v>
      </c>
      <c r="H28" s="23">
        <f t="shared" si="2"/>
        <v>0.0373905694624786</v>
      </c>
      <c r="I28" s="2">
        <f t="shared" si="3"/>
        <v>0.0928826474611713</v>
      </c>
      <c r="J28" s="2">
        <f>IFERROR((VLOOKUP(B28,'Channel wise traffic'!$B$2:$G$368,6,TRUE)/(VLOOKUP(B28-7,'Channel wise traffic'!$B$2:$G$368,6,TRUE))-1),"No Data Avaiable")</f>
        <v>0.105263161597252</v>
      </c>
      <c r="K28" s="2">
        <f t="shared" si="4"/>
        <v>-0.0112014130976755</v>
      </c>
      <c r="L28" s="23">
        <f t="shared" si="5"/>
        <v>0.212099981334163</v>
      </c>
      <c r="M28" s="23">
        <f t="shared" si="6"/>
        <v>0.35699999529867</v>
      </c>
      <c r="N28" s="23">
        <f t="shared" si="7"/>
        <v>0.666400017932244</v>
      </c>
      <c r="O28" s="23">
        <f t="shared" si="8"/>
        <v>0.741000052556893</v>
      </c>
      <c r="P28" s="2">
        <f t="shared" si="9"/>
        <v>0.0412370305301439</v>
      </c>
      <c r="Q28" s="2">
        <f t="shared" si="10"/>
        <v>0.0714285898935374</v>
      </c>
      <c r="R28" s="2">
        <f t="shared" si="11"/>
        <v>-0.0576920171766721</v>
      </c>
      <c r="S28" s="2">
        <f t="shared" si="12"/>
        <v>-0.0594061582879807</v>
      </c>
      <c r="T28" s="32">
        <f t="shared" si="0"/>
        <v>1</v>
      </c>
      <c r="U28" s="33">
        <f t="shared" si="13"/>
        <v>0</v>
      </c>
    </row>
    <row r="29" spans="1:21">
      <c r="A29" s="15" t="str">
        <f t="shared" si="1"/>
        <v>Sunday</v>
      </c>
      <c r="B29" s="5">
        <v>43492</v>
      </c>
      <c r="C29" s="6">
        <v>45338648</v>
      </c>
      <c r="D29" s="6">
        <v>9616327</v>
      </c>
      <c r="E29" s="6">
        <v>3400333</v>
      </c>
      <c r="F29" s="6">
        <v>2358471</v>
      </c>
      <c r="G29" s="6">
        <v>1784419</v>
      </c>
      <c r="H29" s="23">
        <f t="shared" si="2"/>
        <v>0.0393575697272667</v>
      </c>
      <c r="I29" s="2">
        <f t="shared" si="3"/>
        <v>-0.0196307996593688</v>
      </c>
      <c r="J29" s="2">
        <f>IFERROR((VLOOKUP(B29,'Channel wise traffic'!$B$2:$G$368,6,TRUE)/(VLOOKUP(B29-7,'Channel wise traffic'!$B$2:$G$368,6,TRUE))-1),"No Data Avaiable")</f>
        <v>0.0202020433857129</v>
      </c>
      <c r="K29" s="2">
        <f t="shared" si="4"/>
        <v>-0.0390440509371701</v>
      </c>
      <c r="L29" s="23">
        <f t="shared" si="5"/>
        <v>0.212099994688858</v>
      </c>
      <c r="M29" s="23">
        <f t="shared" si="6"/>
        <v>0.353599976373516</v>
      </c>
      <c r="N29" s="23">
        <f t="shared" si="7"/>
        <v>0.693600009175572</v>
      </c>
      <c r="O29" s="23">
        <f t="shared" si="8"/>
        <v>0.756599932753042</v>
      </c>
      <c r="P29" s="2">
        <f t="shared" si="9"/>
        <v>0.0202020320547902</v>
      </c>
      <c r="Q29" s="2">
        <f t="shared" si="10"/>
        <v>-1.09424875049946e-7</v>
      </c>
      <c r="R29" s="2">
        <f t="shared" si="11"/>
        <v>-0.0192305864571088</v>
      </c>
      <c r="S29" s="2">
        <f t="shared" si="12"/>
        <v>-0.0396038074712803</v>
      </c>
      <c r="T29" s="32">
        <f t="shared" si="0"/>
        <v>1</v>
      </c>
      <c r="U29" s="33">
        <f t="shared" si="13"/>
        <v>0</v>
      </c>
    </row>
    <row r="30" spans="1:21">
      <c r="A30" s="15" t="str">
        <f t="shared" si="1"/>
        <v>Monday</v>
      </c>
      <c r="B30" s="5">
        <v>43493</v>
      </c>
      <c r="C30" s="6">
        <v>21282993</v>
      </c>
      <c r="D30" s="6">
        <v>5267540</v>
      </c>
      <c r="E30" s="6">
        <v>2043805</v>
      </c>
      <c r="F30" s="6">
        <v>1536737</v>
      </c>
      <c r="G30" s="6">
        <v>1310529</v>
      </c>
      <c r="H30" s="23">
        <f t="shared" si="2"/>
        <v>0.0615763487776367</v>
      </c>
      <c r="I30" s="2">
        <f t="shared" si="3"/>
        <v>-0.112500363998854</v>
      </c>
      <c r="J30" s="2">
        <f>IFERROR((VLOOKUP(B30,'Channel wise traffic'!$B$2:$G$368,6,TRUE)/(VLOOKUP(B30-7,'Channel wise traffic'!$B$2:$G$368,6,TRUE))-1),"No Data Avaiable")</f>
        <v>-0.0392156623751195</v>
      </c>
      <c r="K30" s="2">
        <f t="shared" si="4"/>
        <v>-0.0762758720396463</v>
      </c>
      <c r="L30" s="23">
        <f t="shared" si="5"/>
        <v>0.247499963938343</v>
      </c>
      <c r="M30" s="23">
        <f t="shared" si="6"/>
        <v>0.387999901282192</v>
      </c>
      <c r="N30" s="23">
        <f t="shared" si="7"/>
        <v>0.751900010030311</v>
      </c>
      <c r="O30" s="23">
        <f t="shared" si="8"/>
        <v>0.852799795931249</v>
      </c>
      <c r="P30" s="2">
        <f t="shared" si="9"/>
        <v>-0.0480769593016793</v>
      </c>
      <c r="Q30" s="2">
        <f t="shared" si="10"/>
        <v>-0.0673078486393536</v>
      </c>
      <c r="R30" s="2">
        <f t="shared" si="11"/>
        <v>-0.00961536094986748</v>
      </c>
      <c r="S30" s="2">
        <f t="shared" si="12"/>
        <v>0.0505052591242459</v>
      </c>
      <c r="T30" s="32">
        <f t="shared" si="0"/>
        <v>1</v>
      </c>
      <c r="U30" s="33">
        <f t="shared" si="13"/>
        <v>0</v>
      </c>
    </row>
    <row r="31" s="15" customFormat="1" spans="1:21">
      <c r="A31" s="24" t="str">
        <f t="shared" si="1"/>
        <v>Tuesday</v>
      </c>
      <c r="B31" s="25">
        <v>43494</v>
      </c>
      <c r="C31" s="26">
        <v>22368860</v>
      </c>
      <c r="D31" s="26">
        <v>2628341</v>
      </c>
      <c r="E31" s="26">
        <v>1093389</v>
      </c>
      <c r="F31" s="26">
        <v>790192</v>
      </c>
      <c r="G31" s="26">
        <v>628519</v>
      </c>
      <c r="H31" s="27">
        <f t="shared" si="2"/>
        <v>0.0280979450897364</v>
      </c>
      <c r="I31" s="29">
        <f t="shared" si="3"/>
        <v>-0.717087234425639</v>
      </c>
      <c r="J31" s="29">
        <f>IFERROR((VLOOKUP(B31,'Channel wise traffic'!$B$2:$G$368,6,TRUE)/(VLOOKUP(B31-7,'Channel wise traffic'!$B$2:$G$368,6,TRUE))-1),"No Data Avaiable")</f>
        <v>-0.404624316996432</v>
      </c>
      <c r="K31" s="29">
        <f t="shared" si="4"/>
        <v>-0.524816421151154</v>
      </c>
      <c r="L31" s="27">
        <f t="shared" si="5"/>
        <v>0.11749999776475</v>
      </c>
      <c r="M31" s="27">
        <f t="shared" si="6"/>
        <v>0.415999674319276</v>
      </c>
      <c r="N31" s="27">
        <f t="shared" si="7"/>
        <v>0.72269978937048</v>
      </c>
      <c r="O31" s="27">
        <f t="shared" si="8"/>
        <v>0.795400358393909</v>
      </c>
      <c r="P31" s="29">
        <f t="shared" si="9"/>
        <v>-0.548076909467561</v>
      </c>
      <c r="Q31" s="29">
        <f t="shared" si="10"/>
        <v>0.0833325591404945</v>
      </c>
      <c r="R31" s="29">
        <f t="shared" si="11"/>
        <v>0.0206184178612747</v>
      </c>
      <c r="S31" s="29">
        <f t="shared" si="12"/>
        <v>-0.0490193171830257</v>
      </c>
      <c r="T31" s="34">
        <f t="shared" si="0"/>
        <v>1</v>
      </c>
      <c r="U31" s="35">
        <f t="shared" si="13"/>
        <v>1</v>
      </c>
    </row>
    <row r="32" spans="1:21">
      <c r="A32" s="15" t="str">
        <f t="shared" si="1"/>
        <v>Wednesday</v>
      </c>
      <c r="B32" s="5">
        <v>43495</v>
      </c>
      <c r="C32" s="6">
        <v>22368860</v>
      </c>
      <c r="D32" s="6">
        <v>5536293</v>
      </c>
      <c r="E32" s="6">
        <v>2303097</v>
      </c>
      <c r="F32" s="6">
        <v>1614011</v>
      </c>
      <c r="G32" s="6">
        <v>1283784</v>
      </c>
      <c r="H32" s="23">
        <f t="shared" si="2"/>
        <v>0.0573915702454215</v>
      </c>
      <c r="I32" s="2">
        <f t="shared" si="3"/>
        <v>-0.0780195630628689</v>
      </c>
      <c r="J32" s="2">
        <f>IFERROR((VLOOKUP(B32,'Channel wise traffic'!$B$2:$G$368,6,TRUE)/(VLOOKUP(B32-7,'Channel wise traffic'!$B$2:$G$368,6,TRUE))-1),"No Data Avaiable")</f>
        <v>0.0404039671135563</v>
      </c>
      <c r="K32" s="2">
        <f t="shared" si="4"/>
        <v>-0.11382460416484</v>
      </c>
      <c r="L32" s="23">
        <f t="shared" si="5"/>
        <v>0.247500006705751</v>
      </c>
      <c r="M32" s="23">
        <f t="shared" si="6"/>
        <v>0.415999839603865</v>
      </c>
      <c r="N32" s="23">
        <f t="shared" si="7"/>
        <v>0.700800270244805</v>
      </c>
      <c r="O32" s="23">
        <f t="shared" si="8"/>
        <v>0.795399783520682</v>
      </c>
      <c r="P32" s="2">
        <f t="shared" si="9"/>
        <v>-0.0198019233975512</v>
      </c>
      <c r="Q32" s="2">
        <f t="shared" si="10"/>
        <v>-1.76568064169658e-7</v>
      </c>
      <c r="R32" s="2">
        <f t="shared" si="11"/>
        <v>-0.0399995075171266</v>
      </c>
      <c r="S32" s="2">
        <f t="shared" si="12"/>
        <v>-0.058252528612811</v>
      </c>
      <c r="T32" s="32">
        <f t="shared" si="0"/>
        <v>1</v>
      </c>
      <c r="U32" s="33">
        <f t="shared" si="13"/>
        <v>0</v>
      </c>
    </row>
    <row r="33" s="15" customFormat="1" spans="1:21">
      <c r="A33" s="24" t="str">
        <f t="shared" si="1"/>
        <v>Thursday</v>
      </c>
      <c r="B33" s="25">
        <v>43496</v>
      </c>
      <c r="C33" s="26">
        <v>20848646</v>
      </c>
      <c r="D33" s="26">
        <v>5316404</v>
      </c>
      <c r="E33" s="26">
        <v>2147827</v>
      </c>
      <c r="F33" s="26">
        <v>1520876</v>
      </c>
      <c r="G33" s="26">
        <v>1272061</v>
      </c>
      <c r="H33" s="27">
        <f t="shared" si="2"/>
        <v>0.0610140821614986</v>
      </c>
      <c r="I33" s="29">
        <f t="shared" si="3"/>
        <v>0.200594416748622</v>
      </c>
      <c r="J33" s="29">
        <f>IFERROR((VLOOKUP(B33,'Channel wise traffic'!$B$2:$G$368,6,TRUE)/(VLOOKUP(B33-7,'Channel wise traffic'!$B$2:$G$368,6,TRUE))-1),"No Data Avaiable")</f>
        <v>0.0105262969118247</v>
      </c>
      <c r="K33" s="29">
        <f t="shared" si="4"/>
        <v>0.188088247702029</v>
      </c>
      <c r="L33" s="27">
        <f t="shared" si="5"/>
        <v>0.254999964985736</v>
      </c>
      <c r="M33" s="27">
        <f t="shared" si="6"/>
        <v>0.403999959371034</v>
      </c>
      <c r="N33" s="27">
        <f t="shared" si="7"/>
        <v>0.708099860929209</v>
      </c>
      <c r="O33" s="27">
        <f t="shared" si="8"/>
        <v>0.836400206196955</v>
      </c>
      <c r="P33" s="29">
        <f t="shared" si="9"/>
        <v>0.0736842466111356</v>
      </c>
      <c r="Q33" s="29">
        <f t="shared" si="10"/>
        <v>0.0631578563360278</v>
      </c>
      <c r="R33" s="29">
        <f t="shared" si="11"/>
        <v>-0.0102037960165835</v>
      </c>
      <c r="S33" s="29">
        <f t="shared" si="12"/>
        <v>0.0515467420980316</v>
      </c>
      <c r="T33" s="34">
        <f t="shared" si="0"/>
        <v>1</v>
      </c>
      <c r="U33" s="35">
        <f t="shared" si="13"/>
        <v>1</v>
      </c>
    </row>
    <row r="34" spans="1:21">
      <c r="A34" s="15" t="str">
        <f t="shared" si="1"/>
        <v>Friday</v>
      </c>
      <c r="B34" s="5">
        <v>43497</v>
      </c>
      <c r="C34" s="6">
        <v>20631473</v>
      </c>
      <c r="D34" s="6">
        <v>5054710</v>
      </c>
      <c r="E34" s="6">
        <v>2082540</v>
      </c>
      <c r="F34" s="6">
        <v>1565862</v>
      </c>
      <c r="G34" s="6">
        <v>1322527</v>
      </c>
      <c r="H34" s="23">
        <f t="shared" si="2"/>
        <v>0.0641024031585142</v>
      </c>
      <c r="I34" s="2">
        <f t="shared" si="3"/>
        <v>0.0716165562795854</v>
      </c>
      <c r="J34" s="2">
        <f>IFERROR((VLOOKUP(B34,'Channel wise traffic'!$B$2:$G$368,6,TRUE)/(VLOOKUP(B34-7,'Channel wise traffic'!$B$2:$G$368,6,TRUE))-1),"No Data Avaiable")</f>
        <v>0</v>
      </c>
      <c r="K34" s="2">
        <f t="shared" si="4"/>
        <v>0.0716165562795863</v>
      </c>
      <c r="L34" s="23">
        <f t="shared" si="5"/>
        <v>0.244999957104372</v>
      </c>
      <c r="M34" s="23">
        <f t="shared" si="6"/>
        <v>0.411999897125651</v>
      </c>
      <c r="N34" s="23">
        <f t="shared" si="7"/>
        <v>0.751900083551816</v>
      </c>
      <c r="O34" s="23">
        <f t="shared" si="8"/>
        <v>0.84459997113411</v>
      </c>
      <c r="P34" s="2">
        <f t="shared" si="9"/>
        <v>0</v>
      </c>
      <c r="Q34" s="2">
        <f t="shared" si="10"/>
        <v>0.0299997428141277</v>
      </c>
      <c r="R34" s="2">
        <f t="shared" si="11"/>
        <v>4.92373038341043e-7</v>
      </c>
      <c r="S34" s="2">
        <f t="shared" si="12"/>
        <v>0.0404041710893199</v>
      </c>
      <c r="T34" s="32">
        <f t="shared" si="0"/>
        <v>2</v>
      </c>
      <c r="U34" s="33">
        <f t="shared" si="13"/>
        <v>0</v>
      </c>
    </row>
    <row r="35" spans="1:21">
      <c r="A35" s="15" t="str">
        <f t="shared" si="1"/>
        <v>Saturday</v>
      </c>
      <c r="B35" s="5">
        <v>43498</v>
      </c>
      <c r="C35" s="6">
        <v>43543058</v>
      </c>
      <c r="D35" s="6">
        <v>9052601</v>
      </c>
      <c r="E35" s="6">
        <v>2985548</v>
      </c>
      <c r="F35" s="6">
        <v>2070776</v>
      </c>
      <c r="G35" s="6">
        <v>1566749</v>
      </c>
      <c r="H35" s="23">
        <f t="shared" si="2"/>
        <v>0.0359816023945769</v>
      </c>
      <c r="I35" s="2">
        <f t="shared" si="3"/>
        <v>-0.111001852045194</v>
      </c>
      <c r="J35" s="2">
        <f>IFERROR((VLOOKUP(B35,'Channel wise traffic'!$B$2:$G$368,6,TRUE)/(VLOOKUP(B35-7,'Channel wise traffic'!$B$2:$G$368,6,TRUE))-1),"No Data Avaiable")</f>
        <v>-0.076190478615162</v>
      </c>
      <c r="K35" s="2">
        <f t="shared" si="4"/>
        <v>-0.0376824180042403</v>
      </c>
      <c r="L35" s="23">
        <f t="shared" si="5"/>
        <v>0.207899982587351</v>
      </c>
      <c r="M35" s="23">
        <f t="shared" si="6"/>
        <v>0.329800021010536</v>
      </c>
      <c r="N35" s="23">
        <f t="shared" si="7"/>
        <v>0.693599968916929</v>
      </c>
      <c r="O35" s="23">
        <f t="shared" si="8"/>
        <v>0.756599941278052</v>
      </c>
      <c r="P35" s="2">
        <f t="shared" si="9"/>
        <v>-0.0198019760322153</v>
      </c>
      <c r="Q35" s="2">
        <f t="shared" si="10"/>
        <v>-0.0761904051717932</v>
      </c>
      <c r="R35" s="2">
        <f t="shared" si="11"/>
        <v>0.0408162518798889</v>
      </c>
      <c r="S35" s="2">
        <f t="shared" si="12"/>
        <v>0.0210524799118847</v>
      </c>
      <c r="T35" s="32">
        <f t="shared" si="0"/>
        <v>2</v>
      </c>
      <c r="U35" s="33">
        <f t="shared" si="13"/>
        <v>0</v>
      </c>
    </row>
    <row r="36" spans="1:21">
      <c r="A36" s="15" t="str">
        <f t="shared" si="1"/>
        <v>Sunday</v>
      </c>
      <c r="B36" s="5">
        <v>43499</v>
      </c>
      <c r="C36" s="6">
        <v>44889750</v>
      </c>
      <c r="D36" s="6">
        <v>9709653</v>
      </c>
      <c r="E36" s="6">
        <v>3268269</v>
      </c>
      <c r="F36" s="6">
        <v>2333544</v>
      </c>
      <c r="G36" s="6">
        <v>1892971</v>
      </c>
      <c r="H36" s="23">
        <f t="shared" si="2"/>
        <v>0.0421693370981126</v>
      </c>
      <c r="I36" s="2">
        <f t="shared" si="3"/>
        <v>0.060833246003321</v>
      </c>
      <c r="J36" s="2">
        <f>IFERROR((VLOOKUP(B36,'Channel wise traffic'!$B$2:$G$368,6,TRUE)/(VLOOKUP(B36-7,'Channel wise traffic'!$B$2:$G$368,6,TRUE))-1),"No Data Avaiable")</f>
        <v>-0.00990100123631832</v>
      </c>
      <c r="K36" s="2">
        <f t="shared" si="4"/>
        <v>0.0714415902793391</v>
      </c>
      <c r="L36" s="23">
        <f t="shared" si="5"/>
        <v>0.21630000167076</v>
      </c>
      <c r="M36" s="23">
        <f t="shared" si="6"/>
        <v>0.33659997942254</v>
      </c>
      <c r="N36" s="23">
        <f t="shared" si="7"/>
        <v>0.713999979805824</v>
      </c>
      <c r="O36" s="23">
        <f t="shared" si="8"/>
        <v>0.81120004593871</v>
      </c>
      <c r="P36" s="2">
        <f t="shared" si="9"/>
        <v>0.01980201361185</v>
      </c>
      <c r="Q36" s="2">
        <f t="shared" si="10"/>
        <v>-0.048076917666472</v>
      </c>
      <c r="R36" s="2">
        <f t="shared" si="11"/>
        <v>0.0294117219728698</v>
      </c>
      <c r="S36" s="2">
        <f t="shared" si="12"/>
        <v>0.072165104465439</v>
      </c>
      <c r="T36" s="32">
        <f>MONTH(B36)</f>
        <v>2</v>
      </c>
      <c r="U36" s="33">
        <f t="shared" si="13"/>
        <v>0</v>
      </c>
    </row>
    <row r="37" spans="1:21">
      <c r="A37" s="15" t="str">
        <f t="shared" si="1"/>
        <v>Monday</v>
      </c>
      <c r="B37" s="5">
        <v>43500</v>
      </c>
      <c r="C37" s="6">
        <v>21282993</v>
      </c>
      <c r="D37" s="6">
        <v>5054710</v>
      </c>
      <c r="E37" s="6">
        <v>2001665</v>
      </c>
      <c r="F37" s="6">
        <v>1475828</v>
      </c>
      <c r="G37" s="6">
        <v>1198077</v>
      </c>
      <c r="H37" s="23">
        <f t="shared" si="2"/>
        <v>0.0562926934195768</v>
      </c>
      <c r="I37" s="2">
        <f t="shared" si="3"/>
        <v>-0.0858065712395529</v>
      </c>
      <c r="J37" s="2">
        <f>IFERROR((VLOOKUP(B37,'Channel wise traffic'!$B$2:$G$368,6,TRUE)/(VLOOKUP(B37-7,'Channel wise traffic'!$B$2:$G$368,6,TRUE))-1),"No Data Avaiable")</f>
        <v>0</v>
      </c>
      <c r="K37" s="2">
        <f t="shared" si="4"/>
        <v>-0.0858065712395538</v>
      </c>
      <c r="L37" s="23">
        <f t="shared" si="5"/>
        <v>0.237499960649332</v>
      </c>
      <c r="M37" s="23">
        <f t="shared" si="6"/>
        <v>0.395999968346354</v>
      </c>
      <c r="N37" s="23">
        <f t="shared" si="7"/>
        <v>0.73730019758551</v>
      </c>
      <c r="O37" s="23">
        <f t="shared" si="8"/>
        <v>0.811799884539391</v>
      </c>
      <c r="P37" s="2">
        <f t="shared" si="9"/>
        <v>-0.0404040595799937</v>
      </c>
      <c r="Q37" s="2">
        <f t="shared" si="10"/>
        <v>0.0206187347927784</v>
      </c>
      <c r="R37" s="2">
        <f t="shared" si="11"/>
        <v>-0.0194172260274509</v>
      </c>
      <c r="S37" s="2">
        <f t="shared" si="12"/>
        <v>-0.0480768306787489</v>
      </c>
      <c r="T37" s="32">
        <f>MONTH(B37)</f>
        <v>2</v>
      </c>
      <c r="U37" s="33">
        <f t="shared" si="13"/>
        <v>0</v>
      </c>
    </row>
    <row r="38" s="15" customFormat="1" spans="1:21">
      <c r="A38" s="24" t="str">
        <f t="shared" si="1"/>
        <v>Tuesday</v>
      </c>
      <c r="B38" s="25">
        <v>43501</v>
      </c>
      <c r="C38" s="26">
        <v>22368860</v>
      </c>
      <c r="D38" s="26">
        <v>5871825</v>
      </c>
      <c r="E38" s="26">
        <v>2372217</v>
      </c>
      <c r="F38" s="26">
        <v>1679767</v>
      </c>
      <c r="G38" s="26">
        <v>1349861</v>
      </c>
      <c r="H38" s="27">
        <f t="shared" si="2"/>
        <v>0.0603455428662882</v>
      </c>
      <c r="I38" s="29">
        <f t="shared" si="3"/>
        <v>1.1476852728398</v>
      </c>
      <c r="J38" s="29">
        <f>IFERROR((VLOOKUP(B38,'Channel wise traffic'!$B$2:$G$368,6,TRUE)/(VLOOKUP(B38-7,'Channel wise traffic'!$B$2:$G$368,6,TRUE))-1),"No Data Avaiable")</f>
        <v>0</v>
      </c>
      <c r="K38" s="29">
        <f t="shared" si="4"/>
        <v>1.1476852728398</v>
      </c>
      <c r="L38" s="27">
        <f t="shared" si="5"/>
        <v>0.262499966471246</v>
      </c>
      <c r="M38" s="27">
        <f t="shared" si="6"/>
        <v>0.403999948908559</v>
      </c>
      <c r="N38" s="27">
        <f t="shared" si="7"/>
        <v>0.70810005998608</v>
      </c>
      <c r="O38" s="27">
        <f t="shared" si="8"/>
        <v>0.803600142162574</v>
      </c>
      <c r="P38" s="29">
        <f t="shared" si="9"/>
        <v>1.23404231033949</v>
      </c>
      <c r="Q38" s="29">
        <f t="shared" si="10"/>
        <v>-0.0288455163585227</v>
      </c>
      <c r="R38" s="29">
        <f t="shared" si="11"/>
        <v>-0.0202016516389427</v>
      </c>
      <c r="S38" s="29">
        <f t="shared" si="12"/>
        <v>0.0103090018531315</v>
      </c>
      <c r="T38" s="34">
        <f t="shared" ref="T38:T101" si="14">MONTH(B38)</f>
        <v>2</v>
      </c>
      <c r="U38" s="35">
        <f t="shared" si="13"/>
        <v>1</v>
      </c>
    </row>
    <row r="39" spans="1:21">
      <c r="A39" s="15" t="str">
        <f t="shared" si="1"/>
        <v>Wednesday</v>
      </c>
      <c r="B39" s="5">
        <v>43502</v>
      </c>
      <c r="C39" s="6">
        <v>20631473</v>
      </c>
      <c r="D39" s="6">
        <v>5364183</v>
      </c>
      <c r="E39" s="6">
        <v>2145673</v>
      </c>
      <c r="F39" s="6">
        <v>1488024</v>
      </c>
      <c r="G39" s="6">
        <v>1281189</v>
      </c>
      <c r="H39" s="23">
        <f t="shared" si="2"/>
        <v>0.0620987653184046</v>
      </c>
      <c r="I39" s="2">
        <f t="shared" si="3"/>
        <v>-0.00202136808061171</v>
      </c>
      <c r="J39" s="2">
        <f>IFERROR((VLOOKUP(B39,'Channel wise traffic'!$B$2:$G$368,6,TRUE)/(VLOOKUP(B39-7,'Channel wise traffic'!$B$2:$G$368,6,TRUE))-1),"No Data Avaiable")</f>
        <v>-0.0776698569055246</v>
      </c>
      <c r="K39" s="2">
        <f t="shared" si="4"/>
        <v>0.0820189280909007</v>
      </c>
      <c r="L39" s="23">
        <f t="shared" si="5"/>
        <v>0.260000000969393</v>
      </c>
      <c r="M39" s="23">
        <f t="shared" si="6"/>
        <v>0.399999962715664</v>
      </c>
      <c r="N39" s="23">
        <f t="shared" si="7"/>
        <v>0.693499894904769</v>
      </c>
      <c r="O39" s="23">
        <f t="shared" si="8"/>
        <v>0.86100022580281</v>
      </c>
      <c r="P39" s="2">
        <f t="shared" si="9"/>
        <v>0.0505050259594662</v>
      </c>
      <c r="Q39" s="2">
        <f t="shared" si="10"/>
        <v>-0.0384612573491291</v>
      </c>
      <c r="R39" s="2">
        <f t="shared" si="11"/>
        <v>-0.0104171982375038</v>
      </c>
      <c r="S39" s="2">
        <f t="shared" si="12"/>
        <v>0.0824748053007505</v>
      </c>
      <c r="T39" s="32">
        <f t="shared" si="14"/>
        <v>2</v>
      </c>
      <c r="U39" s="33">
        <f t="shared" si="13"/>
        <v>0</v>
      </c>
    </row>
    <row r="40" spans="1:21">
      <c r="A40" s="15" t="str">
        <f t="shared" si="1"/>
        <v>Thursday</v>
      </c>
      <c r="B40" s="5">
        <v>43503</v>
      </c>
      <c r="C40" s="6">
        <v>22151687</v>
      </c>
      <c r="D40" s="6">
        <v>5482542</v>
      </c>
      <c r="E40" s="6">
        <v>2193017</v>
      </c>
      <c r="F40" s="6">
        <v>1616911</v>
      </c>
      <c r="G40" s="6">
        <v>1378902</v>
      </c>
      <c r="H40" s="23">
        <f t="shared" si="2"/>
        <v>0.0622481709858035</v>
      </c>
      <c r="I40" s="2">
        <f t="shared" si="3"/>
        <v>0.0839904690105271</v>
      </c>
      <c r="J40" s="2">
        <f>IFERROR((VLOOKUP(B40,'Channel wise traffic'!$B$2:$G$368,6,TRUE)/(VLOOKUP(B40-7,'Channel wise traffic'!$B$2:$G$368,6,TRUE))-1),"No Data Avaiable")</f>
        <v>0.0624999850110164</v>
      </c>
      <c r="K40" s="2">
        <f t="shared" si="4"/>
        <v>0.0202262949893826</v>
      </c>
      <c r="L40" s="23">
        <f t="shared" si="5"/>
        <v>0.247499975961199</v>
      </c>
      <c r="M40" s="23">
        <f t="shared" si="6"/>
        <v>0.400000036479429</v>
      </c>
      <c r="N40" s="23">
        <f t="shared" si="7"/>
        <v>0.737299802053518</v>
      </c>
      <c r="O40" s="23">
        <f t="shared" si="8"/>
        <v>0.852800185044199</v>
      </c>
      <c r="P40" s="2">
        <f t="shared" si="9"/>
        <v>-0.0294117257033996</v>
      </c>
      <c r="Q40" s="2">
        <f t="shared" si="10"/>
        <v>-0.00990080023233675</v>
      </c>
      <c r="R40" s="2">
        <f t="shared" si="11"/>
        <v>0.0412370383550016</v>
      </c>
      <c r="S40" s="2">
        <f t="shared" si="12"/>
        <v>0.0196078130131185</v>
      </c>
      <c r="T40" s="32">
        <f t="shared" si="14"/>
        <v>2</v>
      </c>
      <c r="U40" s="33">
        <f t="shared" si="13"/>
        <v>0</v>
      </c>
    </row>
    <row r="41" spans="1:21">
      <c r="A41" s="15" t="str">
        <f t="shared" si="1"/>
        <v>Friday</v>
      </c>
      <c r="B41" s="5">
        <v>43504</v>
      </c>
      <c r="C41" s="6">
        <v>21934513</v>
      </c>
      <c r="D41" s="6">
        <v>5209447</v>
      </c>
      <c r="E41" s="6">
        <v>2104616</v>
      </c>
      <c r="F41" s="6">
        <v>1490279</v>
      </c>
      <c r="G41" s="6">
        <v>1246469</v>
      </c>
      <c r="H41" s="23">
        <f t="shared" si="2"/>
        <v>0.0568268372313532</v>
      </c>
      <c r="I41" s="2">
        <f t="shared" si="3"/>
        <v>-0.0575096009382039</v>
      </c>
      <c r="J41" s="2">
        <f>IFERROR((VLOOKUP(B41,'Channel wise traffic'!$B$2:$G$368,6,TRUE)/(VLOOKUP(B41-7,'Channel wise traffic'!$B$2:$G$368,6,TRUE))-1),"No Data Avaiable")</f>
        <v>0.0631578299405879</v>
      </c>
      <c r="K41" s="2">
        <f t="shared" si="4"/>
        <v>-0.113499113429021</v>
      </c>
      <c r="L41" s="23">
        <f t="shared" si="5"/>
        <v>0.237500007408416</v>
      </c>
      <c r="M41" s="23">
        <f t="shared" si="6"/>
        <v>0.403999887128135</v>
      </c>
      <c r="N41" s="23">
        <f t="shared" si="7"/>
        <v>0.708100194999943</v>
      </c>
      <c r="O41" s="23">
        <f t="shared" si="8"/>
        <v>0.836399761386962</v>
      </c>
      <c r="P41" s="2">
        <f t="shared" si="9"/>
        <v>-0.0306120449350136</v>
      </c>
      <c r="Q41" s="2">
        <f t="shared" si="10"/>
        <v>-0.0194175048424261</v>
      </c>
      <c r="R41" s="2">
        <f t="shared" si="11"/>
        <v>-0.0582522724894139</v>
      </c>
      <c r="S41" s="2">
        <f t="shared" si="12"/>
        <v>-0.0097089865349359</v>
      </c>
      <c r="T41" s="32">
        <f t="shared" si="14"/>
        <v>2</v>
      </c>
      <c r="U41" s="33">
        <f t="shared" si="13"/>
        <v>0</v>
      </c>
    </row>
    <row r="42" spans="1:21">
      <c r="A42" s="15" t="str">
        <f t="shared" si="1"/>
        <v>Saturday</v>
      </c>
      <c r="B42" s="5">
        <v>43505</v>
      </c>
      <c r="C42" s="6">
        <v>43991955</v>
      </c>
      <c r="D42" s="6">
        <v>9145927</v>
      </c>
      <c r="E42" s="6">
        <v>3265096</v>
      </c>
      <c r="F42" s="6">
        <v>2286873</v>
      </c>
      <c r="G42" s="6">
        <v>1855111</v>
      </c>
      <c r="H42" s="23">
        <f t="shared" si="2"/>
        <v>0.0421693239138838</v>
      </c>
      <c r="I42" s="2">
        <f t="shared" si="3"/>
        <v>0.184051178586998</v>
      </c>
      <c r="J42" s="2">
        <f>IFERROR((VLOOKUP(B42,'Channel wise traffic'!$B$2:$G$368,6,TRUE)/(VLOOKUP(B42-7,'Channel wise traffic'!$B$2:$G$368,6,TRUE))-1),"No Data Avaiable")</f>
        <v>0.0103093131543179</v>
      </c>
      <c r="K42" s="2">
        <f t="shared" si="4"/>
        <v>0.171969037161044</v>
      </c>
      <c r="L42" s="23">
        <f t="shared" si="5"/>
        <v>0.20789998989588</v>
      </c>
      <c r="M42" s="23">
        <f t="shared" si="6"/>
        <v>0.357000006669636</v>
      </c>
      <c r="N42" s="23">
        <f t="shared" si="7"/>
        <v>0.700399926985302</v>
      </c>
      <c r="O42" s="23">
        <f t="shared" si="8"/>
        <v>0.811199834883704</v>
      </c>
      <c r="P42" s="2">
        <f t="shared" si="9"/>
        <v>3.51540634380143e-8</v>
      </c>
      <c r="Q42" s="2">
        <f t="shared" si="10"/>
        <v>0.0824741780663214</v>
      </c>
      <c r="R42" s="2">
        <f t="shared" si="11"/>
        <v>0.00980386155292168</v>
      </c>
      <c r="S42" s="2">
        <f t="shared" si="12"/>
        <v>0.0721648134328703</v>
      </c>
      <c r="T42" s="32">
        <f t="shared" si="14"/>
        <v>2</v>
      </c>
      <c r="U42" s="33">
        <f t="shared" si="13"/>
        <v>0</v>
      </c>
    </row>
    <row r="43" spans="1:21">
      <c r="A43" s="15" t="str">
        <f t="shared" si="1"/>
        <v>Sunday</v>
      </c>
      <c r="B43" s="5">
        <v>43506</v>
      </c>
      <c r="C43" s="6">
        <v>46236443</v>
      </c>
      <c r="D43" s="6">
        <v>10000942</v>
      </c>
      <c r="E43" s="6">
        <v>3366317</v>
      </c>
      <c r="F43" s="6">
        <v>2197531</v>
      </c>
      <c r="G43" s="6">
        <v>1799778</v>
      </c>
      <c r="H43" s="23">
        <f t="shared" si="2"/>
        <v>0.0389255289382879</v>
      </c>
      <c r="I43" s="2">
        <f t="shared" si="3"/>
        <v>-0.0492310764401568</v>
      </c>
      <c r="J43" s="2">
        <f>IFERROR((VLOOKUP(B43,'Channel wise traffic'!$B$2:$G$368,6,TRUE)/(VLOOKUP(B43-7,'Channel wise traffic'!$B$2:$G$368,6,TRUE))-1),"No Data Avaiable")</f>
        <v>0.0299999895299037</v>
      </c>
      <c r="K43" s="2">
        <f t="shared" si="4"/>
        <v>-0.0769233851667516</v>
      </c>
      <c r="L43" s="23">
        <f t="shared" si="5"/>
        <v>0.216299986571199</v>
      </c>
      <c r="M43" s="23">
        <f t="shared" si="6"/>
        <v>0.336599992280727</v>
      </c>
      <c r="N43" s="23">
        <f t="shared" si="7"/>
        <v>0.652799780888134</v>
      </c>
      <c r="O43" s="23">
        <f t="shared" si="8"/>
        <v>0.819000050511233</v>
      </c>
      <c r="P43" s="2">
        <f t="shared" si="9"/>
        <v>-6.98084191563808e-8</v>
      </c>
      <c r="Q43" s="2">
        <f t="shared" si="10"/>
        <v>3.82002030008266e-8</v>
      </c>
      <c r="R43" s="2">
        <f t="shared" si="11"/>
        <v>-0.085714566734769</v>
      </c>
      <c r="S43" s="2">
        <f t="shared" si="12"/>
        <v>0.00961538970759945</v>
      </c>
      <c r="T43" s="32">
        <f t="shared" si="14"/>
        <v>2</v>
      </c>
      <c r="U43" s="33">
        <f t="shared" si="13"/>
        <v>0</v>
      </c>
    </row>
    <row r="44" spans="1:21">
      <c r="A44" s="15" t="str">
        <f t="shared" si="1"/>
        <v>Monday</v>
      </c>
      <c r="B44" s="5">
        <v>43507</v>
      </c>
      <c r="C44" s="6">
        <v>22368860</v>
      </c>
      <c r="D44" s="6">
        <v>5312604</v>
      </c>
      <c r="E44" s="6">
        <v>2125041</v>
      </c>
      <c r="F44" s="6">
        <v>1582306</v>
      </c>
      <c r="G44" s="6">
        <v>1297491</v>
      </c>
      <c r="H44" s="23">
        <f t="shared" si="2"/>
        <v>0.0580043417500937</v>
      </c>
      <c r="I44" s="2">
        <f t="shared" si="3"/>
        <v>0.0829779722004513</v>
      </c>
      <c r="J44" s="2">
        <f>IFERROR((VLOOKUP(B44,'Channel wise traffic'!$B$2:$G$368,6,TRUE)/(VLOOKUP(B44-7,'Channel wise traffic'!$B$2:$G$368,6,TRUE))-1),"No Data Avaiable")</f>
        <v>0.0510203640540765</v>
      </c>
      <c r="K44" s="2">
        <f t="shared" si="4"/>
        <v>0.0304062255070858</v>
      </c>
      <c r="L44" s="23">
        <f t="shared" si="5"/>
        <v>0.237499988823749</v>
      </c>
      <c r="M44" s="23">
        <f t="shared" si="6"/>
        <v>0.399999887061034</v>
      </c>
      <c r="N44" s="23">
        <f t="shared" si="7"/>
        <v>0.744600221831014</v>
      </c>
      <c r="O44" s="23">
        <f t="shared" si="8"/>
        <v>0.820000050559121</v>
      </c>
      <c r="P44" s="2">
        <f t="shared" si="9"/>
        <v>1.18629144507665e-7</v>
      </c>
      <c r="Q44" s="2">
        <f t="shared" si="10"/>
        <v>0.0101008056424434</v>
      </c>
      <c r="R44" s="2">
        <f t="shared" si="11"/>
        <v>0.00990102032986018</v>
      </c>
      <c r="S44" s="2">
        <f t="shared" si="12"/>
        <v>0.0101012160458518</v>
      </c>
      <c r="T44" s="32">
        <f t="shared" si="14"/>
        <v>2</v>
      </c>
      <c r="U44" s="33">
        <f t="shared" si="13"/>
        <v>0</v>
      </c>
    </row>
    <row r="45" spans="1:21">
      <c r="A45" s="15" t="str">
        <f t="shared" si="1"/>
        <v>Tuesday</v>
      </c>
      <c r="B45" s="5">
        <v>43508</v>
      </c>
      <c r="C45" s="6">
        <v>22803207</v>
      </c>
      <c r="D45" s="6">
        <v>5814817</v>
      </c>
      <c r="E45" s="6">
        <v>2256149</v>
      </c>
      <c r="F45" s="6">
        <v>1712868</v>
      </c>
      <c r="G45" s="6">
        <v>1404552</v>
      </c>
      <c r="H45" s="23">
        <f t="shared" si="2"/>
        <v>0.0615944941428633</v>
      </c>
      <c r="I45" s="2">
        <f t="shared" si="3"/>
        <v>0.040516023501679</v>
      </c>
      <c r="J45" s="2">
        <f>IFERROR((VLOOKUP(B45,'Channel wise traffic'!$B$2:$G$368,6,TRUE)/(VLOOKUP(B45-7,'Channel wise traffic'!$B$2:$G$368,6,TRUE))-1),"No Data Avaiable")</f>
        <v>0.0194174865788856</v>
      </c>
      <c r="K45" s="2">
        <f t="shared" si="4"/>
        <v>0.0206966615470257</v>
      </c>
      <c r="L45" s="23">
        <f t="shared" si="5"/>
        <v>0.254999965575018</v>
      </c>
      <c r="M45" s="23">
        <f t="shared" si="6"/>
        <v>0.388000000687898</v>
      </c>
      <c r="N45" s="23">
        <f t="shared" si="7"/>
        <v>0.759199857810809</v>
      </c>
      <c r="O45" s="23">
        <f t="shared" si="8"/>
        <v>0.820000140115876</v>
      </c>
      <c r="P45" s="2">
        <f t="shared" si="9"/>
        <v>-0.0285714356350218</v>
      </c>
      <c r="Q45" s="2">
        <f t="shared" si="10"/>
        <v>-0.0396038372378179</v>
      </c>
      <c r="R45" s="2">
        <f t="shared" si="11"/>
        <v>0.0721646568222765</v>
      </c>
      <c r="S45" s="2">
        <f t="shared" si="12"/>
        <v>0.0204081571080463</v>
      </c>
      <c r="T45" s="32">
        <f t="shared" si="14"/>
        <v>2</v>
      </c>
      <c r="U45" s="33">
        <f t="shared" si="13"/>
        <v>0</v>
      </c>
    </row>
    <row r="46" spans="1:21">
      <c r="A46" s="15" t="str">
        <f t="shared" si="1"/>
        <v>Wednesday</v>
      </c>
      <c r="B46" s="5">
        <v>43509</v>
      </c>
      <c r="C46" s="6">
        <v>21717340</v>
      </c>
      <c r="D46" s="6">
        <v>5483628</v>
      </c>
      <c r="E46" s="6">
        <v>2259254</v>
      </c>
      <c r="F46" s="6">
        <v>1682241</v>
      </c>
      <c r="G46" s="6">
        <v>1393232</v>
      </c>
      <c r="H46" s="23">
        <f t="shared" si="2"/>
        <v>0.0641529763774017</v>
      </c>
      <c r="I46" s="2">
        <f t="shared" si="3"/>
        <v>0.0874523587074194</v>
      </c>
      <c r="J46" s="2">
        <f>IFERROR((VLOOKUP(B46,'Channel wise traffic'!$B$2:$G$368,6,TRUE)/(VLOOKUP(B46-7,'Channel wise traffic'!$B$2:$G$368,6,TRUE))-1),"No Data Avaiable")</f>
        <v>0.052631533028763</v>
      </c>
      <c r="K46" s="2">
        <f t="shared" si="4"/>
        <v>0.0330797407720484</v>
      </c>
      <c r="L46" s="23">
        <f t="shared" si="5"/>
        <v>0.252499983883846</v>
      </c>
      <c r="M46" s="23">
        <f t="shared" si="6"/>
        <v>0.411999865782289</v>
      </c>
      <c r="N46" s="23">
        <f t="shared" si="7"/>
        <v>0.744600208741469</v>
      </c>
      <c r="O46" s="23">
        <f t="shared" si="8"/>
        <v>0.828200002258892</v>
      </c>
      <c r="P46" s="2">
        <f t="shared" si="9"/>
        <v>-0.0288462194522446</v>
      </c>
      <c r="Q46" s="2">
        <f t="shared" si="10"/>
        <v>0.0299997604628639</v>
      </c>
      <c r="R46" s="2">
        <f t="shared" si="11"/>
        <v>0.0736846742330333</v>
      </c>
      <c r="S46" s="2">
        <f t="shared" si="12"/>
        <v>-0.0380954877373402</v>
      </c>
      <c r="T46" s="32">
        <f t="shared" si="14"/>
        <v>2</v>
      </c>
      <c r="U46" s="33">
        <f t="shared" si="13"/>
        <v>0</v>
      </c>
    </row>
    <row r="47" spans="1:21">
      <c r="A47" s="15" t="str">
        <f t="shared" si="1"/>
        <v>Thursday</v>
      </c>
      <c r="B47" s="5">
        <v>43510</v>
      </c>
      <c r="C47" s="6">
        <v>21500167</v>
      </c>
      <c r="D47" s="6">
        <v>5213790</v>
      </c>
      <c r="E47" s="6">
        <v>1981240</v>
      </c>
      <c r="F47" s="6">
        <v>1402916</v>
      </c>
      <c r="G47" s="6">
        <v>1184903</v>
      </c>
      <c r="H47" s="23">
        <f t="shared" si="2"/>
        <v>0.0551113393677361</v>
      </c>
      <c r="I47" s="2">
        <f t="shared" si="3"/>
        <v>-0.140690926548805</v>
      </c>
      <c r="J47" s="2">
        <f>IFERROR((VLOOKUP(B47,'Channel wise traffic'!$B$2:$G$368,6,TRUE)/(VLOOKUP(B47-7,'Channel wise traffic'!$B$2:$G$368,6,TRUE))-1),"No Data Avaiable")</f>
        <v>-0.0294117129238701</v>
      </c>
      <c r="K47" s="2">
        <f t="shared" si="4"/>
        <v>-0.11465126613431</v>
      </c>
      <c r="L47" s="23">
        <f t="shared" si="5"/>
        <v>0.242499976860645</v>
      </c>
      <c r="M47" s="23">
        <f t="shared" si="6"/>
        <v>0.379999961640189</v>
      </c>
      <c r="N47" s="23">
        <f t="shared" si="7"/>
        <v>0.708099977791686</v>
      </c>
      <c r="O47" s="23">
        <f t="shared" si="8"/>
        <v>0.844600104354074</v>
      </c>
      <c r="P47" s="2">
        <f t="shared" si="9"/>
        <v>-0.0202020185300456</v>
      </c>
      <c r="Q47" s="2">
        <f t="shared" si="10"/>
        <v>-0.0500001825381546</v>
      </c>
      <c r="R47" s="2">
        <f t="shared" si="11"/>
        <v>-0.039603732674965</v>
      </c>
      <c r="S47" s="2">
        <f t="shared" si="12"/>
        <v>-0.00961547714685307</v>
      </c>
      <c r="T47" s="32">
        <f t="shared" si="14"/>
        <v>2</v>
      </c>
      <c r="U47" s="33">
        <f t="shared" si="13"/>
        <v>0</v>
      </c>
    </row>
    <row r="48" spans="1:21">
      <c r="A48" s="15" t="str">
        <f t="shared" si="1"/>
        <v>Friday</v>
      </c>
      <c r="B48" s="5">
        <v>43511</v>
      </c>
      <c r="C48" s="6">
        <v>21500167</v>
      </c>
      <c r="D48" s="6">
        <v>5482542</v>
      </c>
      <c r="E48" s="6">
        <v>2214947</v>
      </c>
      <c r="F48" s="6">
        <v>1633080</v>
      </c>
      <c r="G48" s="6">
        <v>1285561</v>
      </c>
      <c r="H48" s="23">
        <f t="shared" si="2"/>
        <v>0.0597930704445226</v>
      </c>
      <c r="I48" s="2">
        <f t="shared" si="3"/>
        <v>0.0313621919197349</v>
      </c>
      <c r="J48" s="2">
        <f>IFERROR((VLOOKUP(B48,'Channel wise traffic'!$B$2:$G$368,6,TRUE)/(VLOOKUP(B48-7,'Channel wise traffic'!$B$2:$G$368,6,TRUE))-1),"No Data Avaiable")</f>
        <v>-0.0198019003022224</v>
      </c>
      <c r="K48" s="2">
        <f t="shared" si="4"/>
        <v>0.0521977529928912</v>
      </c>
      <c r="L48" s="23">
        <f t="shared" si="5"/>
        <v>0.254999972790909</v>
      </c>
      <c r="M48" s="23">
        <f t="shared" si="6"/>
        <v>0.404000005836709</v>
      </c>
      <c r="N48" s="23">
        <f t="shared" si="7"/>
        <v>0.737299808979628</v>
      </c>
      <c r="O48" s="23">
        <f t="shared" si="8"/>
        <v>0.787200259632106</v>
      </c>
      <c r="P48" s="2">
        <f t="shared" si="9"/>
        <v>0.0736840624699397</v>
      </c>
      <c r="Q48" s="2">
        <f t="shared" si="10"/>
        <v>2.93833185782688e-7</v>
      </c>
      <c r="R48" s="2">
        <f t="shared" si="11"/>
        <v>0.0412365568967077</v>
      </c>
      <c r="S48" s="2">
        <f t="shared" si="12"/>
        <v>-0.058822950491127</v>
      </c>
      <c r="T48" s="32">
        <f t="shared" si="14"/>
        <v>2</v>
      </c>
      <c r="U48" s="33">
        <f t="shared" si="13"/>
        <v>0</v>
      </c>
    </row>
    <row r="49" spans="1:21">
      <c r="A49" s="15" t="str">
        <f t="shared" si="1"/>
        <v>Saturday</v>
      </c>
      <c r="B49" s="5">
        <v>43512</v>
      </c>
      <c r="C49" s="6">
        <v>45787545</v>
      </c>
      <c r="D49" s="6">
        <v>9807692</v>
      </c>
      <c r="E49" s="6">
        <v>3334615</v>
      </c>
      <c r="F49" s="6">
        <v>2290213</v>
      </c>
      <c r="G49" s="6">
        <v>1768503</v>
      </c>
      <c r="H49" s="23">
        <f t="shared" si="2"/>
        <v>0.0386241061843346</v>
      </c>
      <c r="I49" s="2">
        <f t="shared" si="3"/>
        <v>-0.0466861551680735</v>
      </c>
      <c r="J49" s="2">
        <f>IFERROR((VLOOKUP(B49,'Channel wise traffic'!$B$2:$G$368,6,TRUE)/(VLOOKUP(B49-7,'Channel wise traffic'!$B$2:$G$368,6,TRUE))-1),"No Data Avaiable")</f>
        <v>0.0408163037991833</v>
      </c>
      <c r="K49" s="2">
        <f t="shared" si="4"/>
        <v>-0.0840710118281496</v>
      </c>
      <c r="L49" s="23">
        <f t="shared" si="5"/>
        <v>0.21419999696424</v>
      </c>
      <c r="M49" s="23">
        <f t="shared" si="6"/>
        <v>0.339999971450979</v>
      </c>
      <c r="N49" s="23">
        <f t="shared" si="7"/>
        <v>0.686799825467108</v>
      </c>
      <c r="O49" s="23">
        <f t="shared" si="8"/>
        <v>0.772200227664414</v>
      </c>
      <c r="P49" s="2">
        <f t="shared" si="9"/>
        <v>0.0303030657746317</v>
      </c>
      <c r="Q49" s="2">
        <f t="shared" si="10"/>
        <v>-0.0476191453811029</v>
      </c>
      <c r="R49" s="2">
        <f t="shared" si="11"/>
        <v>-0.0194176226955531</v>
      </c>
      <c r="S49" s="2">
        <f t="shared" si="12"/>
        <v>-0.0480764486655511</v>
      </c>
      <c r="T49" s="32">
        <f t="shared" si="14"/>
        <v>2</v>
      </c>
      <c r="U49" s="33">
        <f t="shared" si="13"/>
        <v>0</v>
      </c>
    </row>
    <row r="50" spans="1:21">
      <c r="A50" s="15" t="str">
        <f t="shared" si="1"/>
        <v>Sunday</v>
      </c>
      <c r="B50" s="5">
        <v>43513</v>
      </c>
      <c r="C50" s="6">
        <v>45338648</v>
      </c>
      <c r="D50" s="6">
        <v>9901960</v>
      </c>
      <c r="E50" s="6">
        <v>3232000</v>
      </c>
      <c r="F50" s="6">
        <v>2087872</v>
      </c>
      <c r="G50" s="6">
        <v>1579683</v>
      </c>
      <c r="H50" s="23">
        <f t="shared" si="2"/>
        <v>0.0348418638332577</v>
      </c>
      <c r="I50" s="2">
        <f t="shared" si="3"/>
        <v>-0.122290082443501</v>
      </c>
      <c r="J50" s="2">
        <f>IFERROR((VLOOKUP(B50,'Channel wise traffic'!$B$2:$G$368,6,TRUE)/(VLOOKUP(B50-7,'Channel wise traffic'!$B$2:$G$368,6,TRUE))-1),"No Data Avaiable")</f>
        <v>-0.0194174547301338</v>
      </c>
      <c r="K50" s="2">
        <f t="shared" si="4"/>
        <v>-0.104909688228114</v>
      </c>
      <c r="L50" s="23">
        <f t="shared" si="5"/>
        <v>0.218399984048929</v>
      </c>
      <c r="M50" s="23">
        <f t="shared" si="6"/>
        <v>0.326400025853467</v>
      </c>
      <c r="N50" s="23">
        <f t="shared" si="7"/>
        <v>0.646</v>
      </c>
      <c r="O50" s="23">
        <f t="shared" si="8"/>
        <v>0.75659954250069</v>
      </c>
      <c r="P50" s="2">
        <f t="shared" si="9"/>
        <v>0.00970872680585555</v>
      </c>
      <c r="Q50" s="2">
        <f t="shared" si="10"/>
        <v>-0.0303029312572085</v>
      </c>
      <c r="R50" s="2">
        <f t="shared" si="11"/>
        <v>-0.0104163345135972</v>
      </c>
      <c r="S50" s="2">
        <f t="shared" si="12"/>
        <v>-0.076191091772939</v>
      </c>
      <c r="T50" s="32">
        <f t="shared" si="14"/>
        <v>2</v>
      </c>
      <c r="U50" s="33">
        <f t="shared" si="13"/>
        <v>0</v>
      </c>
    </row>
    <row r="51" spans="1:21">
      <c r="A51" s="15" t="str">
        <f t="shared" si="1"/>
        <v>Monday</v>
      </c>
      <c r="B51" s="5">
        <v>43514</v>
      </c>
      <c r="C51" s="6">
        <v>21717340</v>
      </c>
      <c r="D51" s="6">
        <v>5592215</v>
      </c>
      <c r="E51" s="6">
        <v>2348730</v>
      </c>
      <c r="F51" s="6">
        <v>1800301</v>
      </c>
      <c r="G51" s="6">
        <v>1431960</v>
      </c>
      <c r="H51" s="23">
        <f t="shared" si="2"/>
        <v>0.0659362518614158</v>
      </c>
      <c r="I51" s="2">
        <f t="shared" si="3"/>
        <v>0.103637713093964</v>
      </c>
      <c r="J51" s="2">
        <f>IFERROR((VLOOKUP(B51,'Channel wise traffic'!$B$2:$G$368,6,TRUE)/(VLOOKUP(B51-7,'Channel wise traffic'!$B$2:$G$368,6,TRUE))-1),"No Data Avaiable")</f>
        <v>-0.029126207515824</v>
      </c>
      <c r="K51" s="2">
        <f t="shared" si="4"/>
        <v>0.136746834323127</v>
      </c>
      <c r="L51" s="23">
        <f t="shared" si="5"/>
        <v>0.257499997697692</v>
      </c>
      <c r="M51" s="23">
        <f t="shared" si="6"/>
        <v>0.419999946353994</v>
      </c>
      <c r="N51" s="23">
        <f t="shared" si="7"/>
        <v>0.766499767959706</v>
      </c>
      <c r="O51" s="23">
        <f t="shared" si="8"/>
        <v>0.795400324723477</v>
      </c>
      <c r="P51" s="2">
        <f t="shared" si="9"/>
        <v>0.0842105676425347</v>
      </c>
      <c r="Q51" s="2">
        <f t="shared" si="10"/>
        <v>0.0500001623498152</v>
      </c>
      <c r="R51" s="2">
        <f t="shared" si="11"/>
        <v>0.0294111463932143</v>
      </c>
      <c r="S51" s="2">
        <f t="shared" si="12"/>
        <v>-0.0299996638035211</v>
      </c>
      <c r="T51" s="32">
        <f t="shared" si="14"/>
        <v>2</v>
      </c>
      <c r="U51" s="33">
        <f t="shared" si="13"/>
        <v>0</v>
      </c>
    </row>
    <row r="52" s="15" customFormat="1" spans="1:21">
      <c r="A52" s="24" t="str">
        <f t="shared" si="1"/>
        <v>Tuesday</v>
      </c>
      <c r="B52" s="25">
        <v>43515</v>
      </c>
      <c r="C52" s="26">
        <v>21934513</v>
      </c>
      <c r="D52" s="26">
        <v>5648137</v>
      </c>
      <c r="E52" s="26">
        <v>948887</v>
      </c>
      <c r="F52" s="26">
        <v>727321</v>
      </c>
      <c r="G52" s="26">
        <v>620260</v>
      </c>
      <c r="H52" s="27">
        <f t="shared" si="2"/>
        <v>0.0282778104077351</v>
      </c>
      <c r="I52" s="29">
        <f t="shared" si="3"/>
        <v>-0.558392996485712</v>
      </c>
      <c r="J52" s="29">
        <f>IFERROR((VLOOKUP(B52,'Channel wise traffic'!$B$2:$G$368,6,TRUE)/(VLOOKUP(B52-7,'Channel wise traffic'!$B$2:$G$368,6,TRUE))-1),"No Data Avaiable")</f>
        <v>-0.0380952589778498</v>
      </c>
      <c r="K52" s="29">
        <f t="shared" si="4"/>
        <v>-0.54090360183579</v>
      </c>
      <c r="L52" s="27">
        <f t="shared" si="5"/>
        <v>0.25749999555495</v>
      </c>
      <c r="M52" s="27">
        <f t="shared" si="6"/>
        <v>0.167999997167208</v>
      </c>
      <c r="N52" s="27">
        <f t="shared" si="7"/>
        <v>0.766499066801421</v>
      </c>
      <c r="O52" s="27">
        <f t="shared" si="8"/>
        <v>0.852800895340572</v>
      </c>
      <c r="P52" s="29">
        <f t="shared" si="9"/>
        <v>0.00980404046053596</v>
      </c>
      <c r="Q52" s="29">
        <f t="shared" si="10"/>
        <v>-0.567010317347024</v>
      </c>
      <c r="R52" s="29">
        <f t="shared" si="11"/>
        <v>0.00961434451747545</v>
      </c>
      <c r="S52" s="29">
        <f t="shared" si="12"/>
        <v>0.0400009141706499</v>
      </c>
      <c r="T52" s="34">
        <f t="shared" si="14"/>
        <v>2</v>
      </c>
      <c r="U52" s="35">
        <f t="shared" si="13"/>
        <v>1</v>
      </c>
    </row>
    <row r="53" spans="1:21">
      <c r="A53" s="15" t="str">
        <f t="shared" si="1"/>
        <v>Wednesday</v>
      </c>
      <c r="B53" s="5">
        <v>43516</v>
      </c>
      <c r="C53" s="6">
        <v>22151687</v>
      </c>
      <c r="D53" s="6">
        <v>5427163</v>
      </c>
      <c r="E53" s="6">
        <v>2105739</v>
      </c>
      <c r="F53" s="6">
        <v>1537189</v>
      </c>
      <c r="G53" s="6">
        <v>1222680</v>
      </c>
      <c r="H53" s="23">
        <f t="shared" si="2"/>
        <v>0.0551957961486184</v>
      </c>
      <c r="I53" s="2">
        <f t="shared" si="3"/>
        <v>-0.122414644510031</v>
      </c>
      <c r="J53" s="2">
        <f>IFERROR((VLOOKUP(B53,'Channel wise traffic'!$B$2:$G$368,6,TRUE)/(VLOOKUP(B53-7,'Channel wise traffic'!$B$2:$G$368,6,TRUE))-1),"No Data Avaiable")</f>
        <v>0.0200000110510781</v>
      </c>
      <c r="K53" s="2">
        <f t="shared" si="4"/>
        <v>-0.139622208268088</v>
      </c>
      <c r="L53" s="23">
        <f t="shared" si="5"/>
        <v>0.244999985779864</v>
      </c>
      <c r="M53" s="23">
        <f t="shared" si="6"/>
        <v>0.387999955040967</v>
      </c>
      <c r="N53" s="23">
        <f t="shared" si="7"/>
        <v>0.729999776800449</v>
      </c>
      <c r="O53" s="23">
        <f t="shared" si="8"/>
        <v>0.795399915039725</v>
      </c>
      <c r="P53" s="2">
        <f t="shared" si="9"/>
        <v>-0.0297029646838783</v>
      </c>
      <c r="Q53" s="2">
        <f t="shared" si="10"/>
        <v>-0.0582522295140837</v>
      </c>
      <c r="R53" s="2">
        <f t="shared" si="11"/>
        <v>-0.0196084177382901</v>
      </c>
      <c r="S53" s="2">
        <f t="shared" si="12"/>
        <v>-0.0396040655997406</v>
      </c>
      <c r="T53" s="32">
        <f t="shared" si="14"/>
        <v>2</v>
      </c>
      <c r="U53" s="33">
        <f t="shared" si="13"/>
        <v>0</v>
      </c>
    </row>
    <row r="54" spans="1:21">
      <c r="A54" s="15" t="str">
        <f t="shared" si="1"/>
        <v>Thursday</v>
      </c>
      <c r="B54" s="5">
        <v>43517</v>
      </c>
      <c r="C54" s="6">
        <v>20848646</v>
      </c>
      <c r="D54" s="6">
        <v>5003675</v>
      </c>
      <c r="E54" s="6">
        <v>1921411</v>
      </c>
      <c r="F54" s="6">
        <v>1444709</v>
      </c>
      <c r="G54" s="6">
        <v>1149121</v>
      </c>
      <c r="H54" s="23">
        <f t="shared" si="2"/>
        <v>0.0551172963462471</v>
      </c>
      <c r="I54" s="2">
        <f t="shared" si="3"/>
        <v>-0.0301982525151848</v>
      </c>
      <c r="J54" s="2">
        <f>IFERROR((VLOOKUP(B54,'Channel wise traffic'!$B$2:$G$368,6,TRUE)/(VLOOKUP(B54-7,'Channel wise traffic'!$B$2:$G$368,6,TRUE))-1),"No Data Avaiable")</f>
        <v>-0.0303030683577048</v>
      </c>
      <c r="K54" s="2">
        <f t="shared" si="4"/>
        <v>0.000108089888203322</v>
      </c>
      <c r="L54" s="23">
        <f t="shared" si="5"/>
        <v>0.23999999808141</v>
      </c>
      <c r="M54" s="23">
        <f t="shared" si="6"/>
        <v>0.383999960029378</v>
      </c>
      <c r="N54" s="23">
        <f t="shared" si="7"/>
        <v>0.751900035963154</v>
      </c>
      <c r="O54" s="23">
        <f t="shared" si="8"/>
        <v>0.795399627191358</v>
      </c>
      <c r="P54" s="2">
        <f t="shared" si="9"/>
        <v>-0.0103091918259081</v>
      </c>
      <c r="Q54" s="2">
        <f t="shared" si="10"/>
        <v>0.0105263126130974</v>
      </c>
      <c r="R54" s="2">
        <f t="shared" si="11"/>
        <v>0.0618557541945772</v>
      </c>
      <c r="S54" s="2">
        <f t="shared" si="12"/>
        <v>-0.0582529849440911</v>
      </c>
      <c r="T54" s="32">
        <f t="shared" si="14"/>
        <v>2</v>
      </c>
      <c r="U54" s="33">
        <f t="shared" si="13"/>
        <v>0</v>
      </c>
    </row>
    <row r="55" spans="1:21">
      <c r="A55" s="15" t="str">
        <f t="shared" si="1"/>
        <v>Friday</v>
      </c>
      <c r="B55" s="5">
        <v>43518</v>
      </c>
      <c r="C55" s="6">
        <v>22151687</v>
      </c>
      <c r="D55" s="6">
        <v>5704059</v>
      </c>
      <c r="E55" s="6">
        <v>2304440</v>
      </c>
      <c r="F55" s="6">
        <v>1749530</v>
      </c>
      <c r="G55" s="6">
        <v>1377230</v>
      </c>
      <c r="H55" s="23">
        <f t="shared" si="2"/>
        <v>0.0621726914072052</v>
      </c>
      <c r="I55" s="2">
        <f t="shared" si="3"/>
        <v>0.0713066124439059</v>
      </c>
      <c r="J55" s="2">
        <f>IFERROR((VLOOKUP(B55,'Channel wise traffic'!$B$2:$G$368,6,TRUE)/(VLOOKUP(B55-7,'Channel wise traffic'!$B$2:$G$368,6,TRUE))-1),"No Data Avaiable")</f>
        <v>0.0303029753351671</v>
      </c>
      <c r="K55" s="2">
        <f t="shared" si="4"/>
        <v>0.0397976043877939</v>
      </c>
      <c r="L55" s="23">
        <f t="shared" si="5"/>
        <v>0.257499981829826</v>
      </c>
      <c r="M55" s="23">
        <f t="shared" si="6"/>
        <v>0.404000028751456</v>
      </c>
      <c r="N55" s="23">
        <f t="shared" si="7"/>
        <v>0.759199632014719</v>
      </c>
      <c r="O55" s="23">
        <f t="shared" si="8"/>
        <v>0.787199990854687</v>
      </c>
      <c r="P55" s="2">
        <f t="shared" si="9"/>
        <v>0.00980395806146683</v>
      </c>
      <c r="Q55" s="2">
        <f t="shared" si="10"/>
        <v>5.67196702938588e-8</v>
      </c>
      <c r="R55" s="2">
        <f t="shared" si="11"/>
        <v>0.0297027379749348</v>
      </c>
      <c r="S55" s="2">
        <f t="shared" si="12"/>
        <v>-3.41434617356917e-7</v>
      </c>
      <c r="T55" s="32">
        <f t="shared" si="14"/>
        <v>2</v>
      </c>
      <c r="U55" s="33">
        <f t="shared" si="13"/>
        <v>0</v>
      </c>
    </row>
    <row r="56" spans="1:21">
      <c r="A56" s="15" t="str">
        <f t="shared" si="1"/>
        <v>Saturday</v>
      </c>
      <c r="B56" s="5">
        <v>43519</v>
      </c>
      <c r="C56" s="6">
        <v>43094160</v>
      </c>
      <c r="D56" s="6">
        <v>9049773</v>
      </c>
      <c r="E56" s="6">
        <v>2923076</v>
      </c>
      <c r="F56" s="6">
        <v>1908184</v>
      </c>
      <c r="G56" s="6">
        <v>1443732</v>
      </c>
      <c r="H56" s="23">
        <f t="shared" si="2"/>
        <v>0.033501801636231</v>
      </c>
      <c r="I56" s="2">
        <f t="shared" si="3"/>
        <v>-0.183641758029248</v>
      </c>
      <c r="J56" s="2">
        <f>IFERROR((VLOOKUP(B56,'Channel wise traffic'!$B$2:$G$368,6,TRUE)/(VLOOKUP(B56-7,'Channel wise traffic'!$B$2:$G$368,6,TRUE))-1),"No Data Avaiable")</f>
        <v>-0.0588235525364715</v>
      </c>
      <c r="K56" s="2">
        <f t="shared" si="4"/>
        <v>-0.132619367906076</v>
      </c>
      <c r="L56" s="23">
        <f t="shared" si="5"/>
        <v>0.209999986077</v>
      </c>
      <c r="M56" s="23">
        <f t="shared" si="6"/>
        <v>0.322999924970494</v>
      </c>
      <c r="N56" s="23">
        <f t="shared" si="7"/>
        <v>0.652799995621051</v>
      </c>
      <c r="O56" s="23">
        <f t="shared" si="8"/>
        <v>0.756599992453558</v>
      </c>
      <c r="P56" s="2">
        <f t="shared" si="9"/>
        <v>-0.0196078942426006</v>
      </c>
      <c r="Q56" s="2">
        <f t="shared" si="10"/>
        <v>-0.0500001409057083</v>
      </c>
      <c r="R56" s="2">
        <f t="shared" si="11"/>
        <v>-0.0495047153265256</v>
      </c>
      <c r="S56" s="2">
        <f t="shared" si="12"/>
        <v>-0.0202023188442201</v>
      </c>
      <c r="T56" s="32">
        <f t="shared" si="14"/>
        <v>2</v>
      </c>
      <c r="U56" s="33">
        <f t="shared" si="13"/>
        <v>0</v>
      </c>
    </row>
    <row r="57" spans="1:21">
      <c r="A57" s="15" t="str">
        <f t="shared" si="1"/>
        <v>Sunday</v>
      </c>
      <c r="B57" s="5">
        <v>43520</v>
      </c>
      <c r="C57" s="6">
        <v>44440853</v>
      </c>
      <c r="D57" s="6">
        <v>8959276</v>
      </c>
      <c r="E57" s="6">
        <v>3168000</v>
      </c>
      <c r="F57" s="6">
        <v>2046528</v>
      </c>
      <c r="G57" s="6">
        <v>1644180</v>
      </c>
      <c r="H57" s="23">
        <f t="shared" si="2"/>
        <v>0.0369970396382806</v>
      </c>
      <c r="I57" s="2">
        <f t="shared" si="3"/>
        <v>0.0408290777326843</v>
      </c>
      <c r="J57" s="2">
        <f>IFERROR((VLOOKUP(B57,'Channel wise traffic'!$B$2:$G$368,6,TRUE)/(VLOOKUP(B57-7,'Channel wise traffic'!$B$2:$G$368,6,TRUE))-1),"No Data Avaiable")</f>
        <v>-0.0198020024726366</v>
      </c>
      <c r="K57" s="2">
        <f t="shared" si="4"/>
        <v>0.0618559275513186</v>
      </c>
      <c r="L57" s="23">
        <f t="shared" si="5"/>
        <v>0.201600000792064</v>
      </c>
      <c r="M57" s="23">
        <f t="shared" si="6"/>
        <v>0.353600000714343</v>
      </c>
      <c r="N57" s="23">
        <f t="shared" si="7"/>
        <v>0.646</v>
      </c>
      <c r="O57" s="23">
        <f t="shared" si="8"/>
        <v>0.803399709165963</v>
      </c>
      <c r="P57" s="2">
        <f t="shared" si="9"/>
        <v>-0.076923005878522</v>
      </c>
      <c r="Q57" s="2">
        <f t="shared" si="10"/>
        <v>0.0833332497133046</v>
      </c>
      <c r="R57" s="2">
        <f t="shared" si="11"/>
        <v>0</v>
      </c>
      <c r="S57" s="2">
        <f t="shared" si="12"/>
        <v>0.0618559277878901</v>
      </c>
      <c r="T57" s="32">
        <f t="shared" si="14"/>
        <v>2</v>
      </c>
      <c r="U57" s="33">
        <f t="shared" si="13"/>
        <v>0</v>
      </c>
    </row>
    <row r="58" spans="1:21">
      <c r="A58" s="15" t="str">
        <f t="shared" si="1"/>
        <v>Monday</v>
      </c>
      <c r="B58" s="5">
        <v>43521</v>
      </c>
      <c r="C58" s="6">
        <v>21065820</v>
      </c>
      <c r="D58" s="6">
        <v>5055796</v>
      </c>
      <c r="E58" s="6">
        <v>2042541</v>
      </c>
      <c r="F58" s="6">
        <v>1505966</v>
      </c>
      <c r="G58" s="6">
        <v>1271939</v>
      </c>
      <c r="H58" s="23">
        <f t="shared" si="2"/>
        <v>0.0603792779013587</v>
      </c>
      <c r="I58" s="2">
        <f t="shared" si="3"/>
        <v>-0.11174962987793</v>
      </c>
      <c r="J58" s="2">
        <f>IFERROR((VLOOKUP(B58,'Channel wise traffic'!$B$2:$G$368,6,TRUE)/(VLOOKUP(B58-7,'Channel wise traffic'!$B$2:$G$368,6,TRUE))-1),"No Data Avaiable")</f>
        <v>-0.0299999475073787</v>
      </c>
      <c r="K58" s="2">
        <f t="shared" si="4"/>
        <v>-0.0842779776402319</v>
      </c>
      <c r="L58" s="23">
        <f t="shared" si="5"/>
        <v>0.23999996202379</v>
      </c>
      <c r="M58" s="23">
        <f t="shared" si="6"/>
        <v>0.40399988448901</v>
      </c>
      <c r="N58" s="23">
        <f t="shared" si="7"/>
        <v>0.737300254927563</v>
      </c>
      <c r="O58" s="23">
        <f t="shared" si="8"/>
        <v>0.844600077292582</v>
      </c>
      <c r="P58" s="2">
        <f t="shared" si="9"/>
        <v>-0.0679613041956113</v>
      </c>
      <c r="Q58" s="2">
        <f t="shared" si="10"/>
        <v>-0.0380953902586886</v>
      </c>
      <c r="R58" s="2">
        <f t="shared" si="11"/>
        <v>-0.038094614313931</v>
      </c>
      <c r="S58" s="2">
        <f t="shared" si="12"/>
        <v>0.0618553337732284</v>
      </c>
      <c r="T58" s="32">
        <f t="shared" si="14"/>
        <v>2</v>
      </c>
      <c r="U58" s="33">
        <f t="shared" si="13"/>
        <v>0</v>
      </c>
    </row>
    <row r="59" s="15" customFormat="1" spans="1:21">
      <c r="A59" s="24" t="str">
        <f t="shared" si="1"/>
        <v>Tuesday</v>
      </c>
      <c r="B59" s="25">
        <v>43522</v>
      </c>
      <c r="C59" s="26">
        <v>22368860</v>
      </c>
      <c r="D59" s="26">
        <v>5480370</v>
      </c>
      <c r="E59" s="26">
        <v>2257912</v>
      </c>
      <c r="F59" s="26">
        <v>1681241</v>
      </c>
      <c r="G59" s="26">
        <v>1364832</v>
      </c>
      <c r="H59" s="27">
        <f t="shared" si="2"/>
        <v>0.0610148214973852</v>
      </c>
      <c r="I59" s="29">
        <f t="shared" si="3"/>
        <v>1.20041917905395</v>
      </c>
      <c r="J59" s="29">
        <f>IFERROR((VLOOKUP(B59,'Channel wise traffic'!$B$2:$G$368,6,TRUE)/(VLOOKUP(B59-7,'Channel wise traffic'!$B$2:$G$368,6,TRUE))-1),"No Data Avaiable")</f>
        <v>0.019801991482737</v>
      </c>
      <c r="K59" s="29">
        <f t="shared" si="4"/>
        <v>1.15769257299693</v>
      </c>
      <c r="L59" s="27">
        <f t="shared" si="5"/>
        <v>0.244999968706496</v>
      </c>
      <c r="M59" s="27">
        <f t="shared" si="6"/>
        <v>0.41199991971345</v>
      </c>
      <c r="N59" s="27">
        <f t="shared" si="7"/>
        <v>0.744599878117482</v>
      </c>
      <c r="O59" s="27">
        <f t="shared" si="8"/>
        <v>0.81180033082705</v>
      </c>
      <c r="P59" s="29">
        <f t="shared" si="9"/>
        <v>-0.0485437944242078</v>
      </c>
      <c r="Q59" s="29">
        <f t="shared" si="10"/>
        <v>1.45238051583652</v>
      </c>
      <c r="R59" s="29">
        <f t="shared" si="11"/>
        <v>-0.0285704048868888</v>
      </c>
      <c r="S59" s="29">
        <f t="shared" si="12"/>
        <v>-0.0480775345541213</v>
      </c>
      <c r="T59" s="34">
        <f t="shared" si="14"/>
        <v>2</v>
      </c>
      <c r="U59" s="35">
        <f t="shared" si="13"/>
        <v>1</v>
      </c>
    </row>
    <row r="60" spans="1:21">
      <c r="A60" s="15" t="str">
        <f t="shared" si="1"/>
        <v>Wednesday</v>
      </c>
      <c r="B60" s="5">
        <v>43523</v>
      </c>
      <c r="C60" s="6">
        <v>21500167</v>
      </c>
      <c r="D60" s="6">
        <v>5482542</v>
      </c>
      <c r="E60" s="6">
        <v>2105296</v>
      </c>
      <c r="F60" s="6">
        <v>1613709</v>
      </c>
      <c r="G60" s="6">
        <v>1323241</v>
      </c>
      <c r="H60" s="23">
        <f t="shared" si="2"/>
        <v>0.0615456149712698</v>
      </c>
      <c r="I60" s="2">
        <f t="shared" si="3"/>
        <v>0.0822463768115942</v>
      </c>
      <c r="J60" s="2">
        <f>IFERROR((VLOOKUP(B60,'Channel wise traffic'!$B$2:$G$368,6,TRUE)/(VLOOKUP(B60-7,'Channel wise traffic'!$B$2:$G$368,6,TRUE))-1),"No Data Avaiable")</f>
        <v>-0.0294117129238701</v>
      </c>
      <c r="K60" s="2">
        <f t="shared" si="4"/>
        <v>0.11504171088599</v>
      </c>
      <c r="L60" s="23">
        <f t="shared" si="5"/>
        <v>0.254999972790909</v>
      </c>
      <c r="M60" s="23">
        <f t="shared" si="6"/>
        <v>0.383999976653166</v>
      </c>
      <c r="N60" s="23">
        <f t="shared" si="7"/>
        <v>0.766499817602845</v>
      </c>
      <c r="O60" s="23">
        <f t="shared" si="8"/>
        <v>0.819999764517642</v>
      </c>
      <c r="P60" s="2">
        <f t="shared" si="9"/>
        <v>0.0408162758835018</v>
      </c>
      <c r="Q60" s="2">
        <f t="shared" si="10"/>
        <v>-0.0103092238435416</v>
      </c>
      <c r="R60" s="2">
        <f t="shared" si="11"/>
        <v>0.0500000711813564</v>
      </c>
      <c r="S60" s="2">
        <f t="shared" si="12"/>
        <v>0.0309276491143309</v>
      </c>
      <c r="T60" s="32">
        <f t="shared" si="14"/>
        <v>2</v>
      </c>
      <c r="U60" s="33">
        <f t="shared" si="13"/>
        <v>0</v>
      </c>
    </row>
    <row r="61" s="15" customFormat="1" spans="1:21">
      <c r="A61" s="24" t="str">
        <f t="shared" si="1"/>
        <v>Thursday</v>
      </c>
      <c r="B61" s="25">
        <v>43524</v>
      </c>
      <c r="C61" s="26">
        <v>22586034</v>
      </c>
      <c r="D61" s="26">
        <v>5759438</v>
      </c>
      <c r="E61" s="26">
        <v>2280737</v>
      </c>
      <c r="F61" s="26">
        <v>1648289</v>
      </c>
      <c r="G61" s="26">
        <v>1405660</v>
      </c>
      <c r="H61" s="27">
        <f t="shared" si="2"/>
        <v>0.062235804656984</v>
      </c>
      <c r="I61" s="29">
        <f t="shared" si="3"/>
        <v>0.223248030451101</v>
      </c>
      <c r="J61" s="29">
        <f>IFERROR((VLOOKUP(B61,'Channel wise traffic'!$B$2:$G$368,6,TRUE)/(VLOOKUP(B61-7,'Channel wise traffic'!$B$2:$G$368,6,TRUE))-1),"No Data Avaiable")</f>
        <v>0.083333329336271</v>
      </c>
      <c r="K61" s="29">
        <f t="shared" si="4"/>
        <v>0.129151986447565</v>
      </c>
      <c r="L61" s="27">
        <f t="shared" si="5"/>
        <v>0.254999970335651</v>
      </c>
      <c r="M61" s="27">
        <f t="shared" si="6"/>
        <v>0.395999922214633</v>
      </c>
      <c r="N61" s="27">
        <f t="shared" si="7"/>
        <v>0.722700162272108</v>
      </c>
      <c r="O61" s="27">
        <f t="shared" si="8"/>
        <v>0.852799478732188</v>
      </c>
      <c r="P61" s="29">
        <f t="shared" si="9"/>
        <v>0.0624998848923011</v>
      </c>
      <c r="Q61" s="29">
        <f t="shared" si="10"/>
        <v>0.0312499047769075</v>
      </c>
      <c r="R61" s="29">
        <f t="shared" si="11"/>
        <v>-0.038834781612482</v>
      </c>
      <c r="S61" s="29">
        <f t="shared" si="12"/>
        <v>0.0721647956304872</v>
      </c>
      <c r="T61" s="34">
        <f t="shared" si="14"/>
        <v>2</v>
      </c>
      <c r="U61" s="35">
        <f t="shared" si="13"/>
        <v>1</v>
      </c>
    </row>
    <row r="62" spans="1:21">
      <c r="A62" s="15" t="str">
        <f t="shared" si="1"/>
        <v>Friday</v>
      </c>
      <c r="B62" s="5">
        <v>43525</v>
      </c>
      <c r="C62" s="6">
        <v>22368860</v>
      </c>
      <c r="D62" s="6">
        <v>5815903</v>
      </c>
      <c r="E62" s="6">
        <v>2442679</v>
      </c>
      <c r="F62" s="6">
        <v>1872313</v>
      </c>
      <c r="G62" s="6">
        <v>1458532</v>
      </c>
      <c r="H62" s="23">
        <f t="shared" si="2"/>
        <v>0.0652036804736585</v>
      </c>
      <c r="I62" s="2">
        <f t="shared" si="3"/>
        <v>0.0590329865018915</v>
      </c>
      <c r="J62" s="2">
        <f>IFERROR((VLOOKUP(B62,'Channel wise traffic'!$B$2:$G$368,6,TRUE)/(VLOOKUP(B62-7,'Channel wise traffic'!$B$2:$G$368,6,TRUE))-1),"No Data Avaiable")</f>
        <v>0.00980390430795675</v>
      </c>
      <c r="K62" s="2">
        <f t="shared" si="4"/>
        <v>0.0487511316922342</v>
      </c>
      <c r="L62" s="23">
        <f t="shared" si="5"/>
        <v>0.259999973176997</v>
      </c>
      <c r="M62" s="23">
        <f t="shared" si="6"/>
        <v>0.41999995529499</v>
      </c>
      <c r="N62" s="23">
        <f t="shared" si="7"/>
        <v>0.766499814343186</v>
      </c>
      <c r="O62" s="23">
        <f t="shared" si="8"/>
        <v>0.779000092399081</v>
      </c>
      <c r="P62" s="2">
        <f t="shared" si="9"/>
        <v>0.00970870494593989</v>
      </c>
      <c r="Q62" s="2">
        <f t="shared" si="10"/>
        <v>0.0396037757546246</v>
      </c>
      <c r="R62" s="2">
        <f t="shared" si="11"/>
        <v>0.00961562943476935</v>
      </c>
      <c r="S62" s="2">
        <f t="shared" si="12"/>
        <v>-0.010416537793278</v>
      </c>
      <c r="T62" s="32">
        <f t="shared" si="14"/>
        <v>3</v>
      </c>
      <c r="U62" s="33">
        <f t="shared" si="13"/>
        <v>0</v>
      </c>
    </row>
    <row r="63" s="15" customFormat="1" spans="1:21">
      <c r="A63" s="24" t="str">
        <f t="shared" si="1"/>
        <v>Saturday</v>
      </c>
      <c r="B63" s="25">
        <v>43526</v>
      </c>
      <c r="C63" s="26">
        <v>46685340</v>
      </c>
      <c r="D63" s="26">
        <v>9803921</v>
      </c>
      <c r="E63" s="26">
        <v>3333333</v>
      </c>
      <c r="F63" s="26">
        <v>1110666</v>
      </c>
      <c r="G63" s="26">
        <v>900972</v>
      </c>
      <c r="H63" s="27">
        <f t="shared" si="2"/>
        <v>0.0192988205719397</v>
      </c>
      <c r="I63" s="29">
        <f t="shared" si="3"/>
        <v>-0.375942349411109</v>
      </c>
      <c r="J63" s="29">
        <f>IFERROR((VLOOKUP(B63,'Channel wise traffic'!$B$2:$G$368,6,TRUE)/(VLOOKUP(B63-7,'Channel wise traffic'!$B$2:$G$368,6,TRUE))-1),"No Data Avaiable")</f>
        <v>0.0833333604058351</v>
      </c>
      <c r="K63" s="29">
        <f t="shared" si="4"/>
        <v>-0.423946784071794</v>
      </c>
      <c r="L63" s="27">
        <f t="shared" si="5"/>
        <v>0.209999991432</v>
      </c>
      <c r="M63" s="27">
        <f t="shared" si="6"/>
        <v>0.339999985719999</v>
      </c>
      <c r="N63" s="27">
        <f t="shared" si="7"/>
        <v>0.333199833319983</v>
      </c>
      <c r="O63" s="27">
        <f t="shared" si="8"/>
        <v>0.811199766626511</v>
      </c>
      <c r="P63" s="29">
        <f t="shared" si="9"/>
        <v>2.55000021098795e-8</v>
      </c>
      <c r="Q63" s="29">
        <f t="shared" si="10"/>
        <v>0.052631779252142</v>
      </c>
      <c r="R63" s="29">
        <f t="shared" si="11"/>
        <v>-0.489583585240394</v>
      </c>
      <c r="S63" s="29">
        <f t="shared" si="12"/>
        <v>0.0721646506972495</v>
      </c>
      <c r="T63" s="34">
        <f t="shared" si="14"/>
        <v>3</v>
      </c>
      <c r="U63" s="35">
        <f t="shared" si="13"/>
        <v>1</v>
      </c>
    </row>
    <row r="64" spans="1:21">
      <c r="A64" s="15" t="str">
        <f t="shared" si="1"/>
        <v>Sunday</v>
      </c>
      <c r="B64" s="5">
        <v>43527</v>
      </c>
      <c r="C64" s="6">
        <v>43991955</v>
      </c>
      <c r="D64" s="6">
        <v>8961161</v>
      </c>
      <c r="E64" s="6">
        <v>2924923</v>
      </c>
      <c r="F64" s="6">
        <v>2088395</v>
      </c>
      <c r="G64" s="6">
        <v>1694106</v>
      </c>
      <c r="H64" s="23">
        <f t="shared" si="2"/>
        <v>0.0385094501937911</v>
      </c>
      <c r="I64" s="2">
        <f t="shared" si="3"/>
        <v>0.0303652884720651</v>
      </c>
      <c r="J64" s="2">
        <f>IFERROR((VLOOKUP(B64,'Channel wise traffic'!$B$2:$G$368,6,TRUE)/(VLOOKUP(B64-7,'Channel wise traffic'!$B$2:$G$368,6,TRUE))-1),"No Data Avaiable")</f>
        <v>-0.0101009766892177</v>
      </c>
      <c r="K64" s="2">
        <f t="shared" si="4"/>
        <v>0.0408792316979227</v>
      </c>
      <c r="L64" s="23">
        <f t="shared" si="5"/>
        <v>0.203699994692211</v>
      </c>
      <c r="M64" s="23">
        <f t="shared" si="6"/>
        <v>0.326400005534997</v>
      </c>
      <c r="N64" s="23">
        <f t="shared" si="7"/>
        <v>0.713999992478434</v>
      </c>
      <c r="O64" s="23">
        <f t="shared" si="8"/>
        <v>0.811199988507921</v>
      </c>
      <c r="P64" s="2">
        <f t="shared" si="9"/>
        <v>0.0104166363685352</v>
      </c>
      <c r="Q64" s="2">
        <f t="shared" si="10"/>
        <v>-0.0769230631346065</v>
      </c>
      <c r="R64" s="2">
        <f t="shared" si="11"/>
        <v>0.105263146251447</v>
      </c>
      <c r="S64" s="2">
        <f t="shared" si="12"/>
        <v>0.00970908907853096</v>
      </c>
      <c r="T64" s="32">
        <f t="shared" si="14"/>
        <v>3</v>
      </c>
      <c r="U64" s="33">
        <f t="shared" si="13"/>
        <v>0</v>
      </c>
    </row>
    <row r="65" spans="1:21">
      <c r="A65" s="15" t="str">
        <f t="shared" si="1"/>
        <v>Monday</v>
      </c>
      <c r="B65" s="5">
        <v>43528</v>
      </c>
      <c r="C65" s="6">
        <v>21717340</v>
      </c>
      <c r="D65" s="6">
        <v>5700801</v>
      </c>
      <c r="E65" s="6">
        <v>2371533</v>
      </c>
      <c r="F65" s="6">
        <v>1765843</v>
      </c>
      <c r="G65" s="6">
        <v>1375592</v>
      </c>
      <c r="H65" s="23">
        <f t="shared" si="2"/>
        <v>0.0633407222063107</v>
      </c>
      <c r="I65" s="2">
        <f t="shared" si="3"/>
        <v>0.0814921155810144</v>
      </c>
      <c r="J65" s="2">
        <f>IFERROR((VLOOKUP(B65,'Channel wise traffic'!$B$2:$G$368,6,TRUE)/(VLOOKUP(B65-7,'Channel wise traffic'!$B$2:$G$368,6,TRUE))-1),"No Data Avaiable")</f>
        <v>0.0309277792617511</v>
      </c>
      <c r="K65" s="2">
        <f t="shared" si="4"/>
        <v>0.0490473620732945</v>
      </c>
      <c r="L65" s="23">
        <f t="shared" si="5"/>
        <v>0.262499965465384</v>
      </c>
      <c r="M65" s="23">
        <f t="shared" si="6"/>
        <v>0.415999962110588</v>
      </c>
      <c r="N65" s="23">
        <f t="shared" si="7"/>
        <v>0.744599801056953</v>
      </c>
      <c r="O65" s="23">
        <f t="shared" si="8"/>
        <v>0.779000171589433</v>
      </c>
      <c r="P65" s="2">
        <f t="shared" si="9"/>
        <v>0.0937500291744353</v>
      </c>
      <c r="Q65" s="2">
        <f t="shared" si="10"/>
        <v>0.0297031709223268</v>
      </c>
      <c r="R65" s="2">
        <f t="shared" si="11"/>
        <v>0.00990037109116071</v>
      </c>
      <c r="S65" s="2">
        <f t="shared" si="12"/>
        <v>-0.0776697841580039</v>
      </c>
      <c r="T65" s="32">
        <f t="shared" si="14"/>
        <v>3</v>
      </c>
      <c r="U65" s="33">
        <f t="shared" si="13"/>
        <v>0</v>
      </c>
    </row>
    <row r="66" spans="1:21">
      <c r="A66" s="15" t="str">
        <f t="shared" si="1"/>
        <v>Tuesday</v>
      </c>
      <c r="B66" s="5">
        <v>43529</v>
      </c>
      <c r="C66" s="6">
        <v>21717340</v>
      </c>
      <c r="D66" s="6">
        <v>5266455</v>
      </c>
      <c r="E66" s="6">
        <v>2001252</v>
      </c>
      <c r="F66" s="6">
        <v>1490132</v>
      </c>
      <c r="G66" s="6">
        <v>1258566</v>
      </c>
      <c r="H66" s="23">
        <f t="shared" si="2"/>
        <v>0.0579521248919067</v>
      </c>
      <c r="I66" s="2">
        <f t="shared" si="3"/>
        <v>-0.0778601322360555</v>
      </c>
      <c r="J66" s="2">
        <f>IFERROR((VLOOKUP(B66,'Channel wise traffic'!$B$2:$G$368,6,TRUE)/(VLOOKUP(B66-7,'Channel wise traffic'!$B$2:$G$368,6,TRUE))-1),"No Data Avaiable")</f>
        <v>-0.029126207515824</v>
      </c>
      <c r="K66" s="2">
        <f t="shared" si="4"/>
        <v>-0.0501959446953352</v>
      </c>
      <c r="L66" s="23">
        <f t="shared" si="5"/>
        <v>0.242500002302308</v>
      </c>
      <c r="M66" s="23">
        <f t="shared" si="6"/>
        <v>0.379999829107056</v>
      </c>
      <c r="N66" s="23">
        <f t="shared" si="7"/>
        <v>0.744599880474823</v>
      </c>
      <c r="O66" s="23">
        <f t="shared" si="8"/>
        <v>0.844600344130587</v>
      </c>
      <c r="P66" s="2">
        <f t="shared" si="9"/>
        <v>-0.0102039458102281</v>
      </c>
      <c r="Q66" s="2">
        <f t="shared" si="10"/>
        <v>-0.0776701379666542</v>
      </c>
      <c r="R66" s="2">
        <f t="shared" si="11"/>
        <v>3.16591619586859e-9</v>
      </c>
      <c r="S66" s="2">
        <f t="shared" si="12"/>
        <v>0.0404040403261736</v>
      </c>
      <c r="T66" s="32">
        <f t="shared" si="14"/>
        <v>3</v>
      </c>
      <c r="U66" s="33">
        <f t="shared" si="13"/>
        <v>0</v>
      </c>
    </row>
    <row r="67" spans="1:21">
      <c r="A67" s="15" t="str">
        <f t="shared" si="1"/>
        <v>Wednesday</v>
      </c>
      <c r="B67" s="5">
        <v>43530</v>
      </c>
      <c r="C67" s="6">
        <v>21065820</v>
      </c>
      <c r="D67" s="6">
        <v>5161125</v>
      </c>
      <c r="E67" s="6">
        <v>2002516</v>
      </c>
      <c r="F67" s="6">
        <v>1417982</v>
      </c>
      <c r="G67" s="6">
        <v>1104608</v>
      </c>
      <c r="H67" s="23">
        <f t="shared" si="2"/>
        <v>0.0524360314480993</v>
      </c>
      <c r="I67" s="2">
        <f t="shared" si="3"/>
        <v>-0.165225382224402</v>
      </c>
      <c r="J67" s="2">
        <f>IFERROR((VLOOKUP(B67,'Channel wise traffic'!$B$2:$G$368,6,TRUE)/(VLOOKUP(B67-7,'Channel wise traffic'!$B$2:$G$368,6,TRUE))-1),"No Data Avaiable")</f>
        <v>-0.0202020300680469</v>
      </c>
      <c r="K67" s="2">
        <f t="shared" si="4"/>
        <v>-0.148013526673232</v>
      </c>
      <c r="L67" s="23">
        <f t="shared" si="5"/>
        <v>0.244999957276764</v>
      </c>
      <c r="M67" s="23">
        <f t="shared" si="6"/>
        <v>0.387999903121897</v>
      </c>
      <c r="N67" s="23">
        <f t="shared" si="7"/>
        <v>0.708100209935901</v>
      </c>
      <c r="O67" s="23">
        <f t="shared" si="8"/>
        <v>0.779000015515007</v>
      </c>
      <c r="P67" s="2">
        <f t="shared" si="9"/>
        <v>-0.0392157512987059</v>
      </c>
      <c r="Q67" s="2">
        <f t="shared" si="10"/>
        <v>0.0104164758122993</v>
      </c>
      <c r="R67" s="2">
        <f t="shared" si="11"/>
        <v>-0.0761899824706859</v>
      </c>
      <c r="S67" s="2">
        <f t="shared" si="12"/>
        <v>-0.0499997082642498</v>
      </c>
      <c r="T67" s="32">
        <f t="shared" si="14"/>
        <v>3</v>
      </c>
      <c r="U67" s="33">
        <f t="shared" si="13"/>
        <v>0</v>
      </c>
    </row>
    <row r="68" spans="1:21">
      <c r="A68" s="15" t="str">
        <f t="shared" ref="A68:A131" si="15">TEXT(B68,"DDDD")</f>
        <v>Thursday</v>
      </c>
      <c r="B68" s="5">
        <v>43531</v>
      </c>
      <c r="C68" s="6">
        <v>21717340</v>
      </c>
      <c r="D68" s="6">
        <v>5157868</v>
      </c>
      <c r="E68" s="6">
        <v>2042515</v>
      </c>
      <c r="F68" s="6">
        <v>1446305</v>
      </c>
      <c r="G68" s="6">
        <v>1221549</v>
      </c>
      <c r="H68" s="23">
        <f t="shared" ref="H68:H131" si="16">G68/C68</f>
        <v>0.0562476343787959</v>
      </c>
      <c r="I68" s="2">
        <f t="shared" ref="I68:I131" si="17">IFERROR((VLOOKUP(B68,$B$2:$G$368,6,TRUE)/(VLOOKUP(B68-7,$B$2:$G$368,6,TRUE))-1),"No Data Available")</f>
        <v>-0.130978330463981</v>
      </c>
      <c r="J68" s="2">
        <f>IFERROR((VLOOKUP(B68,'Channel wise traffic'!$B$2:$G$368,6,TRUE)/(VLOOKUP(B68-7,'Channel wise traffic'!$B$2:$G$368,6,TRUE))-1),"No Data Avaiable")</f>
        <v>-0.038461558896224</v>
      </c>
      <c r="K68" s="2">
        <f t="shared" ref="K68:K131" si="18">IFERROR((VLOOKUP(B68,$B$2:$H$368,7,FALSE)/(VLOOKUP(B68-7,$B$2:$H$368,7,FALSE))-1),"No Data Available")</f>
        <v>-0.0962174476764979</v>
      </c>
      <c r="L68" s="23">
        <f t="shared" ref="L68:L131" si="19">D68/C68</f>
        <v>0.237499988488461</v>
      </c>
      <c r="M68" s="23">
        <f t="shared" ref="M68:M131" si="20">E68/D68</f>
        <v>0.395999858856411</v>
      </c>
      <c r="N68" s="23">
        <f t="shared" ref="N68:N131" si="21">F68/E68</f>
        <v>0.708100062912635</v>
      </c>
      <c r="O68" s="23">
        <f t="shared" ref="O68:O131" si="22">G68/F68</f>
        <v>0.84459985964233</v>
      </c>
      <c r="P68" s="2">
        <f t="shared" ref="P68:P131" si="23">IFERROR((VLOOKUP(B68,$B$2:$O$368,11,FALSE)/VLOOKUP(B68-7,$B$2:$O$368,11,FALSE))-1,"No data available")</f>
        <v>-0.0686273877763777</v>
      </c>
      <c r="Q68" s="2">
        <f t="shared" ref="Q68:Q131" si="24">IFERROR((VLOOKUP(B68,$B$2:$O$368,12,FALSE)/VLOOKUP(B68-7,$B$2:$O$368,12,FALSE))-1,"No data available")</f>
        <v>-1.59995540371938e-7</v>
      </c>
      <c r="R68" s="2">
        <f t="shared" ref="R68:R131" si="25">IFERROR((VLOOKUP(B68,$B$2:$O$368,13,FALSE)/VLOOKUP(B68-7,$B$2:$O$368,13,FALSE))-1,"No data available")</f>
        <v>-0.0202021531496153</v>
      </c>
      <c r="S68" s="2">
        <f t="shared" ref="S68:S131" si="26">IFERROR((VLOOKUP(B68,$B$2:$O$368,14,FALSE)/VLOOKUP(B68-7,$B$2:$O$368,14,FALSE))-1,"No data available")</f>
        <v>-0.00961494383421557</v>
      </c>
      <c r="T68" s="32">
        <f t="shared" si="14"/>
        <v>3</v>
      </c>
      <c r="U68" s="33">
        <f t="shared" ref="U68:U131" si="27">IF(ISNUMBER(I68),IF(OR(I68&gt;20%,I68&lt;-20%),1,0),0)</f>
        <v>0</v>
      </c>
    </row>
    <row r="69" spans="1:21">
      <c r="A69" s="15" t="str">
        <f t="shared" si="15"/>
        <v>Friday</v>
      </c>
      <c r="B69" s="5">
        <v>43532</v>
      </c>
      <c r="C69" s="6">
        <v>21717340</v>
      </c>
      <c r="D69" s="6">
        <v>5700801</v>
      </c>
      <c r="E69" s="6">
        <v>2394336</v>
      </c>
      <c r="F69" s="6">
        <v>1730387</v>
      </c>
      <c r="G69" s="6">
        <v>1390539</v>
      </c>
      <c r="H69" s="23">
        <f t="shared" si="16"/>
        <v>0.0640289740824613</v>
      </c>
      <c r="I69" s="2">
        <f t="shared" si="17"/>
        <v>-0.0466174208039316</v>
      </c>
      <c r="J69" s="2">
        <f>IFERROR((VLOOKUP(B69,'Channel wise traffic'!$B$2:$G$368,6,TRUE)/(VLOOKUP(B69-7,'Channel wise traffic'!$B$2:$G$368,6,TRUE))-1),"No Data Avaiable")</f>
        <v>-0.029126207515824</v>
      </c>
      <c r="K69" s="2">
        <f t="shared" si="18"/>
        <v>-0.0180159522079703</v>
      </c>
      <c r="L69" s="23">
        <f t="shared" si="19"/>
        <v>0.262499965465384</v>
      </c>
      <c r="M69" s="23">
        <f t="shared" si="20"/>
        <v>0.419999926326143</v>
      </c>
      <c r="N69" s="23">
        <f t="shared" si="21"/>
        <v>0.722700155700787</v>
      </c>
      <c r="O69" s="23">
        <f t="shared" si="22"/>
        <v>0.803600003929757</v>
      </c>
      <c r="P69" s="2">
        <f t="shared" si="23"/>
        <v>0.00961535594730645</v>
      </c>
      <c r="Q69" s="2">
        <f t="shared" si="24"/>
        <v>-6.89734542813625e-8</v>
      </c>
      <c r="R69" s="2">
        <f t="shared" si="25"/>
        <v>-0.0571424256376775</v>
      </c>
      <c r="S69" s="2">
        <f t="shared" si="26"/>
        <v>0.0315788300549693</v>
      </c>
      <c r="T69" s="32">
        <f t="shared" si="14"/>
        <v>3</v>
      </c>
      <c r="U69" s="33">
        <f t="shared" si="27"/>
        <v>0</v>
      </c>
    </row>
    <row r="70" s="15" customFormat="1" spans="1:21">
      <c r="A70" s="24" t="str">
        <f t="shared" si="15"/>
        <v>Saturday</v>
      </c>
      <c r="B70" s="25">
        <v>43533</v>
      </c>
      <c r="C70" s="26">
        <v>46685340</v>
      </c>
      <c r="D70" s="26">
        <v>9705882</v>
      </c>
      <c r="E70" s="26">
        <v>3267000</v>
      </c>
      <c r="F70" s="26">
        <v>2310422</v>
      </c>
      <c r="G70" s="26">
        <v>1820150</v>
      </c>
      <c r="H70" s="27">
        <f t="shared" si="16"/>
        <v>0.038987613670587</v>
      </c>
      <c r="I70" s="29">
        <f t="shared" si="17"/>
        <v>1.02020706525841</v>
      </c>
      <c r="J70" s="29">
        <f>IFERROR((VLOOKUP(B70,'Channel wise traffic'!$B$2:$G$368,6,TRUE)/(VLOOKUP(B70-7,'Channel wise traffic'!$B$2:$G$368,6,TRUE))-1),"No Data Avaiable")</f>
        <v>0</v>
      </c>
      <c r="K70" s="29">
        <f t="shared" si="18"/>
        <v>1.02020706525841</v>
      </c>
      <c r="L70" s="27">
        <f t="shared" si="19"/>
        <v>0.20789999601588</v>
      </c>
      <c r="M70" s="27">
        <f t="shared" si="20"/>
        <v>0.33660001224</v>
      </c>
      <c r="N70" s="27">
        <f t="shared" si="21"/>
        <v>0.707199877563514</v>
      </c>
      <c r="O70" s="27">
        <f t="shared" si="22"/>
        <v>0.787799804537872</v>
      </c>
      <c r="P70" s="29">
        <f t="shared" si="23"/>
        <v>-0.00999997857999868</v>
      </c>
      <c r="Q70" s="29">
        <f t="shared" si="24"/>
        <v>-0.00999992241999292</v>
      </c>
      <c r="R70" s="29">
        <f t="shared" si="25"/>
        <v>1.12244967386993</v>
      </c>
      <c r="S70" s="29">
        <f t="shared" si="26"/>
        <v>-0.0288461154099567</v>
      </c>
      <c r="T70" s="34">
        <f t="shared" si="14"/>
        <v>3</v>
      </c>
      <c r="U70" s="35">
        <f t="shared" si="27"/>
        <v>1</v>
      </c>
    </row>
    <row r="71" spans="1:21">
      <c r="A71" s="15" t="str">
        <f t="shared" si="15"/>
        <v>Sunday</v>
      </c>
      <c r="B71" s="5">
        <v>43534</v>
      </c>
      <c r="C71" s="6">
        <v>46236443</v>
      </c>
      <c r="D71" s="6">
        <v>10098039</v>
      </c>
      <c r="E71" s="6">
        <v>3502000</v>
      </c>
      <c r="F71" s="6">
        <v>2262292</v>
      </c>
      <c r="G71" s="6">
        <v>1711650</v>
      </c>
      <c r="H71" s="23">
        <f t="shared" si="16"/>
        <v>0.0370194999645626</v>
      </c>
      <c r="I71" s="2">
        <f t="shared" si="17"/>
        <v>0.0103559045301769</v>
      </c>
      <c r="J71" s="2">
        <f>IFERROR((VLOOKUP(B71,'Channel wise traffic'!$B$2:$G$368,6,TRUE)/(VLOOKUP(B71-7,'Channel wise traffic'!$B$2:$G$368,6,TRUE))-1),"No Data Avaiable")</f>
        <v>0.0510203740661219</v>
      </c>
      <c r="K71" s="2">
        <f t="shared" si="18"/>
        <v>-0.0386905089979375</v>
      </c>
      <c r="L71" s="23">
        <f t="shared" si="19"/>
        <v>0.218399996729852</v>
      </c>
      <c r="M71" s="23">
        <f t="shared" si="20"/>
        <v>0.346800007407379</v>
      </c>
      <c r="N71" s="23">
        <f t="shared" si="21"/>
        <v>0.646</v>
      </c>
      <c r="O71" s="23">
        <f t="shared" si="22"/>
        <v>0.756599943773836</v>
      </c>
      <c r="P71" s="2">
        <f t="shared" si="23"/>
        <v>0.072164960337149</v>
      </c>
      <c r="Q71" s="2">
        <f t="shared" si="24"/>
        <v>0.0625000046766067</v>
      </c>
      <c r="R71" s="2">
        <f t="shared" si="25"/>
        <v>-0.0952380857069663</v>
      </c>
      <c r="S71" s="2">
        <f t="shared" si="26"/>
        <v>-0.0673077484067933</v>
      </c>
      <c r="T71" s="32">
        <f t="shared" si="14"/>
        <v>3</v>
      </c>
      <c r="U71" s="33">
        <f t="shared" si="27"/>
        <v>0</v>
      </c>
    </row>
    <row r="72" spans="1:21">
      <c r="A72" s="15" t="str">
        <f t="shared" si="15"/>
        <v>Monday</v>
      </c>
      <c r="B72" s="5">
        <v>43535</v>
      </c>
      <c r="C72" s="6">
        <v>21282993</v>
      </c>
      <c r="D72" s="6">
        <v>5107918</v>
      </c>
      <c r="E72" s="6">
        <v>2104462</v>
      </c>
      <c r="F72" s="6">
        <v>1459444</v>
      </c>
      <c r="G72" s="6">
        <v>1220679</v>
      </c>
      <c r="H72" s="23">
        <f t="shared" si="16"/>
        <v>0.0573546681145833</v>
      </c>
      <c r="I72" s="2">
        <f t="shared" si="17"/>
        <v>-0.112615513902378</v>
      </c>
      <c r="J72" s="2">
        <f>IFERROR((VLOOKUP(B72,'Channel wise traffic'!$B$2:$G$368,6,TRUE)/(VLOOKUP(B72-7,'Channel wise traffic'!$B$2:$G$368,6,TRUE))-1),"No Data Avaiable")</f>
        <v>-0.0199999650049191</v>
      </c>
      <c r="K72" s="2">
        <f t="shared" si="18"/>
        <v>-0.0945056179219095</v>
      </c>
      <c r="L72" s="23">
        <f t="shared" si="19"/>
        <v>0.239999984964521</v>
      </c>
      <c r="M72" s="23">
        <f t="shared" si="20"/>
        <v>0.411999957712712</v>
      </c>
      <c r="N72" s="23">
        <f t="shared" si="21"/>
        <v>0.69349981135321</v>
      </c>
      <c r="O72" s="23">
        <f t="shared" si="22"/>
        <v>0.83640002631139</v>
      </c>
      <c r="P72" s="2">
        <f t="shared" si="23"/>
        <v>-0.0857142227084607</v>
      </c>
      <c r="Q72" s="2">
        <f t="shared" si="24"/>
        <v>-0.00961539606297446</v>
      </c>
      <c r="R72" s="2">
        <f t="shared" si="25"/>
        <v>-0.0686274554884475</v>
      </c>
      <c r="S72" s="2">
        <f t="shared" si="26"/>
        <v>0.0736840078030285</v>
      </c>
      <c r="T72" s="32">
        <f t="shared" si="14"/>
        <v>3</v>
      </c>
      <c r="U72" s="33">
        <f t="shared" si="27"/>
        <v>0</v>
      </c>
    </row>
    <row r="73" spans="1:21">
      <c r="A73" s="15" t="str">
        <f t="shared" si="15"/>
        <v>Tuesday</v>
      </c>
      <c r="B73" s="5">
        <v>43536</v>
      </c>
      <c r="C73" s="6">
        <v>21500167</v>
      </c>
      <c r="D73" s="6">
        <v>5428792</v>
      </c>
      <c r="E73" s="6">
        <v>2149801</v>
      </c>
      <c r="F73" s="6">
        <v>1600742</v>
      </c>
      <c r="G73" s="6">
        <v>1299482</v>
      </c>
      <c r="H73" s="23">
        <f t="shared" si="16"/>
        <v>0.0604405537873264</v>
      </c>
      <c r="I73" s="2">
        <f t="shared" si="17"/>
        <v>0.0325100153666951</v>
      </c>
      <c r="J73" s="2">
        <f>IFERROR((VLOOKUP(B73,'Channel wise traffic'!$B$2:$G$368,6,TRUE)/(VLOOKUP(B73-7,'Channel wise traffic'!$B$2:$G$368,6,TRUE))-1),"No Data Avaiable")</f>
        <v>-0.00999993645630048</v>
      </c>
      <c r="K73" s="2">
        <f t="shared" si="18"/>
        <v>0.0429393900579342</v>
      </c>
      <c r="L73" s="23">
        <f t="shared" si="19"/>
        <v>0.252499992209363</v>
      </c>
      <c r="M73" s="23">
        <f t="shared" si="20"/>
        <v>0.395999883583678</v>
      </c>
      <c r="N73" s="23">
        <f t="shared" si="21"/>
        <v>0.744600081588947</v>
      </c>
      <c r="O73" s="23">
        <f t="shared" si="22"/>
        <v>0.811799777853021</v>
      </c>
      <c r="P73" s="2">
        <f t="shared" si="23"/>
        <v>0.0412370713901633</v>
      </c>
      <c r="Q73" s="2">
        <f t="shared" si="24"/>
        <v>0.0421054254530047</v>
      </c>
      <c r="R73" s="2">
        <f t="shared" si="25"/>
        <v>2.70096906618278e-7</v>
      </c>
      <c r="S73" s="2">
        <f t="shared" si="26"/>
        <v>-0.0388356061011679</v>
      </c>
      <c r="T73" s="32">
        <f t="shared" si="14"/>
        <v>3</v>
      </c>
      <c r="U73" s="33">
        <f t="shared" si="27"/>
        <v>0</v>
      </c>
    </row>
    <row r="74" spans="1:21">
      <c r="A74" s="15" t="str">
        <f t="shared" si="15"/>
        <v>Wednesday</v>
      </c>
      <c r="B74" s="5">
        <v>43537</v>
      </c>
      <c r="C74" s="6">
        <v>21717340</v>
      </c>
      <c r="D74" s="6">
        <v>5700801</v>
      </c>
      <c r="E74" s="6">
        <v>2166304</v>
      </c>
      <c r="F74" s="6">
        <v>1533960</v>
      </c>
      <c r="G74" s="6">
        <v>1232690</v>
      </c>
      <c r="H74" s="23">
        <f t="shared" si="16"/>
        <v>0.0567606345896873</v>
      </c>
      <c r="I74" s="2">
        <f t="shared" si="17"/>
        <v>0.115952446478751</v>
      </c>
      <c r="J74" s="2">
        <f>IFERROR((VLOOKUP(B74,'Channel wise traffic'!$B$2:$G$368,6,TRUE)/(VLOOKUP(B74-7,'Channel wise traffic'!$B$2:$G$368,6,TRUE))-1),"No Data Avaiable")</f>
        <v>0.0309277792617511</v>
      </c>
      <c r="K74" s="2">
        <f t="shared" si="18"/>
        <v>0.0824738833614527</v>
      </c>
      <c r="L74" s="23">
        <f t="shared" si="19"/>
        <v>0.262499965465384</v>
      </c>
      <c r="M74" s="23">
        <f t="shared" si="20"/>
        <v>0.3799999333427</v>
      </c>
      <c r="N74" s="23">
        <f t="shared" si="21"/>
        <v>0.708100063518324</v>
      </c>
      <c r="O74" s="23">
        <f t="shared" si="22"/>
        <v>0.803599833111685</v>
      </c>
      <c r="P74" s="2">
        <f t="shared" si="23"/>
        <v>0.0714286173072718</v>
      </c>
      <c r="Q74" s="2">
        <f t="shared" si="24"/>
        <v>-0.0206184839605053</v>
      </c>
      <c r="R74" s="2">
        <f t="shared" si="25"/>
        <v>-2.06775219391275e-7</v>
      </c>
      <c r="S74" s="2">
        <f t="shared" si="26"/>
        <v>0.031578712588876</v>
      </c>
      <c r="T74" s="32">
        <f t="shared" si="14"/>
        <v>3</v>
      </c>
      <c r="U74" s="33">
        <f t="shared" si="27"/>
        <v>0</v>
      </c>
    </row>
    <row r="75" spans="1:21">
      <c r="A75" s="15" t="str">
        <f t="shared" si="15"/>
        <v>Thursday</v>
      </c>
      <c r="B75" s="5">
        <v>43538</v>
      </c>
      <c r="C75" s="6">
        <v>22803207</v>
      </c>
      <c r="D75" s="6">
        <v>5415761</v>
      </c>
      <c r="E75" s="6">
        <v>2144641</v>
      </c>
      <c r="F75" s="6">
        <v>1628211</v>
      </c>
      <c r="G75" s="6">
        <v>1268377</v>
      </c>
      <c r="H75" s="23">
        <f t="shared" si="16"/>
        <v>0.0556227463970309</v>
      </c>
      <c r="I75" s="2">
        <f t="shared" si="17"/>
        <v>0.0383349337603323</v>
      </c>
      <c r="J75" s="2">
        <f>IFERROR((VLOOKUP(B75,'Channel wise traffic'!$B$2:$G$368,6,TRUE)/(VLOOKUP(B75-7,'Channel wise traffic'!$B$2:$G$368,6,TRUE))-1),"No Data Avaiable")</f>
        <v>0.0500000046046158</v>
      </c>
      <c r="K75" s="2">
        <f t="shared" si="18"/>
        <v>-0.0111095868949214</v>
      </c>
      <c r="L75" s="23">
        <f t="shared" si="19"/>
        <v>0.237499970947069</v>
      </c>
      <c r="M75" s="23">
        <f t="shared" si="20"/>
        <v>0.395999934265932</v>
      </c>
      <c r="N75" s="23">
        <f t="shared" si="21"/>
        <v>0.759199791480252</v>
      </c>
      <c r="O75" s="23">
        <f t="shared" si="22"/>
        <v>0.779000387541909</v>
      </c>
      <c r="P75" s="2">
        <f t="shared" si="23"/>
        <v>-7.38584975401579e-8</v>
      </c>
      <c r="Q75" s="2">
        <f t="shared" si="24"/>
        <v>1.90428151469746e-7</v>
      </c>
      <c r="R75" s="2">
        <f t="shared" si="25"/>
        <v>0.072164558717067</v>
      </c>
      <c r="S75" s="2">
        <f t="shared" si="26"/>
        <v>-0.07766929079079</v>
      </c>
      <c r="T75" s="32">
        <f t="shared" si="14"/>
        <v>3</v>
      </c>
      <c r="U75" s="33">
        <f t="shared" si="27"/>
        <v>0</v>
      </c>
    </row>
    <row r="76" spans="1:21">
      <c r="A76" s="15" t="str">
        <f t="shared" si="15"/>
        <v>Friday</v>
      </c>
      <c r="B76" s="5">
        <v>43539</v>
      </c>
      <c r="C76" s="6">
        <v>21500167</v>
      </c>
      <c r="D76" s="6">
        <v>5106289</v>
      </c>
      <c r="E76" s="6">
        <v>2124216</v>
      </c>
      <c r="F76" s="6">
        <v>1519664</v>
      </c>
      <c r="G76" s="6">
        <v>1183818</v>
      </c>
      <c r="H76" s="23">
        <f t="shared" si="16"/>
        <v>0.0550608746434388</v>
      </c>
      <c r="I76" s="2">
        <f t="shared" si="17"/>
        <v>-0.148662497060492</v>
      </c>
      <c r="J76" s="2">
        <f>IFERROR((VLOOKUP(B76,'Channel wise traffic'!$B$2:$G$368,6,TRUE)/(VLOOKUP(B76-7,'Channel wise traffic'!$B$2:$G$368,6,TRUE))-1),"No Data Avaiable")</f>
        <v>-0.00999993645630048</v>
      </c>
      <c r="K76" s="2">
        <f t="shared" si="18"/>
        <v>-0.140063144342633</v>
      </c>
      <c r="L76" s="23">
        <f t="shared" si="19"/>
        <v>0.237499969186286</v>
      </c>
      <c r="M76" s="23">
        <f t="shared" si="20"/>
        <v>0.415999956132526</v>
      </c>
      <c r="N76" s="23">
        <f t="shared" si="21"/>
        <v>0.715399940495693</v>
      </c>
      <c r="O76" s="23">
        <f t="shared" si="22"/>
        <v>0.778999831541709</v>
      </c>
      <c r="P76" s="2">
        <f t="shared" si="23"/>
        <v>-0.0952380935927963</v>
      </c>
      <c r="Q76" s="2">
        <f t="shared" si="24"/>
        <v>-0.00952374022682678</v>
      </c>
      <c r="R76" s="2">
        <f t="shared" si="25"/>
        <v>-0.0101013057040438</v>
      </c>
      <c r="S76" s="2">
        <f t="shared" si="26"/>
        <v>-0.0306124592679791</v>
      </c>
      <c r="T76" s="32">
        <f t="shared" si="14"/>
        <v>3</v>
      </c>
      <c r="U76" s="33">
        <f t="shared" si="27"/>
        <v>0</v>
      </c>
    </row>
    <row r="77" spans="1:21">
      <c r="A77" s="15" t="str">
        <f t="shared" si="15"/>
        <v>Saturday</v>
      </c>
      <c r="B77" s="5">
        <v>43540</v>
      </c>
      <c r="C77" s="6">
        <v>42645263</v>
      </c>
      <c r="D77" s="6">
        <v>9313725</v>
      </c>
      <c r="E77" s="6">
        <v>3293333</v>
      </c>
      <c r="F77" s="6">
        <v>2217072</v>
      </c>
      <c r="G77" s="6">
        <v>1815781</v>
      </c>
      <c r="H77" s="23">
        <f t="shared" si="16"/>
        <v>0.0425787267392395</v>
      </c>
      <c r="I77" s="2">
        <f t="shared" si="17"/>
        <v>-0.00240035161937202</v>
      </c>
      <c r="J77" s="2">
        <f>IFERROR((VLOOKUP(B77,'Channel wise traffic'!$B$2:$G$368,6,TRUE)/(VLOOKUP(B77-7,'Channel wise traffic'!$B$2:$G$368,6,TRUE))-1),"No Data Avaiable")</f>
        <v>-0.0865384741021159</v>
      </c>
      <c r="K77" s="2">
        <f t="shared" si="18"/>
        <v>0.092109075948952</v>
      </c>
      <c r="L77" s="23">
        <f t="shared" si="19"/>
        <v>0.218399989701084</v>
      </c>
      <c r="M77" s="23">
        <f t="shared" si="20"/>
        <v>0.353599982821052</v>
      </c>
      <c r="N77" s="23">
        <f t="shared" si="21"/>
        <v>0.673200068137659</v>
      </c>
      <c r="O77" s="23">
        <f t="shared" si="22"/>
        <v>0.818999563388108</v>
      </c>
      <c r="P77" s="2">
        <f t="shared" si="23"/>
        <v>0.0505050210987095</v>
      </c>
      <c r="Q77" s="2">
        <f t="shared" si="24"/>
        <v>0.0505049612681834</v>
      </c>
      <c r="R77" s="2">
        <f t="shared" si="25"/>
        <v>-0.0480766619233494</v>
      </c>
      <c r="S77" s="2">
        <f t="shared" si="26"/>
        <v>0.0396036641168473</v>
      </c>
      <c r="T77" s="32">
        <f t="shared" si="14"/>
        <v>3</v>
      </c>
      <c r="U77" s="33">
        <f t="shared" si="27"/>
        <v>0</v>
      </c>
    </row>
    <row r="78" spans="1:21">
      <c r="A78" s="15" t="str">
        <f t="shared" si="15"/>
        <v>Sunday</v>
      </c>
      <c r="B78" s="5">
        <v>43541</v>
      </c>
      <c r="C78" s="6">
        <v>42645263</v>
      </c>
      <c r="D78" s="6">
        <v>8686840</v>
      </c>
      <c r="E78" s="6">
        <v>2894455</v>
      </c>
      <c r="F78" s="6">
        <v>1968229</v>
      </c>
      <c r="G78" s="6">
        <v>1504514</v>
      </c>
      <c r="H78" s="23">
        <f t="shared" si="16"/>
        <v>0.0352797449039064</v>
      </c>
      <c r="I78" s="2">
        <f t="shared" si="17"/>
        <v>-0.121015394502381</v>
      </c>
      <c r="J78" s="2">
        <f>IFERROR((VLOOKUP(B78,'Channel wise traffic'!$B$2:$G$368,6,TRUE)/(VLOOKUP(B78-7,'Channel wise traffic'!$B$2:$G$368,6,TRUE))-1),"No Data Avaiable")</f>
        <v>-0.0776699054323839</v>
      </c>
      <c r="K78" s="2">
        <f t="shared" si="18"/>
        <v>-0.0469956391178055</v>
      </c>
      <c r="L78" s="23">
        <f t="shared" si="19"/>
        <v>0.203699998285859</v>
      </c>
      <c r="M78" s="23">
        <f t="shared" si="20"/>
        <v>0.333199989869734</v>
      </c>
      <c r="N78" s="23">
        <f t="shared" si="21"/>
        <v>0.679999861804727</v>
      </c>
      <c r="O78" s="23">
        <f t="shared" si="22"/>
        <v>0.76439987420163</v>
      </c>
      <c r="P78" s="2">
        <f t="shared" si="23"/>
        <v>-0.0673076861909316</v>
      </c>
      <c r="Q78" s="2">
        <f t="shared" si="24"/>
        <v>-0.0392157360068023</v>
      </c>
      <c r="R78" s="2">
        <f t="shared" si="25"/>
        <v>0.0526313650227965</v>
      </c>
      <c r="S78" s="2">
        <f t="shared" si="26"/>
        <v>0.0103091871628862</v>
      </c>
      <c r="T78" s="32">
        <f t="shared" si="14"/>
        <v>3</v>
      </c>
      <c r="U78" s="33">
        <f t="shared" si="27"/>
        <v>0</v>
      </c>
    </row>
    <row r="79" spans="1:21">
      <c r="A79" s="15" t="str">
        <f t="shared" si="15"/>
        <v>Monday</v>
      </c>
      <c r="B79" s="5">
        <v>43542</v>
      </c>
      <c r="C79" s="6">
        <v>22368860</v>
      </c>
      <c r="D79" s="6">
        <v>5368526</v>
      </c>
      <c r="E79" s="6">
        <v>2233307</v>
      </c>
      <c r="F79" s="6">
        <v>1614011</v>
      </c>
      <c r="G79" s="6">
        <v>1310254</v>
      </c>
      <c r="H79" s="23">
        <f t="shared" si="16"/>
        <v>0.0585749117299675</v>
      </c>
      <c r="I79" s="2">
        <f t="shared" si="17"/>
        <v>0.0733812902491155</v>
      </c>
      <c r="J79" s="2">
        <f>IFERROR((VLOOKUP(B79,'Channel wise traffic'!$B$2:$G$368,6,TRUE)/(VLOOKUP(B79-7,'Channel wise traffic'!$B$2:$G$368,6,TRUE))-1),"No Data Avaiable")</f>
        <v>0.0510203640540765</v>
      </c>
      <c r="K79" s="2">
        <f t="shared" si="18"/>
        <v>0.0212754019070671</v>
      </c>
      <c r="L79" s="23">
        <f t="shared" si="19"/>
        <v>0.239999982117998</v>
      </c>
      <c r="M79" s="23">
        <f t="shared" si="20"/>
        <v>0.41600003427384</v>
      </c>
      <c r="N79" s="23">
        <f t="shared" si="21"/>
        <v>0.722700013925537</v>
      </c>
      <c r="O79" s="23">
        <f t="shared" si="22"/>
        <v>0.811799919579235</v>
      </c>
      <c r="P79" s="2">
        <f t="shared" si="23"/>
        <v>-1.18605122390036e-8</v>
      </c>
      <c r="Q79" s="2">
        <f t="shared" si="24"/>
        <v>0.00970892468857287</v>
      </c>
      <c r="R79" s="2">
        <f t="shared" si="25"/>
        <v>0.0421055667129153</v>
      </c>
      <c r="S79" s="2">
        <f t="shared" si="26"/>
        <v>-0.0294118913896311</v>
      </c>
      <c r="T79" s="32">
        <f t="shared" si="14"/>
        <v>3</v>
      </c>
      <c r="U79" s="33">
        <f t="shared" si="27"/>
        <v>0</v>
      </c>
    </row>
    <row r="80" s="15" customFormat="1" spans="1:21">
      <c r="A80" s="24" t="str">
        <f t="shared" si="15"/>
        <v>Tuesday</v>
      </c>
      <c r="B80" s="25">
        <v>43543</v>
      </c>
      <c r="C80" s="26">
        <v>21934513</v>
      </c>
      <c r="D80" s="26">
        <v>5757809</v>
      </c>
      <c r="E80" s="26">
        <v>2418280</v>
      </c>
      <c r="F80" s="26">
        <v>1835958</v>
      </c>
      <c r="G80" s="26">
        <v>707578</v>
      </c>
      <c r="H80" s="27">
        <f t="shared" si="16"/>
        <v>0.0322586601307264</v>
      </c>
      <c r="I80" s="29">
        <f t="shared" si="17"/>
        <v>-0.45549226537959</v>
      </c>
      <c r="J80" s="29">
        <f>IFERROR((VLOOKUP(B80,'Channel wise traffic'!$B$2:$G$368,6,TRUE)/(VLOOKUP(B80-7,'Channel wise traffic'!$B$2:$G$368,6,TRUE))-1),"No Data Avaiable")</f>
        <v>0.0202019370455093</v>
      </c>
      <c r="K80" s="29">
        <f t="shared" si="18"/>
        <v>-0.466274577095443</v>
      </c>
      <c r="L80" s="27">
        <f t="shared" si="19"/>
        <v>0.262499969796457</v>
      </c>
      <c r="M80" s="27">
        <f t="shared" si="20"/>
        <v>0.420000038208978</v>
      </c>
      <c r="N80" s="27">
        <f t="shared" si="21"/>
        <v>0.759199927221</v>
      </c>
      <c r="O80" s="27">
        <f t="shared" si="22"/>
        <v>0.385399883875339</v>
      </c>
      <c r="P80" s="29">
        <f t="shared" si="23"/>
        <v>0.0396038728539956</v>
      </c>
      <c r="Q80" s="29">
        <f t="shared" si="24"/>
        <v>0.060606468891119</v>
      </c>
      <c r="R80" s="29">
        <f t="shared" si="25"/>
        <v>0.0196076336721551</v>
      </c>
      <c r="S80" s="29">
        <f t="shared" si="26"/>
        <v>-0.525252538385004</v>
      </c>
      <c r="T80" s="34">
        <f t="shared" si="14"/>
        <v>3</v>
      </c>
      <c r="U80" s="35">
        <f t="shared" si="27"/>
        <v>1</v>
      </c>
    </row>
    <row r="81" spans="1:21">
      <c r="A81" s="15" t="str">
        <f t="shared" si="15"/>
        <v>Wednesday</v>
      </c>
      <c r="B81" s="5">
        <v>43544</v>
      </c>
      <c r="C81" s="6">
        <v>21282993</v>
      </c>
      <c r="D81" s="6">
        <v>5427163</v>
      </c>
      <c r="E81" s="6">
        <v>2149156</v>
      </c>
      <c r="F81" s="6">
        <v>1600262</v>
      </c>
      <c r="G81" s="6">
        <v>1377825</v>
      </c>
      <c r="H81" s="23">
        <f t="shared" si="16"/>
        <v>0.0647383100675737</v>
      </c>
      <c r="I81" s="2">
        <f t="shared" si="17"/>
        <v>0.117738441944041</v>
      </c>
      <c r="J81" s="2">
        <f>IFERROR((VLOOKUP(B81,'Channel wise traffic'!$B$2:$G$368,6,TRUE)/(VLOOKUP(B81-7,'Channel wise traffic'!$B$2:$G$368,6,TRUE))-1),"No Data Avaiable")</f>
        <v>-0.0199999650049191</v>
      </c>
      <c r="K81" s="2">
        <f t="shared" si="18"/>
        <v>0.140549441273087</v>
      </c>
      <c r="L81" s="23">
        <f t="shared" si="19"/>
        <v>0.254999989898037</v>
      </c>
      <c r="M81" s="23">
        <f t="shared" si="20"/>
        <v>0.395999899026434</v>
      </c>
      <c r="N81" s="23">
        <f t="shared" si="21"/>
        <v>0.744600205848249</v>
      </c>
      <c r="O81" s="23">
        <f t="shared" si="22"/>
        <v>0.860999636309554</v>
      </c>
      <c r="P81" s="2">
        <f t="shared" si="23"/>
        <v>-0.0285713392535115</v>
      </c>
      <c r="Q81" s="2">
        <f t="shared" si="24"/>
        <v>0.0421051802377668</v>
      </c>
      <c r="R81" s="2">
        <f t="shared" si="25"/>
        <v>0.051546588131298</v>
      </c>
      <c r="S81" s="2">
        <f t="shared" si="26"/>
        <v>0.0714283413619028</v>
      </c>
      <c r="T81" s="32">
        <f t="shared" si="14"/>
        <v>3</v>
      </c>
      <c r="U81" s="33">
        <f t="shared" si="27"/>
        <v>0</v>
      </c>
    </row>
    <row r="82" spans="1:21">
      <c r="A82" s="15" t="str">
        <f t="shared" si="15"/>
        <v>Thursday</v>
      </c>
      <c r="B82" s="5">
        <v>43545</v>
      </c>
      <c r="C82" s="6">
        <v>21717340</v>
      </c>
      <c r="D82" s="6">
        <v>5429335</v>
      </c>
      <c r="E82" s="6">
        <v>2128299</v>
      </c>
      <c r="F82" s="6">
        <v>1475975</v>
      </c>
      <c r="G82" s="6">
        <v>1234506</v>
      </c>
      <c r="H82" s="23">
        <f t="shared" si="16"/>
        <v>0.0568442544068472</v>
      </c>
      <c r="I82" s="2">
        <f t="shared" si="17"/>
        <v>-0.0267042054531106</v>
      </c>
      <c r="J82" s="2">
        <f>IFERROR((VLOOKUP(B82,'Channel wise traffic'!$B$2:$G$368,6,TRUE)/(VLOOKUP(B82-7,'Channel wise traffic'!$B$2:$G$368,6,TRUE))-1),"No Data Avaiable")</f>
        <v>-0.0476190517955699</v>
      </c>
      <c r="K82" s="2">
        <f t="shared" si="18"/>
        <v>0.0219605842742332</v>
      </c>
      <c r="L82" s="23">
        <f t="shared" si="19"/>
        <v>0.25</v>
      </c>
      <c r="M82" s="23">
        <f t="shared" si="20"/>
        <v>0.391999941060922</v>
      </c>
      <c r="N82" s="23">
        <f t="shared" si="21"/>
        <v>0.69349983249534</v>
      </c>
      <c r="O82" s="23">
        <f t="shared" si="22"/>
        <v>0.836400345534308</v>
      </c>
      <c r="P82" s="2">
        <f t="shared" si="23"/>
        <v>0.0526317077138374</v>
      </c>
      <c r="Q82" s="2">
        <f t="shared" si="24"/>
        <v>-0.0101009946186615</v>
      </c>
      <c r="R82" s="2">
        <f t="shared" si="25"/>
        <v>-0.0865384312827767</v>
      </c>
      <c r="S82" s="2">
        <f t="shared" si="26"/>
        <v>0.0736841199444338</v>
      </c>
      <c r="T82" s="32">
        <f t="shared" si="14"/>
        <v>3</v>
      </c>
      <c r="U82" s="33">
        <f t="shared" si="27"/>
        <v>0</v>
      </c>
    </row>
    <row r="83" spans="1:21">
      <c r="A83" s="15" t="str">
        <f t="shared" si="15"/>
        <v>Friday</v>
      </c>
      <c r="B83" s="5">
        <v>43546</v>
      </c>
      <c r="C83" s="6">
        <v>21065820</v>
      </c>
      <c r="D83" s="6">
        <v>5529777</v>
      </c>
      <c r="E83" s="6">
        <v>2123434</v>
      </c>
      <c r="F83" s="6">
        <v>1612111</v>
      </c>
      <c r="G83" s="6">
        <v>1361589</v>
      </c>
      <c r="H83" s="23">
        <f t="shared" si="16"/>
        <v>0.0646349869124487</v>
      </c>
      <c r="I83" s="2">
        <f t="shared" si="17"/>
        <v>0.150167508856936</v>
      </c>
      <c r="J83" s="2">
        <f>IFERROR((VLOOKUP(B83,'Channel wise traffic'!$B$2:$G$368,6,TRUE)/(VLOOKUP(B83-7,'Channel wise traffic'!$B$2:$G$368,6,TRUE))-1),"No Data Avaiable")</f>
        <v>-0.0202020300680469</v>
      </c>
      <c r="K83" s="2">
        <f t="shared" si="18"/>
        <v>0.173882313548588</v>
      </c>
      <c r="L83" s="23">
        <f t="shared" si="19"/>
        <v>0.262499964397303</v>
      </c>
      <c r="M83" s="23">
        <f t="shared" si="20"/>
        <v>0.383999933451204</v>
      </c>
      <c r="N83" s="23">
        <f t="shared" si="21"/>
        <v>0.759199956297205</v>
      </c>
      <c r="O83" s="23">
        <f t="shared" si="22"/>
        <v>0.844600030643051</v>
      </c>
      <c r="P83" s="2">
        <f t="shared" si="23"/>
        <v>0.105263151387647</v>
      </c>
      <c r="Q83" s="2">
        <f t="shared" si="24"/>
        <v>-0.0769231395570806</v>
      </c>
      <c r="R83" s="2">
        <f t="shared" si="25"/>
        <v>0.0612245169760055</v>
      </c>
      <c r="S83" s="2">
        <f t="shared" si="26"/>
        <v>0.0842108001121302</v>
      </c>
      <c r="T83" s="32">
        <f t="shared" si="14"/>
        <v>3</v>
      </c>
      <c r="U83" s="33">
        <f t="shared" si="27"/>
        <v>0</v>
      </c>
    </row>
    <row r="84" spans="1:21">
      <c r="A84" s="15" t="str">
        <f t="shared" si="15"/>
        <v>Saturday</v>
      </c>
      <c r="B84" s="5">
        <v>43547</v>
      </c>
      <c r="C84" s="6">
        <v>44440853</v>
      </c>
      <c r="D84" s="6">
        <v>9612556</v>
      </c>
      <c r="E84" s="6">
        <v>3268269</v>
      </c>
      <c r="F84" s="6">
        <v>2289095</v>
      </c>
      <c r="G84" s="6">
        <v>1874769</v>
      </c>
      <c r="H84" s="23">
        <f t="shared" si="16"/>
        <v>0.0421857114218757</v>
      </c>
      <c r="I84" s="2">
        <f t="shared" si="17"/>
        <v>0.0324862965302535</v>
      </c>
      <c r="J84" s="2">
        <f>IFERROR((VLOOKUP(B84,'Channel wise traffic'!$B$2:$G$368,6,TRUE)/(VLOOKUP(B84-7,'Channel wise traffic'!$B$2:$G$368,6,TRUE))-1),"No Data Avaiable")</f>
        <v>0.0421052646389009</v>
      </c>
      <c r="K84" s="2">
        <f t="shared" si="18"/>
        <v>-0.00923032104202415</v>
      </c>
      <c r="L84" s="23">
        <f t="shared" si="19"/>
        <v>0.216299988661334</v>
      </c>
      <c r="M84" s="23">
        <f t="shared" si="20"/>
        <v>0.339999995838776</v>
      </c>
      <c r="N84" s="23">
        <f t="shared" si="21"/>
        <v>0.70039981409119</v>
      </c>
      <c r="O84" s="23">
        <f t="shared" si="22"/>
        <v>0.819000085186504</v>
      </c>
      <c r="P84" s="2">
        <f t="shared" si="23"/>
        <v>-0.00961538982956911</v>
      </c>
      <c r="Q84" s="2">
        <f t="shared" si="24"/>
        <v>-0.0384615035152828</v>
      </c>
      <c r="R84" s="2">
        <f t="shared" si="25"/>
        <v>0.0404036589431382</v>
      </c>
      <c r="S84" s="2">
        <f t="shared" si="26"/>
        <v>6.37116817747696e-7</v>
      </c>
      <c r="T84" s="32">
        <f t="shared" si="14"/>
        <v>3</v>
      </c>
      <c r="U84" s="33">
        <f t="shared" si="27"/>
        <v>0</v>
      </c>
    </row>
    <row r="85" s="15" customFormat="1" spans="1:21">
      <c r="A85" s="24" t="str">
        <f t="shared" si="15"/>
        <v>Sunday</v>
      </c>
      <c r="B85" s="25">
        <v>43548</v>
      </c>
      <c r="C85" s="26">
        <v>45338648</v>
      </c>
      <c r="D85" s="26">
        <v>9425904</v>
      </c>
      <c r="E85" s="26">
        <v>3300951</v>
      </c>
      <c r="F85" s="26">
        <v>2289540</v>
      </c>
      <c r="G85" s="26">
        <v>1839416</v>
      </c>
      <c r="H85" s="27">
        <f t="shared" si="16"/>
        <v>0.0405705966353474</v>
      </c>
      <c r="I85" s="29">
        <f t="shared" si="17"/>
        <v>0.222598128033372</v>
      </c>
      <c r="J85" s="29">
        <f>IFERROR((VLOOKUP(B85,'Channel wise traffic'!$B$2:$G$368,6,TRUE)/(VLOOKUP(B85-7,'Channel wise traffic'!$B$2:$G$368,6,TRUE))-1),"No Data Avaiable")</f>
        <v>0.0631579204076158</v>
      </c>
      <c r="K85" s="29">
        <f t="shared" si="18"/>
        <v>0.149968537069982</v>
      </c>
      <c r="L85" s="27">
        <f t="shared" si="19"/>
        <v>0.207899979725906</v>
      </c>
      <c r="M85" s="27">
        <f t="shared" si="20"/>
        <v>0.350199938382568</v>
      </c>
      <c r="N85" s="27">
        <f t="shared" si="21"/>
        <v>0.693600117057175</v>
      </c>
      <c r="O85" s="27">
        <f t="shared" si="22"/>
        <v>0.803399809568734</v>
      </c>
      <c r="P85" s="29">
        <f t="shared" si="23"/>
        <v>0.0206184657603847</v>
      </c>
      <c r="Q85" s="29">
        <f t="shared" si="24"/>
        <v>0.0510202551911243</v>
      </c>
      <c r="R85" s="29">
        <f t="shared" si="25"/>
        <v>0.0200003794358923</v>
      </c>
      <c r="S85" s="29">
        <f t="shared" si="26"/>
        <v>0.0510203320059903</v>
      </c>
      <c r="T85" s="34">
        <f t="shared" si="14"/>
        <v>3</v>
      </c>
      <c r="U85" s="35">
        <f t="shared" si="27"/>
        <v>1</v>
      </c>
    </row>
    <row r="86" spans="1:21">
      <c r="A86" s="15" t="str">
        <f t="shared" si="15"/>
        <v>Monday</v>
      </c>
      <c r="B86" s="5">
        <v>43549</v>
      </c>
      <c r="C86" s="6">
        <v>22368860</v>
      </c>
      <c r="D86" s="6">
        <v>5536293</v>
      </c>
      <c r="E86" s="6">
        <v>2258807</v>
      </c>
      <c r="F86" s="6">
        <v>1632440</v>
      </c>
      <c r="G86" s="6">
        <v>1351986</v>
      </c>
      <c r="H86" s="23">
        <f t="shared" si="16"/>
        <v>0.0604405410020895</v>
      </c>
      <c r="I86" s="2">
        <f t="shared" si="17"/>
        <v>0.0318503129927479</v>
      </c>
      <c r="J86" s="2">
        <f>IFERROR((VLOOKUP(B86,'Channel wise traffic'!$B$2:$G$368,6,TRUE)/(VLOOKUP(B86-7,'Channel wise traffic'!$B$2:$G$368,6,TRUE))-1),"No Data Avaiable")</f>
        <v>0</v>
      </c>
      <c r="K86" s="2">
        <f t="shared" si="18"/>
        <v>0.0318503129927472</v>
      </c>
      <c r="L86" s="23">
        <f t="shared" si="19"/>
        <v>0.247500006705751</v>
      </c>
      <c r="M86" s="23">
        <f t="shared" si="20"/>
        <v>0.407999901739305</v>
      </c>
      <c r="N86" s="23">
        <f t="shared" si="21"/>
        <v>0.722700080175066</v>
      </c>
      <c r="O86" s="23">
        <f t="shared" si="22"/>
        <v>0.828199505035407</v>
      </c>
      <c r="P86" s="2">
        <f t="shared" si="23"/>
        <v>0.0312501047773635</v>
      </c>
      <c r="Q86" s="2">
        <f t="shared" si="24"/>
        <v>-0.0192310862389712</v>
      </c>
      <c r="R86" s="2">
        <f t="shared" si="25"/>
        <v>9.16694717911781e-8</v>
      </c>
      <c r="S86" s="2">
        <f t="shared" si="26"/>
        <v>0.0202015115555476</v>
      </c>
      <c r="T86" s="32">
        <f t="shared" si="14"/>
        <v>3</v>
      </c>
      <c r="U86" s="33">
        <f t="shared" si="27"/>
        <v>0</v>
      </c>
    </row>
    <row r="87" s="15" customFormat="1" spans="1:21">
      <c r="A87" s="24" t="str">
        <f t="shared" si="15"/>
        <v>Tuesday</v>
      </c>
      <c r="B87" s="25">
        <v>43550</v>
      </c>
      <c r="C87" s="26">
        <v>20848646</v>
      </c>
      <c r="D87" s="26">
        <v>5107918</v>
      </c>
      <c r="E87" s="26">
        <v>2043167</v>
      </c>
      <c r="F87" s="26">
        <v>1476597</v>
      </c>
      <c r="G87" s="26">
        <v>1259241</v>
      </c>
      <c r="H87" s="27">
        <f t="shared" si="16"/>
        <v>0.0603991741238256</v>
      </c>
      <c r="I87" s="29">
        <f t="shared" si="17"/>
        <v>0.779649734728892</v>
      </c>
      <c r="J87" s="29">
        <f>IFERROR((VLOOKUP(B87,'Channel wise traffic'!$B$2:$G$368,6,TRUE)/(VLOOKUP(B87-7,'Channel wise traffic'!$B$2:$G$368,6,TRUE))-1),"No Data Avaiable")</f>
        <v>-0.0495049103214564</v>
      </c>
      <c r="K87" s="29">
        <f t="shared" si="18"/>
        <v>0.872339826857698</v>
      </c>
      <c r="L87" s="27">
        <f t="shared" si="19"/>
        <v>0.244999987049519</v>
      </c>
      <c r="M87" s="27">
        <f t="shared" si="20"/>
        <v>0.399999960845104</v>
      </c>
      <c r="N87" s="27">
        <f t="shared" si="21"/>
        <v>0.72270010234112</v>
      </c>
      <c r="O87" s="27">
        <f t="shared" si="22"/>
        <v>0.852799375862202</v>
      </c>
      <c r="P87" s="29">
        <f t="shared" si="23"/>
        <v>-0.0666666086114528</v>
      </c>
      <c r="Q87" s="29">
        <f t="shared" si="24"/>
        <v>-0.0476192274866495</v>
      </c>
      <c r="R87" s="29">
        <f t="shared" si="25"/>
        <v>-0.0480766970216722</v>
      </c>
      <c r="S87" s="29">
        <f t="shared" si="26"/>
        <v>1.21276500471922</v>
      </c>
      <c r="T87" s="34">
        <f t="shared" si="14"/>
        <v>3</v>
      </c>
      <c r="U87" s="35">
        <f t="shared" si="27"/>
        <v>1</v>
      </c>
    </row>
    <row r="88" spans="1:21">
      <c r="A88" s="15" t="str">
        <f t="shared" si="15"/>
        <v>Wednesday</v>
      </c>
      <c r="B88" s="5">
        <v>43551</v>
      </c>
      <c r="C88" s="6">
        <v>20848646</v>
      </c>
      <c r="D88" s="6">
        <v>5212161</v>
      </c>
      <c r="E88" s="6">
        <v>2084864</v>
      </c>
      <c r="F88" s="6">
        <v>1476292</v>
      </c>
      <c r="G88" s="6">
        <v>1150032</v>
      </c>
      <c r="H88" s="23">
        <f t="shared" si="16"/>
        <v>0.0551609922294234</v>
      </c>
      <c r="I88" s="2">
        <f t="shared" si="17"/>
        <v>-0.165327962549671</v>
      </c>
      <c r="J88" s="2">
        <f>IFERROR((VLOOKUP(B88,'Channel wise traffic'!$B$2:$G$368,6,TRUE)/(VLOOKUP(B88-7,'Channel wise traffic'!$B$2:$G$368,6,TRUE))-1),"No Data Avaiable")</f>
        <v>-0.0204081738131556</v>
      </c>
      <c r="K88" s="2">
        <f t="shared" si="18"/>
        <v>-0.147938953428866</v>
      </c>
      <c r="L88" s="23">
        <f t="shared" si="19"/>
        <v>0.249999976017627</v>
      </c>
      <c r="M88" s="23">
        <f t="shared" si="20"/>
        <v>0.3999999232564</v>
      </c>
      <c r="N88" s="23">
        <f t="shared" si="21"/>
        <v>0.708099904837918</v>
      </c>
      <c r="O88" s="23">
        <f t="shared" si="22"/>
        <v>0.779000360362313</v>
      </c>
      <c r="P88" s="2">
        <f t="shared" si="23"/>
        <v>-0.0196078983470132</v>
      </c>
      <c r="Q88" s="2">
        <f t="shared" si="24"/>
        <v>0.0101010738634015</v>
      </c>
      <c r="R88" s="2">
        <f t="shared" si="25"/>
        <v>-0.0490199985490879</v>
      </c>
      <c r="S88" s="2">
        <f t="shared" si="26"/>
        <v>-0.0952372945228053</v>
      </c>
      <c r="T88" s="32">
        <f t="shared" si="14"/>
        <v>3</v>
      </c>
      <c r="U88" s="33">
        <f t="shared" si="27"/>
        <v>0</v>
      </c>
    </row>
    <row r="89" spans="1:21">
      <c r="A89" s="15" t="str">
        <f t="shared" si="15"/>
        <v>Thursday</v>
      </c>
      <c r="B89" s="5">
        <v>43552</v>
      </c>
      <c r="C89" s="6">
        <v>21500167</v>
      </c>
      <c r="D89" s="6">
        <v>5267540</v>
      </c>
      <c r="E89" s="6">
        <v>2064876</v>
      </c>
      <c r="F89" s="6">
        <v>1552580</v>
      </c>
      <c r="G89" s="6">
        <v>1311309</v>
      </c>
      <c r="H89" s="23">
        <f t="shared" si="16"/>
        <v>0.0609906425377998</v>
      </c>
      <c r="I89" s="2">
        <f t="shared" si="17"/>
        <v>0.0622135493873663</v>
      </c>
      <c r="J89" s="2">
        <f>IFERROR((VLOOKUP(B89,'Channel wise traffic'!$B$2:$G$368,6,TRUE)/(VLOOKUP(B89-7,'Channel wise traffic'!$B$2:$G$368,6,TRUE))-1),"No Data Avaiable")</f>
        <v>-0.00999993645630048</v>
      </c>
      <c r="K89" s="2">
        <f t="shared" si="18"/>
        <v>0.0729429592175836</v>
      </c>
      <c r="L89" s="23">
        <f t="shared" si="19"/>
        <v>0.244999957442191</v>
      </c>
      <c r="M89" s="23">
        <f t="shared" si="20"/>
        <v>0.39200006074942</v>
      </c>
      <c r="N89" s="23">
        <f t="shared" si="21"/>
        <v>0.75189987195357</v>
      </c>
      <c r="O89" s="23">
        <f t="shared" si="22"/>
        <v>0.844599956201935</v>
      </c>
      <c r="P89" s="2">
        <f t="shared" si="23"/>
        <v>-0.0200001702312359</v>
      </c>
      <c r="Q89" s="2">
        <f t="shared" si="24"/>
        <v>3.05327847449632e-7</v>
      </c>
      <c r="R89" s="2">
        <f t="shared" si="25"/>
        <v>0.0842106035528456</v>
      </c>
      <c r="S89" s="2">
        <f t="shared" si="26"/>
        <v>0.00980345203275701</v>
      </c>
      <c r="T89" s="32">
        <f t="shared" si="14"/>
        <v>3</v>
      </c>
      <c r="U89" s="33">
        <f t="shared" si="27"/>
        <v>0</v>
      </c>
    </row>
    <row r="90" spans="1:21">
      <c r="A90" s="15" t="str">
        <f t="shared" si="15"/>
        <v>Friday</v>
      </c>
      <c r="B90" s="5">
        <v>43553</v>
      </c>
      <c r="C90" s="6">
        <v>22803207</v>
      </c>
      <c r="D90" s="6">
        <v>5757809</v>
      </c>
      <c r="E90" s="6">
        <v>2234030</v>
      </c>
      <c r="F90" s="6">
        <v>1712384</v>
      </c>
      <c r="G90" s="6">
        <v>1390113</v>
      </c>
      <c r="H90" s="23">
        <f t="shared" si="16"/>
        <v>0.0609612937338156</v>
      </c>
      <c r="I90" s="2">
        <f t="shared" si="17"/>
        <v>0.0209490529080361</v>
      </c>
      <c r="J90" s="2">
        <f>IFERROR((VLOOKUP(B90,'Channel wise traffic'!$B$2:$G$368,6,TRUE)/(VLOOKUP(B90-7,'Channel wise traffic'!$B$2:$G$368,6,TRUE))-1),"No Data Avaiable")</f>
        <v>0.082474172971865</v>
      </c>
      <c r="K90" s="2">
        <f t="shared" si="18"/>
        <v>-0.0568375326448091</v>
      </c>
      <c r="L90" s="23">
        <f t="shared" si="19"/>
        <v>0.252499966342453</v>
      </c>
      <c r="M90" s="23">
        <f t="shared" si="20"/>
        <v>0.388000018757135</v>
      </c>
      <c r="N90" s="23">
        <f t="shared" si="21"/>
        <v>0.766500002238108</v>
      </c>
      <c r="O90" s="23">
        <f t="shared" si="22"/>
        <v>0.811799806585439</v>
      </c>
      <c r="P90" s="2">
        <f t="shared" si="23"/>
        <v>-0.0380952358519733</v>
      </c>
      <c r="Q90" s="2">
        <f t="shared" si="24"/>
        <v>0.0104168906228181</v>
      </c>
      <c r="R90" s="2">
        <f t="shared" si="25"/>
        <v>0.0096154456811437</v>
      </c>
      <c r="S90" s="2">
        <f t="shared" si="26"/>
        <v>-0.03883521532984</v>
      </c>
      <c r="T90" s="32">
        <f t="shared" si="14"/>
        <v>3</v>
      </c>
      <c r="U90" s="33">
        <f t="shared" si="27"/>
        <v>0</v>
      </c>
    </row>
    <row r="91" spans="1:21">
      <c r="A91" s="15" t="str">
        <f t="shared" si="15"/>
        <v>Saturday</v>
      </c>
      <c r="B91" s="5">
        <v>43554</v>
      </c>
      <c r="C91" s="6">
        <v>44889750</v>
      </c>
      <c r="D91" s="6">
        <v>9898190</v>
      </c>
      <c r="E91" s="6">
        <v>3399038</v>
      </c>
      <c r="F91" s="6">
        <v>2311346</v>
      </c>
      <c r="G91" s="6">
        <v>1748764</v>
      </c>
      <c r="H91" s="23">
        <f t="shared" si="16"/>
        <v>0.0389568665452581</v>
      </c>
      <c r="I91" s="2">
        <f t="shared" si="17"/>
        <v>-0.0672109470553439</v>
      </c>
      <c r="J91" s="2">
        <f>IFERROR((VLOOKUP(B91,'Channel wise traffic'!$B$2:$G$368,6,TRUE)/(VLOOKUP(B91-7,'Channel wise traffic'!$B$2:$G$368,6,TRUE))-1),"No Data Avaiable")</f>
        <v>0.0101010216928563</v>
      </c>
      <c r="K91" s="2">
        <f t="shared" si="18"/>
        <v>-0.0765388271950123</v>
      </c>
      <c r="L91" s="23">
        <f t="shared" si="19"/>
        <v>0.2205000027846</v>
      </c>
      <c r="M91" s="23">
        <f t="shared" si="20"/>
        <v>0.343399954941257</v>
      </c>
      <c r="N91" s="23">
        <f t="shared" si="21"/>
        <v>0.680000047072142</v>
      </c>
      <c r="O91" s="23">
        <f t="shared" si="22"/>
        <v>0.756599834036098</v>
      </c>
      <c r="P91" s="2">
        <f t="shared" si="23"/>
        <v>0.0194175420408476</v>
      </c>
      <c r="Q91" s="2">
        <f t="shared" si="24"/>
        <v>0.00999987983556694</v>
      </c>
      <c r="R91" s="2">
        <f t="shared" si="25"/>
        <v>-0.0291258886833342</v>
      </c>
      <c r="S91" s="2">
        <f t="shared" si="26"/>
        <v>-0.0761907749206101</v>
      </c>
      <c r="T91" s="32">
        <f t="shared" si="14"/>
        <v>3</v>
      </c>
      <c r="U91" s="33">
        <f t="shared" si="27"/>
        <v>0</v>
      </c>
    </row>
    <row r="92" spans="1:21">
      <c r="A92" s="15" t="str">
        <f t="shared" si="15"/>
        <v>Sunday</v>
      </c>
      <c r="B92" s="5">
        <v>43555</v>
      </c>
      <c r="C92" s="6">
        <v>42645263</v>
      </c>
      <c r="D92" s="6">
        <v>8597285</v>
      </c>
      <c r="E92" s="6">
        <v>2806153</v>
      </c>
      <c r="F92" s="6">
        <v>2003593</v>
      </c>
      <c r="G92" s="6">
        <v>1640943</v>
      </c>
      <c r="H92" s="23">
        <f t="shared" si="16"/>
        <v>0.0384789044447914</v>
      </c>
      <c r="I92" s="2">
        <f t="shared" si="17"/>
        <v>-0.107900007393651</v>
      </c>
      <c r="J92" s="2">
        <f>IFERROR((VLOOKUP(B92,'Channel wise traffic'!$B$2:$G$368,6,TRUE)/(VLOOKUP(B92-7,'Channel wise traffic'!$B$2:$G$368,6,TRUE))-1),"No Data Avaiable")</f>
        <v>-0.0594059633054335</v>
      </c>
      <c r="K92" s="2">
        <f t="shared" si="18"/>
        <v>-0.0515568506264855</v>
      </c>
      <c r="L92" s="23">
        <f t="shared" si="19"/>
        <v>0.201599999512255</v>
      </c>
      <c r="M92" s="23">
        <f t="shared" si="20"/>
        <v>0.326399904155789</v>
      </c>
      <c r="N92" s="23">
        <f t="shared" si="21"/>
        <v>0.713999913760939</v>
      </c>
      <c r="O92" s="23">
        <f t="shared" si="22"/>
        <v>0.819000166201419</v>
      </c>
      <c r="P92" s="2">
        <f t="shared" si="23"/>
        <v>-0.0303029380856928</v>
      </c>
      <c r="Q92" s="2">
        <f t="shared" si="24"/>
        <v>-0.0679612747412289</v>
      </c>
      <c r="R92" s="2">
        <f t="shared" si="25"/>
        <v>0.0294114666391871</v>
      </c>
      <c r="S92" s="2">
        <f t="shared" si="26"/>
        <v>0.0194179242350818</v>
      </c>
      <c r="T92" s="32">
        <f t="shared" si="14"/>
        <v>3</v>
      </c>
      <c r="U92" s="33">
        <f t="shared" si="27"/>
        <v>0</v>
      </c>
    </row>
    <row r="93" spans="1:21">
      <c r="A93" s="15" t="str">
        <f t="shared" si="15"/>
        <v>Monday</v>
      </c>
      <c r="B93" s="5">
        <v>43556</v>
      </c>
      <c r="C93" s="6">
        <v>21065820</v>
      </c>
      <c r="D93" s="6">
        <v>5424448</v>
      </c>
      <c r="E93" s="6">
        <v>2278268</v>
      </c>
      <c r="F93" s="6">
        <v>1629873</v>
      </c>
      <c r="G93" s="6">
        <v>1363225</v>
      </c>
      <c r="H93" s="23">
        <f t="shared" si="16"/>
        <v>0.0647126482614966</v>
      </c>
      <c r="I93" s="2">
        <f t="shared" si="17"/>
        <v>0.00831295590338943</v>
      </c>
      <c r="J93" s="2">
        <f>IFERROR((VLOOKUP(B93,'Channel wise traffic'!$B$2:$G$368,6,TRUE)/(VLOOKUP(B93-7,'Channel wise traffic'!$B$2:$G$368,6,TRUE))-1),"No Data Avaiable")</f>
        <v>-0.058252370326639</v>
      </c>
      <c r="K93" s="2">
        <f t="shared" si="18"/>
        <v>0.0706828097263292</v>
      </c>
      <c r="L93" s="23">
        <f t="shared" si="19"/>
        <v>0.25749996914433</v>
      </c>
      <c r="M93" s="23">
        <f t="shared" si="20"/>
        <v>0.419999970503911</v>
      </c>
      <c r="N93" s="23">
        <f t="shared" si="21"/>
        <v>0.715400031954099</v>
      </c>
      <c r="O93" s="23">
        <f t="shared" si="22"/>
        <v>0.836399523153031</v>
      </c>
      <c r="P93" s="2">
        <f t="shared" si="23"/>
        <v>0.0404038875460218</v>
      </c>
      <c r="Q93" s="2">
        <f t="shared" si="24"/>
        <v>0.0294119403300106</v>
      </c>
      <c r="R93" s="2">
        <f t="shared" si="25"/>
        <v>-0.0101010757037676</v>
      </c>
      <c r="S93" s="2">
        <f t="shared" si="26"/>
        <v>0.00990101789214815</v>
      </c>
      <c r="T93" s="32">
        <f t="shared" si="14"/>
        <v>4</v>
      </c>
      <c r="U93" s="33">
        <f t="shared" si="27"/>
        <v>0</v>
      </c>
    </row>
    <row r="94" spans="1:21">
      <c r="A94" s="15" t="str">
        <f t="shared" si="15"/>
        <v>Tuesday</v>
      </c>
      <c r="B94" s="5">
        <v>43557</v>
      </c>
      <c r="C94" s="6">
        <v>22803207</v>
      </c>
      <c r="D94" s="6">
        <v>5700801</v>
      </c>
      <c r="E94" s="6">
        <v>2257517</v>
      </c>
      <c r="F94" s="6">
        <v>1565588</v>
      </c>
      <c r="G94" s="6">
        <v>1309458</v>
      </c>
      <c r="H94" s="23">
        <f t="shared" si="16"/>
        <v>0.0574242912411399</v>
      </c>
      <c r="I94" s="2">
        <f t="shared" si="17"/>
        <v>0.0398787841247228</v>
      </c>
      <c r="J94" s="2">
        <f>IFERROR((VLOOKUP(B94,'Channel wise traffic'!$B$2:$G$368,6,TRUE)/(VLOOKUP(B94-7,'Channel wise traffic'!$B$2:$G$368,6,TRUE))-1),"No Data Avaiable")</f>
        <v>0.0937499775165245</v>
      </c>
      <c r="K94" s="2">
        <f t="shared" si="18"/>
        <v>-0.0492537013268896</v>
      </c>
      <c r="L94" s="23">
        <f t="shared" si="19"/>
        <v>0.249999967109889</v>
      </c>
      <c r="M94" s="23">
        <f t="shared" si="20"/>
        <v>0.395999965618867</v>
      </c>
      <c r="N94" s="23">
        <f t="shared" si="21"/>
        <v>0.6934999825029</v>
      </c>
      <c r="O94" s="23">
        <f t="shared" si="22"/>
        <v>0.836400125703569</v>
      </c>
      <c r="P94" s="2">
        <f t="shared" si="23"/>
        <v>0.0204080829578173</v>
      </c>
      <c r="Q94" s="2">
        <f t="shared" si="24"/>
        <v>-0.00999998904446409</v>
      </c>
      <c r="R94" s="2">
        <f t="shared" si="25"/>
        <v>-0.0404042005025723</v>
      </c>
      <c r="S94" s="2">
        <f t="shared" si="26"/>
        <v>-0.0192299040346419</v>
      </c>
      <c r="T94" s="32">
        <f t="shared" si="14"/>
        <v>4</v>
      </c>
      <c r="U94" s="33">
        <f t="shared" si="27"/>
        <v>0</v>
      </c>
    </row>
    <row r="95" spans="1:21">
      <c r="A95" s="15" t="str">
        <f t="shared" si="15"/>
        <v>Wednesday</v>
      </c>
      <c r="B95" s="5">
        <v>43558</v>
      </c>
      <c r="C95" s="6">
        <v>22368860</v>
      </c>
      <c r="D95" s="6">
        <v>5536293</v>
      </c>
      <c r="E95" s="6">
        <v>2303097</v>
      </c>
      <c r="F95" s="6">
        <v>1597198</v>
      </c>
      <c r="G95" s="6">
        <v>1335896</v>
      </c>
      <c r="H95" s="23">
        <f t="shared" si="16"/>
        <v>0.0597212374703047</v>
      </c>
      <c r="I95" s="2">
        <f t="shared" si="17"/>
        <v>0.161616372413985</v>
      </c>
      <c r="J95" s="2">
        <f>IFERROR((VLOOKUP(B95,'Channel wise traffic'!$B$2:$G$368,6,TRUE)/(VLOOKUP(B95-7,'Channel wise traffic'!$B$2:$G$368,6,TRUE))-1),"No Data Avaiable")</f>
        <v>0.0729166331912698</v>
      </c>
      <c r="K95" s="2">
        <f t="shared" si="18"/>
        <v>0.0826715593134095</v>
      </c>
      <c r="L95" s="23">
        <f t="shared" si="19"/>
        <v>0.247500006705751</v>
      </c>
      <c r="M95" s="23">
        <f t="shared" si="20"/>
        <v>0.415999839603865</v>
      </c>
      <c r="N95" s="23">
        <f t="shared" si="21"/>
        <v>0.693500100082628</v>
      </c>
      <c r="O95" s="23">
        <f t="shared" si="22"/>
        <v>0.836399745053525</v>
      </c>
      <c r="P95" s="2">
        <f t="shared" si="23"/>
        <v>-0.00999987820678916</v>
      </c>
      <c r="Q95" s="2">
        <f t="shared" si="24"/>
        <v>0.0399997985429841</v>
      </c>
      <c r="R95" s="2">
        <f t="shared" si="25"/>
        <v>-0.0206182837415174</v>
      </c>
      <c r="S95" s="2">
        <f t="shared" si="26"/>
        <v>0.0736833865705986</v>
      </c>
      <c r="T95" s="32">
        <f t="shared" si="14"/>
        <v>4</v>
      </c>
      <c r="U95" s="33">
        <f t="shared" si="27"/>
        <v>0</v>
      </c>
    </row>
    <row r="96" s="15" customFormat="1" spans="1:21">
      <c r="A96" s="24" t="str">
        <f t="shared" si="15"/>
        <v>Thursday</v>
      </c>
      <c r="B96" s="25">
        <v>43559</v>
      </c>
      <c r="C96" s="26">
        <v>22151687</v>
      </c>
      <c r="D96" s="26">
        <v>5814817</v>
      </c>
      <c r="E96" s="26">
        <v>1162963</v>
      </c>
      <c r="F96" s="26">
        <v>806515</v>
      </c>
      <c r="G96" s="26">
        <v>628275</v>
      </c>
      <c r="H96" s="27">
        <f t="shared" si="16"/>
        <v>0.0283623996673481</v>
      </c>
      <c r="I96" s="29">
        <f t="shared" si="17"/>
        <v>-0.520879518099853</v>
      </c>
      <c r="J96" s="29">
        <f>IFERROR((VLOOKUP(B96,'Channel wise traffic'!$B$2:$G$368,6,TRUE)/(VLOOKUP(B96-7,'Channel wise traffic'!$B$2:$G$368,6,TRUE))-1),"No Data Avaiable")</f>
        <v>0.0303029753351671</v>
      </c>
      <c r="K96" s="29">
        <f t="shared" si="18"/>
        <v>-0.534971292526225</v>
      </c>
      <c r="L96" s="27">
        <f t="shared" si="19"/>
        <v>0.262499962192496</v>
      </c>
      <c r="M96" s="27">
        <f t="shared" si="20"/>
        <v>0.199999931210217</v>
      </c>
      <c r="N96" s="27">
        <f t="shared" si="21"/>
        <v>0.693500137149677</v>
      </c>
      <c r="O96" s="27">
        <f t="shared" si="22"/>
        <v>0.778999770618029</v>
      </c>
      <c r="P96" s="29">
        <f t="shared" si="23"/>
        <v>0.0714286032251004</v>
      </c>
      <c r="Q96" s="29">
        <f t="shared" si="24"/>
        <v>-0.48979617291931</v>
      </c>
      <c r="R96" s="29">
        <f t="shared" si="25"/>
        <v>-0.0776695634382275</v>
      </c>
      <c r="S96" s="29">
        <f t="shared" si="26"/>
        <v>-0.0776701266702661</v>
      </c>
      <c r="T96" s="34">
        <f t="shared" si="14"/>
        <v>4</v>
      </c>
      <c r="U96" s="35">
        <f t="shared" si="27"/>
        <v>1</v>
      </c>
    </row>
    <row r="97" spans="1:21">
      <c r="A97" s="15" t="str">
        <f t="shared" si="15"/>
        <v>Friday</v>
      </c>
      <c r="B97" s="5">
        <v>43560</v>
      </c>
      <c r="C97" s="6">
        <v>22586034</v>
      </c>
      <c r="D97" s="6">
        <v>5928833</v>
      </c>
      <c r="E97" s="6">
        <v>2418964</v>
      </c>
      <c r="F97" s="6">
        <v>1854136</v>
      </c>
      <c r="G97" s="6">
        <v>1566003</v>
      </c>
      <c r="H97" s="23">
        <f t="shared" si="16"/>
        <v>0.069335014726357</v>
      </c>
      <c r="I97" s="2">
        <f t="shared" si="17"/>
        <v>0.126529282151883</v>
      </c>
      <c r="J97" s="2">
        <f>IFERROR((VLOOKUP(B97,'Channel wise traffic'!$B$2:$G$368,6,TRUE)/(VLOOKUP(B97-7,'Channel wise traffic'!$B$2:$G$368,6,TRUE))-1),"No Data Avaiable")</f>
        <v>-0.00952379281772009</v>
      </c>
      <c r="K97" s="2">
        <f t="shared" si="18"/>
        <v>0.13736127433753</v>
      </c>
      <c r="L97" s="23">
        <f t="shared" si="19"/>
        <v>0.262499959045488</v>
      </c>
      <c r="M97" s="23">
        <f t="shared" si="20"/>
        <v>0.408000022938747</v>
      </c>
      <c r="N97" s="23">
        <f t="shared" si="21"/>
        <v>0.766500038859611</v>
      </c>
      <c r="O97" s="23">
        <f t="shared" si="22"/>
        <v>0.844599856752687</v>
      </c>
      <c r="P97" s="2">
        <f t="shared" si="23"/>
        <v>0.0396039367762608</v>
      </c>
      <c r="Q97" s="2">
        <f t="shared" si="24"/>
        <v>0.0515464000380137</v>
      </c>
      <c r="R97" s="2">
        <f t="shared" si="25"/>
        <v>4.77775643492606e-8</v>
      </c>
      <c r="S97" s="2">
        <f t="shared" si="26"/>
        <v>0.0404041118280263</v>
      </c>
      <c r="T97" s="32">
        <f t="shared" si="14"/>
        <v>4</v>
      </c>
      <c r="U97" s="33">
        <f t="shared" si="27"/>
        <v>0</v>
      </c>
    </row>
    <row r="98" spans="1:21">
      <c r="A98" s="15" t="str">
        <f t="shared" si="15"/>
        <v>Saturday</v>
      </c>
      <c r="B98" s="5">
        <v>43561</v>
      </c>
      <c r="C98" s="6">
        <v>46685340</v>
      </c>
      <c r="D98" s="6">
        <v>9999999</v>
      </c>
      <c r="E98" s="6">
        <v>3434000</v>
      </c>
      <c r="F98" s="6">
        <v>2288417</v>
      </c>
      <c r="G98" s="6">
        <v>1856364</v>
      </c>
      <c r="H98" s="23">
        <f t="shared" si="16"/>
        <v>0.0397633175639291</v>
      </c>
      <c r="I98" s="2">
        <f t="shared" si="17"/>
        <v>0.0615291714605286</v>
      </c>
      <c r="J98" s="2">
        <f>IFERROR((VLOOKUP(B98,'Channel wise traffic'!$B$2:$G$368,6,TRUE)/(VLOOKUP(B98-7,'Channel wise traffic'!$B$2:$G$368,6,TRUE))-1),"No Data Avaiable")</f>
        <v>0.0400000008910721</v>
      </c>
      <c r="K98" s="2">
        <f t="shared" si="18"/>
        <v>0.0207011264043555</v>
      </c>
      <c r="L98" s="23">
        <f t="shared" si="19"/>
        <v>0.21419998226424</v>
      </c>
      <c r="M98" s="23">
        <f t="shared" si="20"/>
        <v>0.343400034340003</v>
      </c>
      <c r="N98" s="23">
        <f t="shared" si="21"/>
        <v>0.666399825276645</v>
      </c>
      <c r="O98" s="23">
        <f t="shared" si="22"/>
        <v>0.811200056633035</v>
      </c>
      <c r="P98" s="2">
        <f t="shared" si="23"/>
        <v>-0.0285715212734698</v>
      </c>
      <c r="Q98" s="2">
        <f t="shared" si="24"/>
        <v>2.3121361958367e-7</v>
      </c>
      <c r="R98" s="2">
        <f t="shared" si="25"/>
        <v>-0.020000324785351</v>
      </c>
      <c r="S98" s="2">
        <f t="shared" si="26"/>
        <v>0.0721652584903045</v>
      </c>
      <c r="T98" s="32">
        <f t="shared" si="14"/>
        <v>4</v>
      </c>
      <c r="U98" s="33">
        <f t="shared" si="27"/>
        <v>0</v>
      </c>
    </row>
    <row r="99" spans="1:21">
      <c r="A99" s="15" t="str">
        <f t="shared" si="15"/>
        <v>Sunday</v>
      </c>
      <c r="B99" s="5">
        <v>43562</v>
      </c>
      <c r="C99" s="6">
        <v>43094160</v>
      </c>
      <c r="D99" s="6">
        <v>8687782</v>
      </c>
      <c r="E99" s="6">
        <v>2983384</v>
      </c>
      <c r="F99" s="6">
        <v>1947553</v>
      </c>
      <c r="G99" s="6">
        <v>1503900</v>
      </c>
      <c r="H99" s="23">
        <f t="shared" si="16"/>
        <v>0.0348980001002456</v>
      </c>
      <c r="I99" s="2">
        <f t="shared" si="17"/>
        <v>-0.0835147838773194</v>
      </c>
      <c r="J99" s="2">
        <f>IFERROR((VLOOKUP(B99,'Channel wise traffic'!$B$2:$G$368,6,TRUE)/(VLOOKUP(B99-7,'Channel wise traffic'!$B$2:$G$368,6,TRUE))-1),"No Data Avaiable")</f>
        <v>0.0105263044350929</v>
      </c>
      <c r="K99" s="2">
        <f t="shared" si="18"/>
        <v>-0.0930614942450764</v>
      </c>
      <c r="L99" s="23">
        <f t="shared" si="19"/>
        <v>0.20159998477752</v>
      </c>
      <c r="M99" s="23">
        <f t="shared" si="20"/>
        <v>0.343399961002705</v>
      </c>
      <c r="N99" s="23">
        <f t="shared" si="21"/>
        <v>0.652799974793724</v>
      </c>
      <c r="O99" s="23">
        <f t="shared" si="22"/>
        <v>0.772199780955897</v>
      </c>
      <c r="P99" s="2">
        <f t="shared" si="23"/>
        <v>-7.30889664346535e-8</v>
      </c>
      <c r="Q99" s="2">
        <f t="shared" si="24"/>
        <v>0.0520835227905028</v>
      </c>
      <c r="R99" s="2">
        <f t="shared" si="25"/>
        <v>-0.0857142105870136</v>
      </c>
      <c r="S99" s="2">
        <f t="shared" si="26"/>
        <v>-0.057143315931895</v>
      </c>
      <c r="T99" s="32">
        <f t="shared" si="14"/>
        <v>4</v>
      </c>
      <c r="U99" s="33">
        <f t="shared" si="27"/>
        <v>0</v>
      </c>
    </row>
    <row r="100" spans="1:21">
      <c r="A100" s="15" t="str">
        <f t="shared" si="15"/>
        <v>Monday</v>
      </c>
      <c r="B100" s="5">
        <v>43563</v>
      </c>
      <c r="C100" s="6">
        <v>21500167</v>
      </c>
      <c r="D100" s="6">
        <v>5536293</v>
      </c>
      <c r="E100" s="6">
        <v>2170226</v>
      </c>
      <c r="F100" s="6">
        <v>1520894</v>
      </c>
      <c r="G100" s="6">
        <v>1259605</v>
      </c>
      <c r="H100" s="23">
        <f t="shared" si="16"/>
        <v>0.0585858240077856</v>
      </c>
      <c r="I100" s="2">
        <f t="shared" si="17"/>
        <v>-0.0760109299638725</v>
      </c>
      <c r="J100" s="2">
        <f>IFERROR((VLOOKUP(B100,'Channel wise traffic'!$B$2:$G$368,6,TRUE)/(VLOOKUP(B100-7,'Channel wise traffic'!$B$2:$G$368,6,TRUE))-1),"No Data Avaiable")</f>
        <v>0.0206185669780985</v>
      </c>
      <c r="K100" s="2">
        <f t="shared" si="18"/>
        <v>-0.0946773840710889</v>
      </c>
      <c r="L100" s="23">
        <f t="shared" si="19"/>
        <v>0.257499999883722</v>
      </c>
      <c r="M100" s="23">
        <f t="shared" si="20"/>
        <v>0.391999845383906</v>
      </c>
      <c r="N100" s="23">
        <f t="shared" si="21"/>
        <v>0.700799824534403</v>
      </c>
      <c r="O100" s="23">
        <f t="shared" si="22"/>
        <v>0.828200387403724</v>
      </c>
      <c r="P100" s="2">
        <f t="shared" si="23"/>
        <v>1.19376295071305e-7</v>
      </c>
      <c r="Q100" s="2">
        <f t="shared" si="24"/>
        <v>-0.0666669692533814</v>
      </c>
      <c r="R100" s="2">
        <f t="shared" si="25"/>
        <v>-0.0204084522890151</v>
      </c>
      <c r="S100" s="2">
        <f t="shared" si="26"/>
        <v>-0.00980289385914246</v>
      </c>
      <c r="T100" s="32">
        <f t="shared" si="14"/>
        <v>4</v>
      </c>
      <c r="U100" s="33">
        <f t="shared" si="27"/>
        <v>0</v>
      </c>
    </row>
    <row r="101" spans="1:21">
      <c r="A101" s="15" t="str">
        <f t="shared" si="15"/>
        <v>Tuesday</v>
      </c>
      <c r="B101" s="5">
        <v>43564</v>
      </c>
      <c r="C101" s="6">
        <v>21717340</v>
      </c>
      <c r="D101" s="6">
        <v>5592215</v>
      </c>
      <c r="E101" s="6">
        <v>2214517</v>
      </c>
      <c r="F101" s="6">
        <v>1535767</v>
      </c>
      <c r="G101" s="6">
        <v>1322295</v>
      </c>
      <c r="H101" s="23">
        <f t="shared" si="16"/>
        <v>0.0608866002926694</v>
      </c>
      <c r="I101" s="2">
        <f t="shared" si="17"/>
        <v>0.00980329266001667</v>
      </c>
      <c r="J101" s="2">
        <f>IFERROR((VLOOKUP(B101,'Channel wise traffic'!$B$2:$G$368,6,TRUE)/(VLOOKUP(B101-7,'Channel wise traffic'!$B$2:$G$368,6,TRUE))-1),"No Data Avaiable")</f>
        <v>-0.0476190517955699</v>
      </c>
      <c r="K101" s="2">
        <f t="shared" si="18"/>
        <v>0.060293457293018</v>
      </c>
      <c r="L101" s="23">
        <f t="shared" si="19"/>
        <v>0.257499997697692</v>
      </c>
      <c r="M101" s="23">
        <f t="shared" si="20"/>
        <v>0.395999974965197</v>
      </c>
      <c r="N101" s="23">
        <f t="shared" si="21"/>
        <v>0.693499756380285</v>
      </c>
      <c r="O101" s="23">
        <f t="shared" si="22"/>
        <v>0.86099974800865</v>
      </c>
      <c r="P101" s="2">
        <f t="shared" si="23"/>
        <v>0.0300001262980414</v>
      </c>
      <c r="Q101" s="2">
        <f t="shared" si="24"/>
        <v>2.36018471433397e-8</v>
      </c>
      <c r="R101" s="2">
        <f t="shared" si="25"/>
        <v>-3.26060015654051e-7</v>
      </c>
      <c r="S101" s="2">
        <f t="shared" si="26"/>
        <v>0.0294113087135028</v>
      </c>
      <c r="T101" s="32">
        <f t="shared" si="14"/>
        <v>4</v>
      </c>
      <c r="U101" s="33">
        <f t="shared" si="27"/>
        <v>0</v>
      </c>
    </row>
    <row r="102" spans="1:21">
      <c r="A102" s="15" t="str">
        <f t="shared" si="15"/>
        <v>Wednesday</v>
      </c>
      <c r="B102" s="5">
        <v>43565</v>
      </c>
      <c r="C102" s="6">
        <v>21500167</v>
      </c>
      <c r="D102" s="6">
        <v>5375041</v>
      </c>
      <c r="E102" s="6">
        <v>2064016</v>
      </c>
      <c r="F102" s="6">
        <v>1521799</v>
      </c>
      <c r="G102" s="6">
        <v>1210438</v>
      </c>
      <c r="H102" s="23">
        <f t="shared" si="16"/>
        <v>0.0562990045612204</v>
      </c>
      <c r="I102" s="2">
        <f t="shared" si="17"/>
        <v>-0.0939129992155078</v>
      </c>
      <c r="J102" s="2">
        <f>IFERROR((VLOOKUP(B102,'Channel wise traffic'!$B$2:$G$368,6,TRUE)/(VLOOKUP(B102-7,'Channel wise traffic'!$B$2:$G$368,6,TRUE))-1),"No Data Avaiable")</f>
        <v>-0.0388348837477532</v>
      </c>
      <c r="K102" s="2">
        <f t="shared" si="18"/>
        <v>-0.0573034493932907</v>
      </c>
      <c r="L102" s="23">
        <f t="shared" si="19"/>
        <v>0.24999996511655</v>
      </c>
      <c r="M102" s="23">
        <f t="shared" si="20"/>
        <v>0.384000047627544</v>
      </c>
      <c r="N102" s="23">
        <f t="shared" si="21"/>
        <v>0.737300001550376</v>
      </c>
      <c r="O102" s="23">
        <f t="shared" si="22"/>
        <v>0.795399392429618</v>
      </c>
      <c r="P102" s="2">
        <f t="shared" si="23"/>
        <v>0.0101008417901638</v>
      </c>
      <c r="Q102" s="2">
        <f t="shared" si="24"/>
        <v>-0.076922606525024</v>
      </c>
      <c r="R102" s="2">
        <f t="shared" si="25"/>
        <v>0.0631577435425448</v>
      </c>
      <c r="S102" s="2">
        <f t="shared" si="26"/>
        <v>-0.0490200443823465</v>
      </c>
      <c r="T102" s="32">
        <f t="shared" ref="T102:T165" si="28">MONTH(B102)</f>
        <v>4</v>
      </c>
      <c r="U102" s="33">
        <f t="shared" si="27"/>
        <v>0</v>
      </c>
    </row>
    <row r="103" s="15" customFormat="1" spans="1:21">
      <c r="A103" s="24" t="str">
        <f t="shared" si="15"/>
        <v>Thursday</v>
      </c>
      <c r="B103" s="25">
        <v>43566</v>
      </c>
      <c r="C103" s="26">
        <v>20631473</v>
      </c>
      <c r="D103" s="26">
        <v>5106289</v>
      </c>
      <c r="E103" s="26">
        <v>1981240</v>
      </c>
      <c r="F103" s="26">
        <v>1504157</v>
      </c>
      <c r="G103" s="26">
        <v>1208741</v>
      </c>
      <c r="H103" s="27">
        <f t="shared" si="16"/>
        <v>0.0585872370819088</v>
      </c>
      <c r="I103" s="29">
        <f t="shared" si="17"/>
        <v>0.92390434125184</v>
      </c>
      <c r="J103" s="29">
        <f>IFERROR((VLOOKUP(B103,'Channel wise traffic'!$B$2:$G$368,6,TRUE)/(VLOOKUP(B103-7,'Channel wise traffic'!$B$2:$G$368,6,TRUE))-1),"No Data Avaiable")</f>
        <v>-0.0686274204422824</v>
      </c>
      <c r="K103" s="29">
        <f t="shared" si="18"/>
        <v>1.06566573241533</v>
      </c>
      <c r="L103" s="27">
        <f t="shared" si="19"/>
        <v>0.247499972493481</v>
      </c>
      <c r="M103" s="27">
        <f t="shared" si="20"/>
        <v>0.387999974149524</v>
      </c>
      <c r="N103" s="27">
        <f t="shared" si="21"/>
        <v>0.759199794068361</v>
      </c>
      <c r="O103" s="27">
        <f t="shared" si="22"/>
        <v>0.80360028906557</v>
      </c>
      <c r="P103" s="29">
        <f t="shared" si="23"/>
        <v>-0.0571428261312085</v>
      </c>
      <c r="Q103" s="29">
        <f t="shared" si="24"/>
        <v>0.940000538008702</v>
      </c>
      <c r="R103" s="29">
        <f t="shared" si="25"/>
        <v>0.0947363286598806</v>
      </c>
      <c r="S103" s="29">
        <f t="shared" si="26"/>
        <v>0.0315796221968372</v>
      </c>
      <c r="T103" s="34">
        <f t="shared" si="28"/>
        <v>4</v>
      </c>
      <c r="U103" s="35">
        <f t="shared" si="27"/>
        <v>1</v>
      </c>
    </row>
    <row r="104" s="15" customFormat="1" spans="1:21">
      <c r="A104" s="24" t="str">
        <f t="shared" si="15"/>
        <v>Friday</v>
      </c>
      <c r="B104" s="25">
        <v>43567</v>
      </c>
      <c r="C104" s="26">
        <v>20631473</v>
      </c>
      <c r="D104" s="26">
        <v>5054710</v>
      </c>
      <c r="E104" s="26">
        <v>1920790</v>
      </c>
      <c r="F104" s="26">
        <v>1402176</v>
      </c>
      <c r="G104" s="26">
        <v>1138287</v>
      </c>
      <c r="H104" s="27">
        <f t="shared" si="16"/>
        <v>0.0551723573009062</v>
      </c>
      <c r="I104" s="29">
        <f t="shared" si="17"/>
        <v>-0.27312591355189</v>
      </c>
      <c r="J104" s="29">
        <f>IFERROR((VLOOKUP(B104,'Channel wise traffic'!$B$2:$G$368,6,TRUE)/(VLOOKUP(B104-7,'Channel wise traffic'!$B$2:$G$368,6,TRUE))-1),"No Data Avaiable")</f>
        <v>-0.086538441103776</v>
      </c>
      <c r="K104" s="29">
        <f t="shared" si="18"/>
        <v>-0.204264143901119</v>
      </c>
      <c r="L104" s="27">
        <f t="shared" si="19"/>
        <v>0.244999957104372</v>
      </c>
      <c r="M104" s="27">
        <f t="shared" si="20"/>
        <v>0.380000039567057</v>
      </c>
      <c r="N104" s="27">
        <f t="shared" si="21"/>
        <v>0.729999635566616</v>
      </c>
      <c r="O104" s="27">
        <f t="shared" si="22"/>
        <v>0.811800373134328</v>
      </c>
      <c r="P104" s="29">
        <f t="shared" si="23"/>
        <v>-0.0666666844625446</v>
      </c>
      <c r="Q104" s="29">
        <f t="shared" si="24"/>
        <v>-0.0686274063663309</v>
      </c>
      <c r="R104" s="29">
        <f t="shared" si="25"/>
        <v>-0.0476195713535774</v>
      </c>
      <c r="S104" s="29">
        <f t="shared" si="26"/>
        <v>-0.0388343466508103</v>
      </c>
      <c r="T104" s="34">
        <f t="shared" si="28"/>
        <v>4</v>
      </c>
      <c r="U104" s="35">
        <f t="shared" si="27"/>
        <v>1</v>
      </c>
    </row>
    <row r="105" spans="1:21">
      <c r="A105" s="15" t="str">
        <f t="shared" si="15"/>
        <v>Saturday</v>
      </c>
      <c r="B105" s="5">
        <v>43568</v>
      </c>
      <c r="C105" s="6">
        <v>43094160</v>
      </c>
      <c r="D105" s="6">
        <v>9140271</v>
      </c>
      <c r="E105" s="6">
        <v>3107692</v>
      </c>
      <c r="F105" s="6">
        <v>2113230</v>
      </c>
      <c r="G105" s="6">
        <v>1598870</v>
      </c>
      <c r="H105" s="23">
        <f t="shared" si="16"/>
        <v>0.0371017789881506</v>
      </c>
      <c r="I105" s="2">
        <f t="shared" si="17"/>
        <v>-0.138708787716202</v>
      </c>
      <c r="J105" s="2">
        <f>IFERROR((VLOOKUP(B105,'Channel wise traffic'!$B$2:$G$368,6,TRUE)/(VLOOKUP(B105-7,'Channel wise traffic'!$B$2:$G$368,6,TRUE))-1),"No Data Avaiable")</f>
        <v>-0.0769230999907701</v>
      </c>
      <c r="K105" s="2">
        <f t="shared" si="18"/>
        <v>-0.0669345200258866</v>
      </c>
      <c r="L105" s="23">
        <f t="shared" si="19"/>
        <v>0.21209999220312</v>
      </c>
      <c r="M105" s="23">
        <f t="shared" si="20"/>
        <v>0.339999984683167</v>
      </c>
      <c r="N105" s="23">
        <f t="shared" si="21"/>
        <v>0.679999819801962</v>
      </c>
      <c r="O105" s="23">
        <f t="shared" si="22"/>
        <v>0.756600086124085</v>
      </c>
      <c r="P105" s="2">
        <f t="shared" si="23"/>
        <v>-0.00980387598038757</v>
      </c>
      <c r="Q105" s="2">
        <f t="shared" si="24"/>
        <v>-0.00990113371237911</v>
      </c>
      <c r="R105" s="2">
        <f t="shared" si="25"/>
        <v>0.0204081604008093</v>
      </c>
      <c r="S105" s="2">
        <f t="shared" si="26"/>
        <v>-0.0673076512538381</v>
      </c>
      <c r="T105" s="32">
        <f t="shared" si="28"/>
        <v>4</v>
      </c>
      <c r="U105" s="33">
        <f t="shared" si="27"/>
        <v>0</v>
      </c>
    </row>
    <row r="106" s="15" customFormat="1" spans="1:21">
      <c r="A106" s="24" t="str">
        <f t="shared" si="15"/>
        <v>Sunday</v>
      </c>
      <c r="B106" s="25">
        <v>43569</v>
      </c>
      <c r="C106" s="26">
        <v>46685340</v>
      </c>
      <c r="D106" s="26">
        <v>9803921</v>
      </c>
      <c r="E106" s="26">
        <v>3466666</v>
      </c>
      <c r="F106" s="26">
        <v>2357333</v>
      </c>
      <c r="G106" s="26">
        <v>1930656</v>
      </c>
      <c r="H106" s="27">
        <f t="shared" si="16"/>
        <v>0.0413546522313</v>
      </c>
      <c r="I106" s="29">
        <f t="shared" si="17"/>
        <v>0.283766207859565</v>
      </c>
      <c r="J106" s="29">
        <f>IFERROR((VLOOKUP(B106,'Channel wise traffic'!$B$2:$G$368,6,TRUE)/(VLOOKUP(B106-7,'Channel wise traffic'!$B$2:$G$368,6,TRUE))-1),"No Data Avaiable")</f>
        <v>0.0833333604058351</v>
      </c>
      <c r="K106" s="29">
        <f t="shared" si="18"/>
        <v>0.185014961101136</v>
      </c>
      <c r="L106" s="27">
        <f t="shared" si="19"/>
        <v>0.209999991432</v>
      </c>
      <c r="M106" s="27">
        <f t="shared" si="20"/>
        <v>0.353599952508797</v>
      </c>
      <c r="N106" s="27">
        <f t="shared" si="21"/>
        <v>0.680000034615391</v>
      </c>
      <c r="O106" s="27">
        <f t="shared" si="22"/>
        <v>0.81900011580884</v>
      </c>
      <c r="P106" s="29">
        <f t="shared" si="23"/>
        <v>0.0416667028211839</v>
      </c>
      <c r="Q106" s="29">
        <f t="shared" si="24"/>
        <v>0.0297029489354315</v>
      </c>
      <c r="R106" s="29">
        <f t="shared" si="25"/>
        <v>0.0416667599141098</v>
      </c>
      <c r="S106" s="29">
        <f t="shared" si="26"/>
        <v>0.0606065114328438</v>
      </c>
      <c r="T106" s="34">
        <f t="shared" si="28"/>
        <v>4</v>
      </c>
      <c r="U106" s="35">
        <f t="shared" si="27"/>
        <v>1</v>
      </c>
    </row>
    <row r="107" spans="1:21">
      <c r="A107" s="15" t="str">
        <f t="shared" si="15"/>
        <v>Monday</v>
      </c>
      <c r="B107" s="5">
        <v>43570</v>
      </c>
      <c r="C107" s="6">
        <v>21065820</v>
      </c>
      <c r="D107" s="6">
        <v>5477113</v>
      </c>
      <c r="E107" s="6">
        <v>2256570</v>
      </c>
      <c r="F107" s="6">
        <v>1729661</v>
      </c>
      <c r="G107" s="6">
        <v>1418322</v>
      </c>
      <c r="H107" s="23">
        <f t="shared" si="16"/>
        <v>0.0673281173009168</v>
      </c>
      <c r="I107" s="2">
        <f t="shared" si="17"/>
        <v>0.126005374700799</v>
      </c>
      <c r="J107" s="2">
        <f>IFERROR((VLOOKUP(B107,'Channel wise traffic'!$B$2:$G$368,6,TRUE)/(VLOOKUP(B107-7,'Channel wise traffic'!$B$2:$G$368,6,TRUE))-1),"No Data Avaiable")</f>
        <v>-0.0202020300680469</v>
      </c>
      <c r="K107" s="2">
        <f t="shared" si="18"/>
        <v>0.149221990834667</v>
      </c>
      <c r="L107" s="23">
        <f t="shared" si="19"/>
        <v>0.259999990505948</v>
      </c>
      <c r="M107" s="23">
        <f t="shared" si="20"/>
        <v>0.411999898486666</v>
      </c>
      <c r="N107" s="23">
        <f t="shared" si="21"/>
        <v>0.766500042099292</v>
      </c>
      <c r="O107" s="23">
        <f t="shared" si="22"/>
        <v>0.819999988437041</v>
      </c>
      <c r="P107" s="2">
        <f t="shared" si="23"/>
        <v>0.00970870144992086</v>
      </c>
      <c r="Q107" s="2">
        <f t="shared" si="24"/>
        <v>0.0510205637534713</v>
      </c>
      <c r="R107" s="2">
        <f t="shared" si="25"/>
        <v>0.0937503339252956</v>
      </c>
      <c r="S107" s="2">
        <f t="shared" si="26"/>
        <v>-0.00990146719490281</v>
      </c>
      <c r="T107" s="32">
        <f t="shared" si="28"/>
        <v>4</v>
      </c>
      <c r="U107" s="33">
        <f t="shared" si="27"/>
        <v>0</v>
      </c>
    </row>
    <row r="108" spans="1:21">
      <c r="A108" s="15" t="str">
        <f t="shared" si="15"/>
        <v>Tuesday</v>
      </c>
      <c r="B108" s="5">
        <v>43571</v>
      </c>
      <c r="C108" s="6">
        <v>22586034</v>
      </c>
      <c r="D108" s="6">
        <v>5872368</v>
      </c>
      <c r="E108" s="6">
        <v>2254989</v>
      </c>
      <c r="F108" s="6">
        <v>1596758</v>
      </c>
      <c r="G108" s="6">
        <v>1296248</v>
      </c>
      <c r="H108" s="23">
        <f t="shared" si="16"/>
        <v>0.0573915721547218</v>
      </c>
      <c r="I108" s="2">
        <f t="shared" si="17"/>
        <v>-0.019698327529031</v>
      </c>
      <c r="J108" s="2">
        <f>IFERROR((VLOOKUP(B108,'Channel wise traffic'!$B$2:$G$368,6,TRUE)/(VLOOKUP(B108-7,'Channel wise traffic'!$B$2:$G$368,6,TRUE))-1),"No Data Avaiable")</f>
        <v>0.0400000221021564</v>
      </c>
      <c r="K108" s="2">
        <f t="shared" si="18"/>
        <v>-0.0574022547021465</v>
      </c>
      <c r="L108" s="23">
        <f t="shared" si="19"/>
        <v>0.259999962808876</v>
      </c>
      <c r="M108" s="23">
        <f t="shared" si="20"/>
        <v>0.383999946869815</v>
      </c>
      <c r="N108" s="23">
        <f t="shared" si="21"/>
        <v>0.708100128204617</v>
      </c>
      <c r="O108" s="23">
        <f t="shared" si="22"/>
        <v>0.81179990956676</v>
      </c>
      <c r="P108" s="2">
        <f t="shared" si="23"/>
        <v>0.00970860246033212</v>
      </c>
      <c r="Q108" s="2">
        <f t="shared" si="24"/>
        <v>-0.0303031031667037</v>
      </c>
      <c r="R108" s="2">
        <f t="shared" si="25"/>
        <v>0.02105317513093</v>
      </c>
      <c r="S108" s="2">
        <f t="shared" si="26"/>
        <v>-0.0571426862268906</v>
      </c>
      <c r="T108" s="32">
        <f t="shared" si="28"/>
        <v>4</v>
      </c>
      <c r="U108" s="33">
        <f t="shared" si="27"/>
        <v>0</v>
      </c>
    </row>
    <row r="109" spans="1:21">
      <c r="A109" s="15" t="str">
        <f t="shared" si="15"/>
        <v>Wednesday</v>
      </c>
      <c r="B109" s="5">
        <v>43572</v>
      </c>
      <c r="C109" s="6">
        <v>21934513</v>
      </c>
      <c r="D109" s="6">
        <v>5319119</v>
      </c>
      <c r="E109" s="6">
        <v>2191477</v>
      </c>
      <c r="F109" s="6">
        <v>1551785</v>
      </c>
      <c r="G109" s="6">
        <v>1336086</v>
      </c>
      <c r="H109" s="23">
        <f t="shared" si="16"/>
        <v>0.0609124989462953</v>
      </c>
      <c r="I109" s="2">
        <f t="shared" si="17"/>
        <v>0.103803747073373</v>
      </c>
      <c r="J109" s="2">
        <f>IFERROR((VLOOKUP(B109,'Channel wise traffic'!$B$2:$G$368,6,TRUE)/(VLOOKUP(B109-7,'Channel wise traffic'!$B$2:$G$368,6,TRUE))-1),"No Data Avaiable")</f>
        <v>0.0202019370455093</v>
      </c>
      <c r="K109" s="2">
        <f t="shared" si="18"/>
        <v>0.0819462869908847</v>
      </c>
      <c r="L109" s="23">
        <f t="shared" si="19"/>
        <v>0.242499981649923</v>
      </c>
      <c r="M109" s="23">
        <f t="shared" si="20"/>
        <v>0.41199999473597</v>
      </c>
      <c r="N109" s="23">
        <f t="shared" si="21"/>
        <v>0.708100062195496</v>
      </c>
      <c r="O109" s="23">
        <f t="shared" si="22"/>
        <v>0.860999429689036</v>
      </c>
      <c r="P109" s="2">
        <f t="shared" si="23"/>
        <v>-0.029999938052513</v>
      </c>
      <c r="Q109" s="2">
        <f t="shared" si="24"/>
        <v>0.072916519884354</v>
      </c>
      <c r="R109" s="2">
        <f t="shared" si="25"/>
        <v>-0.0396038780597833</v>
      </c>
      <c r="S109" s="2">
        <f t="shared" si="26"/>
        <v>0.0824743366461929</v>
      </c>
      <c r="T109" s="32">
        <f t="shared" si="28"/>
        <v>4</v>
      </c>
      <c r="U109" s="33">
        <f t="shared" si="27"/>
        <v>0</v>
      </c>
    </row>
    <row r="110" s="15" customFormat="1" spans="1:21">
      <c r="A110" s="24" t="str">
        <f t="shared" si="15"/>
        <v>Thursday</v>
      </c>
      <c r="B110" s="25">
        <v>43573</v>
      </c>
      <c r="C110" s="26">
        <v>22803207</v>
      </c>
      <c r="D110" s="26">
        <v>5415761</v>
      </c>
      <c r="E110" s="26">
        <v>3639391</v>
      </c>
      <c r="F110" s="26">
        <v>2656756</v>
      </c>
      <c r="G110" s="26">
        <v>2091398</v>
      </c>
      <c r="H110" s="27">
        <f t="shared" si="16"/>
        <v>0.0917150820057898</v>
      </c>
      <c r="I110" s="29">
        <f t="shared" si="17"/>
        <v>0.730228394668502</v>
      </c>
      <c r="J110" s="29">
        <f>IFERROR((VLOOKUP(B110,'Channel wise traffic'!$B$2:$G$368,6,TRUE)/(VLOOKUP(B110-7,'Channel wise traffic'!$B$2:$G$368,6,TRUE))-1),"No Data Avaiable")</f>
        <v>0.105263114527165</v>
      </c>
      <c r="K110" s="29">
        <f t="shared" si="18"/>
        <v>0.565444738033406</v>
      </c>
      <c r="L110" s="27">
        <f t="shared" si="19"/>
        <v>0.237499970947069</v>
      </c>
      <c r="M110" s="27">
        <f t="shared" si="20"/>
        <v>0.671999927618667</v>
      </c>
      <c r="N110" s="27">
        <f t="shared" si="21"/>
        <v>0.73000015661961</v>
      </c>
      <c r="O110" s="27">
        <f t="shared" si="22"/>
        <v>0.78719987834788</v>
      </c>
      <c r="P110" s="29">
        <f t="shared" si="23"/>
        <v>-0.0404040511425737</v>
      </c>
      <c r="Q110" s="29">
        <f t="shared" si="24"/>
        <v>0.73195869172841</v>
      </c>
      <c r="R110" s="29">
        <f t="shared" si="25"/>
        <v>-0.0384610713502404</v>
      </c>
      <c r="S110" s="29">
        <f t="shared" si="26"/>
        <v>-0.020408667021213</v>
      </c>
      <c r="T110" s="34">
        <f t="shared" si="28"/>
        <v>4</v>
      </c>
      <c r="U110" s="35">
        <f t="shared" si="27"/>
        <v>1</v>
      </c>
    </row>
    <row r="111" s="15" customFormat="1" spans="1:21">
      <c r="A111" s="24" t="str">
        <f t="shared" si="15"/>
        <v>Friday</v>
      </c>
      <c r="B111" s="25">
        <v>43574</v>
      </c>
      <c r="C111" s="26">
        <v>22151687</v>
      </c>
      <c r="D111" s="26">
        <v>5537921</v>
      </c>
      <c r="E111" s="26">
        <v>2281623</v>
      </c>
      <c r="F111" s="26">
        <v>1748864</v>
      </c>
      <c r="G111" s="26">
        <v>1419728</v>
      </c>
      <c r="H111" s="27">
        <f t="shared" si="16"/>
        <v>0.0640911908876286</v>
      </c>
      <c r="I111" s="29">
        <f t="shared" si="17"/>
        <v>0.247249595225106</v>
      </c>
      <c r="J111" s="29">
        <f>IFERROR((VLOOKUP(B111,'Channel wise traffic'!$B$2:$G$368,6,TRUE)/(VLOOKUP(B111-7,'Channel wise traffic'!$B$2:$G$368,6,TRUE))-1),"No Data Avaiable")</f>
        <v>0.0736841753220516</v>
      </c>
      <c r="K111" s="29">
        <f t="shared" si="18"/>
        <v>0.161654024280306</v>
      </c>
      <c r="L111" s="27">
        <f t="shared" si="19"/>
        <v>0.249999966142534</v>
      </c>
      <c r="M111" s="27">
        <f t="shared" si="20"/>
        <v>0.411999918380923</v>
      </c>
      <c r="N111" s="27">
        <f t="shared" si="21"/>
        <v>0.766499987070607</v>
      </c>
      <c r="O111" s="27">
        <f t="shared" si="22"/>
        <v>0.811800117104589</v>
      </c>
      <c r="P111" s="29">
        <f t="shared" si="23"/>
        <v>0.0204082037289171</v>
      </c>
      <c r="Q111" s="29">
        <f t="shared" si="24"/>
        <v>0.0842101986366213</v>
      </c>
      <c r="R111" s="29">
        <f t="shared" si="25"/>
        <v>0.0500005064737605</v>
      </c>
      <c r="S111" s="29">
        <f t="shared" si="26"/>
        <v>-3.15385096927301e-7</v>
      </c>
      <c r="T111" s="34">
        <f t="shared" si="28"/>
        <v>4</v>
      </c>
      <c r="U111" s="35">
        <f t="shared" si="27"/>
        <v>1</v>
      </c>
    </row>
    <row r="112" spans="1:21">
      <c r="A112" s="15" t="str">
        <f t="shared" si="15"/>
        <v>Saturday</v>
      </c>
      <c r="B112" s="5">
        <v>43575</v>
      </c>
      <c r="C112" s="6">
        <v>44440853</v>
      </c>
      <c r="D112" s="6">
        <v>9612556</v>
      </c>
      <c r="E112" s="6">
        <v>3300951</v>
      </c>
      <c r="F112" s="6">
        <v>2132414</v>
      </c>
      <c r="G112" s="6">
        <v>1596752</v>
      </c>
      <c r="H112" s="23">
        <f t="shared" si="16"/>
        <v>0.0359298233992043</v>
      </c>
      <c r="I112" s="2">
        <f t="shared" si="17"/>
        <v>-0.0013246855591762</v>
      </c>
      <c r="J112" s="2">
        <f>IFERROR((VLOOKUP(B112,'Channel wise traffic'!$B$2:$G$368,6,TRUE)/(VLOOKUP(B112-7,'Channel wise traffic'!$B$2:$G$368,6,TRUE))-1),"No Data Avaiable")</f>
        <v>0.0312500130528133</v>
      </c>
      <c r="K112" s="2">
        <f t="shared" si="18"/>
        <v>-0.0315875847710858</v>
      </c>
      <c r="L112" s="23">
        <f t="shared" si="19"/>
        <v>0.216299988661334</v>
      </c>
      <c r="M112" s="23">
        <f t="shared" si="20"/>
        <v>0.343399924016047</v>
      </c>
      <c r="N112" s="23">
        <f t="shared" si="21"/>
        <v>0.645999895181722</v>
      </c>
      <c r="O112" s="23">
        <f t="shared" si="22"/>
        <v>0.748800186080189</v>
      </c>
      <c r="P112" s="2">
        <f t="shared" si="23"/>
        <v>0.0198019642272864</v>
      </c>
      <c r="Q112" s="2">
        <f t="shared" si="24"/>
        <v>0.00999982201778082</v>
      </c>
      <c r="R112" s="2">
        <f t="shared" si="25"/>
        <v>-0.0499999023972423</v>
      </c>
      <c r="S112" s="2">
        <f t="shared" si="26"/>
        <v>-0.0103091450648034</v>
      </c>
      <c r="T112" s="32">
        <f t="shared" si="28"/>
        <v>4</v>
      </c>
      <c r="U112" s="33">
        <f t="shared" si="27"/>
        <v>0</v>
      </c>
    </row>
    <row r="113" spans="1:21">
      <c r="A113" s="15" t="str">
        <f t="shared" si="15"/>
        <v>Sunday</v>
      </c>
      <c r="B113" s="5">
        <v>43576</v>
      </c>
      <c r="C113" s="6">
        <v>46685340</v>
      </c>
      <c r="D113" s="6">
        <v>10098039</v>
      </c>
      <c r="E113" s="6">
        <v>3536333</v>
      </c>
      <c r="F113" s="6">
        <v>2356612</v>
      </c>
      <c r="G113" s="6">
        <v>1930065</v>
      </c>
      <c r="H113" s="23">
        <f t="shared" si="16"/>
        <v>0.0413419930110823</v>
      </c>
      <c r="I113" s="2">
        <f t="shared" si="17"/>
        <v>-0.000306113569688238</v>
      </c>
      <c r="J113" s="2">
        <f>IFERROR((VLOOKUP(B113,'Channel wise traffic'!$B$2:$G$368,6,TRUE)/(VLOOKUP(B113-7,'Channel wise traffic'!$B$2:$G$368,6,TRUE))-1),"No Data Avaiable")</f>
        <v>0</v>
      </c>
      <c r="K113" s="2">
        <f t="shared" si="18"/>
        <v>-0.000306113569687239</v>
      </c>
      <c r="L113" s="23">
        <f t="shared" si="19"/>
        <v>0.21629999910036</v>
      </c>
      <c r="M113" s="23">
        <f t="shared" si="20"/>
        <v>0.350199974470291</v>
      </c>
      <c r="N113" s="23">
        <f t="shared" si="21"/>
        <v>0.666399911999238</v>
      </c>
      <c r="O113" s="23">
        <f t="shared" si="22"/>
        <v>0.818999903250938</v>
      </c>
      <c r="P113" s="2">
        <f t="shared" si="23"/>
        <v>0.0300000377400023</v>
      </c>
      <c r="Q113" s="2">
        <f t="shared" si="24"/>
        <v>-0.0096153237985005</v>
      </c>
      <c r="R113" s="2">
        <f t="shared" si="25"/>
        <v>-0.0200001792997641</v>
      </c>
      <c r="S113" s="2">
        <f t="shared" si="26"/>
        <v>-2.59533420865488e-7</v>
      </c>
      <c r="T113" s="32">
        <f t="shared" si="28"/>
        <v>4</v>
      </c>
      <c r="U113" s="33">
        <f t="shared" si="27"/>
        <v>0</v>
      </c>
    </row>
    <row r="114" spans="1:21">
      <c r="A114" s="15" t="str">
        <f t="shared" si="15"/>
        <v>Monday</v>
      </c>
      <c r="B114" s="5">
        <v>43577</v>
      </c>
      <c r="C114" s="6">
        <v>20848646</v>
      </c>
      <c r="D114" s="6">
        <v>5368526</v>
      </c>
      <c r="E114" s="6">
        <v>2211832</v>
      </c>
      <c r="F114" s="6">
        <v>1695369</v>
      </c>
      <c r="G114" s="6">
        <v>1459713</v>
      </c>
      <c r="H114" s="23">
        <f t="shared" si="16"/>
        <v>0.0700147625893787</v>
      </c>
      <c r="I114" s="2">
        <f t="shared" si="17"/>
        <v>0.0291830769035522</v>
      </c>
      <c r="J114" s="2">
        <f>IFERROR((VLOOKUP(B114,'Channel wise traffic'!$B$2:$G$368,6,TRUE)/(VLOOKUP(B114-7,'Channel wise traffic'!$B$2:$G$368,6,TRUE))-1),"No Data Avaiable")</f>
        <v>-0.0103093072241816</v>
      </c>
      <c r="K114" s="2">
        <f t="shared" si="18"/>
        <v>0.0399037637790196</v>
      </c>
      <c r="L114" s="23">
        <f t="shared" si="19"/>
        <v>0.257499983452163</v>
      </c>
      <c r="M114" s="23">
        <f t="shared" si="20"/>
        <v>0.411999867375142</v>
      </c>
      <c r="N114" s="23">
        <f t="shared" si="21"/>
        <v>0.76649989691803</v>
      </c>
      <c r="O114" s="23">
        <f t="shared" si="22"/>
        <v>0.861000171644049</v>
      </c>
      <c r="P114" s="2">
        <f t="shared" si="23"/>
        <v>-0.00961541209643846</v>
      </c>
      <c r="Q114" s="2">
        <f t="shared" si="24"/>
        <v>-7.55134276220204e-8</v>
      </c>
      <c r="R114" s="2">
        <f t="shared" si="25"/>
        <v>-1.89408029149796e-7</v>
      </c>
      <c r="S114" s="2">
        <f t="shared" si="26"/>
        <v>0.0500002241282429</v>
      </c>
      <c r="T114" s="32">
        <f t="shared" si="28"/>
        <v>4</v>
      </c>
      <c r="U114" s="33">
        <f t="shared" si="27"/>
        <v>0</v>
      </c>
    </row>
    <row r="115" spans="1:21">
      <c r="A115" s="15" t="str">
        <f t="shared" si="15"/>
        <v>Tuesday</v>
      </c>
      <c r="B115" s="5">
        <v>43578</v>
      </c>
      <c r="C115" s="6">
        <v>20631473</v>
      </c>
      <c r="D115" s="6">
        <v>4899974</v>
      </c>
      <c r="E115" s="6">
        <v>1881590</v>
      </c>
      <c r="F115" s="6">
        <v>1414767</v>
      </c>
      <c r="G115" s="6">
        <v>1148508</v>
      </c>
      <c r="H115" s="23">
        <f t="shared" si="16"/>
        <v>0.0556677654571731</v>
      </c>
      <c r="I115" s="2">
        <f t="shared" si="17"/>
        <v>-0.113975103529572</v>
      </c>
      <c r="J115" s="2">
        <f>IFERROR((VLOOKUP(B115,'Channel wise traffic'!$B$2:$G$368,6,TRUE)/(VLOOKUP(B115-7,'Channel wise traffic'!$B$2:$G$368,6,TRUE))-1),"No Data Avaiable")</f>
        <v>-0.086538441103776</v>
      </c>
      <c r="K115" s="2">
        <f t="shared" si="18"/>
        <v>-0.0300358856331988</v>
      </c>
      <c r="L115" s="23">
        <f t="shared" si="19"/>
        <v>0.237499959406679</v>
      </c>
      <c r="M115" s="23">
        <f t="shared" si="20"/>
        <v>0.383999996734677</v>
      </c>
      <c r="N115" s="23">
        <f t="shared" si="21"/>
        <v>0.751899723106522</v>
      </c>
      <c r="O115" s="23">
        <f t="shared" si="22"/>
        <v>0.811800105600427</v>
      </c>
      <c r="P115" s="2">
        <f t="shared" si="23"/>
        <v>-0.0865384870025382</v>
      </c>
      <c r="Q115" s="2">
        <f t="shared" si="24"/>
        <v>1.29856428943143e-7</v>
      </c>
      <c r="R115" s="2">
        <f t="shared" si="25"/>
        <v>0.0618550868123109</v>
      </c>
      <c r="S115" s="2">
        <f t="shared" si="26"/>
        <v>2.41480277995976e-7</v>
      </c>
      <c r="T115" s="32">
        <f t="shared" si="28"/>
        <v>4</v>
      </c>
      <c r="U115" s="33">
        <f t="shared" si="27"/>
        <v>0</v>
      </c>
    </row>
    <row r="116" spans="1:21">
      <c r="A116" s="15" t="str">
        <f t="shared" si="15"/>
        <v>Wednesday</v>
      </c>
      <c r="B116" s="5">
        <v>43579</v>
      </c>
      <c r="C116" s="6">
        <v>21717340</v>
      </c>
      <c r="D116" s="6">
        <v>5700801</v>
      </c>
      <c r="E116" s="6">
        <v>2325927</v>
      </c>
      <c r="F116" s="6">
        <v>1765843</v>
      </c>
      <c r="G116" s="6">
        <v>1476951</v>
      </c>
      <c r="H116" s="23">
        <f t="shared" si="16"/>
        <v>0.0680079144130911</v>
      </c>
      <c r="I116" s="2">
        <f t="shared" si="17"/>
        <v>0.105431087519815</v>
      </c>
      <c r="J116" s="2">
        <f>IFERROR((VLOOKUP(B116,'Channel wise traffic'!$B$2:$G$368,6,TRUE)/(VLOOKUP(B116-7,'Channel wise traffic'!$B$2:$G$368,6,TRUE))-1),"No Data Avaiable")</f>
        <v>-0.00990097294623982</v>
      </c>
      <c r="K116" s="2">
        <f t="shared" si="18"/>
        <v>0.116485378034673</v>
      </c>
      <c r="L116" s="23">
        <f t="shared" si="19"/>
        <v>0.262499965465384</v>
      </c>
      <c r="M116" s="23">
        <f t="shared" si="20"/>
        <v>0.408000033679478</v>
      </c>
      <c r="N116" s="23">
        <f t="shared" si="21"/>
        <v>0.759199665337734</v>
      </c>
      <c r="O116" s="23">
        <f t="shared" si="22"/>
        <v>0.83639995175109</v>
      </c>
      <c r="P116" s="2">
        <f t="shared" si="23"/>
        <v>0.0824741663046107</v>
      </c>
      <c r="Q116" s="2">
        <f t="shared" si="24"/>
        <v>-0.00970864346504685</v>
      </c>
      <c r="R116" s="2">
        <f t="shared" si="25"/>
        <v>0.0721643816606952</v>
      </c>
      <c r="S116" s="2">
        <f t="shared" si="26"/>
        <v>-0.0285708411523921</v>
      </c>
      <c r="T116" s="32">
        <f t="shared" si="28"/>
        <v>4</v>
      </c>
      <c r="U116" s="33">
        <f t="shared" si="27"/>
        <v>0</v>
      </c>
    </row>
    <row r="117" s="15" customFormat="1" spans="1:21">
      <c r="A117" s="24" t="str">
        <f t="shared" si="15"/>
        <v>Thursday</v>
      </c>
      <c r="B117" s="25">
        <v>43580</v>
      </c>
      <c r="C117" s="26">
        <v>22803207</v>
      </c>
      <c r="D117" s="26">
        <v>5700801</v>
      </c>
      <c r="E117" s="26">
        <v>2189107</v>
      </c>
      <c r="F117" s="26">
        <v>1518146</v>
      </c>
      <c r="G117" s="26">
        <v>1282226</v>
      </c>
      <c r="H117" s="27">
        <f t="shared" si="16"/>
        <v>0.0562300732524158</v>
      </c>
      <c r="I117" s="29">
        <f t="shared" si="17"/>
        <v>-0.386904835904022</v>
      </c>
      <c r="J117" s="29">
        <f>IFERROR((VLOOKUP(B117,'Channel wise traffic'!$B$2:$G$368,6,TRUE)/(VLOOKUP(B117-7,'Channel wise traffic'!$B$2:$G$368,6,TRUE))-1),"No Data Avaiable")</f>
        <v>0</v>
      </c>
      <c r="K117" s="29">
        <f t="shared" si="18"/>
        <v>-0.386904835904022</v>
      </c>
      <c r="L117" s="27">
        <f t="shared" si="19"/>
        <v>0.249999967109889</v>
      </c>
      <c r="M117" s="27">
        <f t="shared" si="20"/>
        <v>0.383999897558255</v>
      </c>
      <c r="N117" s="27">
        <f t="shared" si="21"/>
        <v>0.693500134986549</v>
      </c>
      <c r="O117" s="27">
        <f t="shared" si="22"/>
        <v>0.844599926489284</v>
      </c>
      <c r="P117" s="29">
        <f t="shared" si="23"/>
        <v>0.0526315692291444</v>
      </c>
      <c r="Q117" s="29">
        <f t="shared" si="24"/>
        <v>-0.428571519465758</v>
      </c>
      <c r="R117" s="29">
        <f t="shared" si="25"/>
        <v>-0.0500000189069555</v>
      </c>
      <c r="S117" s="29">
        <f t="shared" si="26"/>
        <v>0.0729167390902943</v>
      </c>
      <c r="T117" s="34">
        <f t="shared" si="28"/>
        <v>4</v>
      </c>
      <c r="U117" s="35">
        <f t="shared" si="27"/>
        <v>1</v>
      </c>
    </row>
    <row r="118" spans="1:21">
      <c r="A118" s="15" t="str">
        <f t="shared" si="15"/>
        <v>Friday</v>
      </c>
      <c r="B118" s="5">
        <v>43581</v>
      </c>
      <c r="C118" s="6">
        <v>22151687</v>
      </c>
      <c r="D118" s="6">
        <v>5759438</v>
      </c>
      <c r="E118" s="6">
        <v>2188586</v>
      </c>
      <c r="F118" s="6">
        <v>1533761</v>
      </c>
      <c r="G118" s="6">
        <v>1307991</v>
      </c>
      <c r="H118" s="23">
        <f t="shared" si="16"/>
        <v>0.0590470152453852</v>
      </c>
      <c r="I118" s="2">
        <f t="shared" si="17"/>
        <v>-0.0787031036931017</v>
      </c>
      <c r="J118" s="2">
        <f>IFERROR((VLOOKUP(B118,'Channel wise traffic'!$B$2:$G$368,6,TRUE)/(VLOOKUP(B118-7,'Channel wise traffic'!$B$2:$G$368,6,TRUE))-1),"No Data Avaiable")</f>
        <v>0</v>
      </c>
      <c r="K118" s="2">
        <f t="shared" si="18"/>
        <v>-0.0787031036931016</v>
      </c>
      <c r="L118" s="23">
        <f t="shared" si="19"/>
        <v>0.259999972011161</v>
      </c>
      <c r="M118" s="23">
        <f t="shared" si="20"/>
        <v>0.379999923603657</v>
      </c>
      <c r="N118" s="23">
        <f t="shared" si="21"/>
        <v>0.700799968564178</v>
      </c>
      <c r="O118" s="23">
        <f t="shared" si="22"/>
        <v>0.852799751721422</v>
      </c>
      <c r="P118" s="2">
        <f t="shared" si="23"/>
        <v>0.0400000288917086</v>
      </c>
      <c r="Q118" s="2">
        <f t="shared" si="24"/>
        <v>-0.0776699056228446</v>
      </c>
      <c r="R118" s="2">
        <f t="shared" si="25"/>
        <v>-0.0857143113041922</v>
      </c>
      <c r="S118" s="2">
        <f t="shared" si="26"/>
        <v>0.0505045931294821</v>
      </c>
      <c r="T118" s="32">
        <f t="shared" si="28"/>
        <v>4</v>
      </c>
      <c r="U118" s="33">
        <f t="shared" si="27"/>
        <v>0</v>
      </c>
    </row>
    <row r="119" spans="1:21">
      <c r="A119" s="15" t="str">
        <f t="shared" si="15"/>
        <v>Saturday</v>
      </c>
      <c r="B119" s="5">
        <v>43582</v>
      </c>
      <c r="C119" s="6">
        <v>47134238</v>
      </c>
      <c r="D119" s="6">
        <v>9997171</v>
      </c>
      <c r="E119" s="6">
        <v>3297067</v>
      </c>
      <c r="F119" s="6">
        <v>2354106</v>
      </c>
      <c r="G119" s="6">
        <v>1744392</v>
      </c>
      <c r="H119" s="23">
        <f t="shared" si="16"/>
        <v>0.0370090209159635</v>
      </c>
      <c r="I119" s="2">
        <f t="shared" si="17"/>
        <v>0.0924626992795374</v>
      </c>
      <c r="J119" s="2">
        <f>IFERROR((VLOOKUP(B119,'Channel wise traffic'!$B$2:$G$368,6,TRUE)/(VLOOKUP(B119-7,'Channel wise traffic'!$B$2:$G$368,6,TRUE))-1),"No Data Avaiable")</f>
        <v>0.0606060626516804</v>
      </c>
      <c r="K119" s="2">
        <f t="shared" si="18"/>
        <v>0.0300362599829282</v>
      </c>
      <c r="L119" s="23">
        <f t="shared" si="19"/>
        <v>0.212099981334163</v>
      </c>
      <c r="M119" s="23">
        <f t="shared" si="20"/>
        <v>0.329800000420119</v>
      </c>
      <c r="N119" s="23">
        <f t="shared" si="21"/>
        <v>0.714000049134579</v>
      </c>
      <c r="O119" s="23">
        <f t="shared" si="22"/>
        <v>0.740999768064819</v>
      </c>
      <c r="P119" s="2">
        <f t="shared" si="23"/>
        <v>-0.0194175106210789</v>
      </c>
      <c r="Q119" s="2">
        <f t="shared" si="24"/>
        <v>-0.0396037466662135</v>
      </c>
      <c r="R119" s="2">
        <f t="shared" si="25"/>
        <v>0.105263413291621</v>
      </c>
      <c r="S119" s="2">
        <f t="shared" si="26"/>
        <v>-0.010417222324961</v>
      </c>
      <c r="T119" s="32">
        <f t="shared" si="28"/>
        <v>4</v>
      </c>
      <c r="U119" s="33">
        <f t="shared" si="27"/>
        <v>0</v>
      </c>
    </row>
    <row r="120" spans="1:21">
      <c r="A120" s="15" t="str">
        <f t="shared" si="15"/>
        <v>Sunday</v>
      </c>
      <c r="B120" s="5">
        <v>43583</v>
      </c>
      <c r="C120" s="6">
        <v>46236443</v>
      </c>
      <c r="D120" s="6">
        <v>9224170</v>
      </c>
      <c r="E120" s="6">
        <v>3261666</v>
      </c>
      <c r="F120" s="6">
        <v>2151395</v>
      </c>
      <c r="G120" s="6">
        <v>1644526</v>
      </c>
      <c r="H120" s="23">
        <f t="shared" si="16"/>
        <v>0.0355677446900489</v>
      </c>
      <c r="I120" s="2">
        <f t="shared" si="17"/>
        <v>-0.147942685868093</v>
      </c>
      <c r="J120" s="2">
        <f>IFERROR((VLOOKUP(B120,'Channel wise traffic'!$B$2:$G$368,6,TRUE)/(VLOOKUP(B120-7,'Channel wise traffic'!$B$2:$G$368,6,TRUE))-1),"No Data Avaiable")</f>
        <v>-0.0096153955313466</v>
      </c>
      <c r="K120" s="2">
        <f t="shared" si="18"/>
        <v>-0.139670294063606</v>
      </c>
      <c r="L120" s="23">
        <f t="shared" si="19"/>
        <v>0.199499991813817</v>
      </c>
      <c r="M120" s="23">
        <f t="shared" si="20"/>
        <v>0.353599944493651</v>
      </c>
      <c r="N120" s="23">
        <f t="shared" si="21"/>
        <v>0.659600032621366</v>
      </c>
      <c r="O120" s="23">
        <f t="shared" si="22"/>
        <v>0.764399842892635</v>
      </c>
      <c r="P120" s="2">
        <f t="shared" si="23"/>
        <v>-0.0776699369228772</v>
      </c>
      <c r="Q120" s="2">
        <f t="shared" si="24"/>
        <v>0.00970865297321311</v>
      </c>
      <c r="R120" s="2">
        <f t="shared" si="25"/>
        <v>-0.0102039019745241</v>
      </c>
      <c r="S120" s="2">
        <f t="shared" si="26"/>
        <v>-0.06666674823962</v>
      </c>
      <c r="T120" s="32">
        <f t="shared" si="28"/>
        <v>4</v>
      </c>
      <c r="U120" s="33">
        <f t="shared" si="27"/>
        <v>0</v>
      </c>
    </row>
    <row r="121" spans="1:21">
      <c r="A121" s="15" t="str">
        <f t="shared" si="15"/>
        <v>Monday</v>
      </c>
      <c r="B121" s="5">
        <v>43584</v>
      </c>
      <c r="C121" s="6">
        <v>20631473</v>
      </c>
      <c r="D121" s="6">
        <v>5209447</v>
      </c>
      <c r="E121" s="6">
        <v>2062941</v>
      </c>
      <c r="F121" s="6">
        <v>1475828</v>
      </c>
      <c r="G121" s="6">
        <v>1210178</v>
      </c>
      <c r="H121" s="23">
        <f t="shared" si="16"/>
        <v>0.0586568879497843</v>
      </c>
      <c r="I121" s="2">
        <f t="shared" si="17"/>
        <v>-0.170947987720874</v>
      </c>
      <c r="J121" s="2">
        <f>IFERROR((VLOOKUP(B121,'Channel wise traffic'!$B$2:$G$368,6,TRUE)/(VLOOKUP(B121-7,'Channel wise traffic'!$B$2:$G$368,6,TRUE))-1),"No Data Avaiable")</f>
        <v>-0.0104166481802535</v>
      </c>
      <c r="K121" s="2">
        <f t="shared" si="18"/>
        <v>-0.162221140507265</v>
      </c>
      <c r="L121" s="23">
        <f t="shared" si="19"/>
        <v>0.2525000032717</v>
      </c>
      <c r="M121" s="23">
        <f t="shared" si="20"/>
        <v>0.395999997696493</v>
      </c>
      <c r="N121" s="23">
        <f t="shared" si="21"/>
        <v>0.715400004168806</v>
      </c>
      <c r="O121" s="23">
        <f t="shared" si="22"/>
        <v>0.819999349517694</v>
      </c>
      <c r="P121" s="2">
        <f t="shared" si="23"/>
        <v>-0.0194174000069061</v>
      </c>
      <c r="Q121" s="2">
        <f t="shared" si="24"/>
        <v>-0.0388346476434195</v>
      </c>
      <c r="R121" s="2">
        <f t="shared" si="25"/>
        <v>-0.0666665357095136</v>
      </c>
      <c r="S121" s="2">
        <f t="shared" si="26"/>
        <v>-0.0476199929763836</v>
      </c>
      <c r="T121" s="32">
        <f t="shared" si="28"/>
        <v>4</v>
      </c>
      <c r="U121" s="33">
        <f t="shared" si="27"/>
        <v>0</v>
      </c>
    </row>
    <row r="122" spans="1:21">
      <c r="A122" s="15" t="str">
        <f t="shared" si="15"/>
        <v>Tuesday</v>
      </c>
      <c r="B122" s="5">
        <v>43585</v>
      </c>
      <c r="C122" s="6">
        <v>21065820</v>
      </c>
      <c r="D122" s="6">
        <v>5319119</v>
      </c>
      <c r="E122" s="6">
        <v>2148924</v>
      </c>
      <c r="F122" s="6">
        <v>1490279</v>
      </c>
      <c r="G122" s="6">
        <v>1246469</v>
      </c>
      <c r="H122" s="23">
        <f t="shared" si="16"/>
        <v>0.0591702103217439</v>
      </c>
      <c r="I122" s="2">
        <f t="shared" si="17"/>
        <v>0.0852941381339964</v>
      </c>
      <c r="J122" s="2">
        <f>IFERROR((VLOOKUP(B122,'Channel wise traffic'!$B$2:$G$368,6,TRUE)/(VLOOKUP(B122-7,'Channel wise traffic'!$B$2:$G$368,6,TRUE))-1),"No Data Avaiable")</f>
        <v>0.0210526422932886</v>
      </c>
      <c r="K122" s="2">
        <f t="shared" si="18"/>
        <v>0.0629169293181948</v>
      </c>
      <c r="L122" s="23">
        <f t="shared" si="19"/>
        <v>0.252499973891356</v>
      </c>
      <c r="M122" s="23">
        <f t="shared" si="20"/>
        <v>0.40399998571192</v>
      </c>
      <c r="N122" s="23">
        <f t="shared" si="21"/>
        <v>0.693500095861929</v>
      </c>
      <c r="O122" s="23">
        <f t="shared" si="22"/>
        <v>0.836399761386962</v>
      </c>
      <c r="P122" s="2">
        <f t="shared" si="23"/>
        <v>0.0631579665198654</v>
      </c>
      <c r="Q122" s="2">
        <f t="shared" si="24"/>
        <v>0.0520833050711247</v>
      </c>
      <c r="R122" s="2">
        <f t="shared" si="25"/>
        <v>-0.0776694357637356</v>
      </c>
      <c r="S122" s="2">
        <f t="shared" si="26"/>
        <v>0.0303026023485669</v>
      </c>
      <c r="T122" s="32">
        <f t="shared" si="28"/>
        <v>4</v>
      </c>
      <c r="U122" s="33">
        <f t="shared" si="27"/>
        <v>0</v>
      </c>
    </row>
    <row r="123" spans="1:21">
      <c r="A123" s="15" t="str">
        <f t="shared" si="15"/>
        <v>Wednesday</v>
      </c>
      <c r="B123" s="5">
        <v>43586</v>
      </c>
      <c r="C123" s="6">
        <v>22803207</v>
      </c>
      <c r="D123" s="6">
        <v>5529777</v>
      </c>
      <c r="E123" s="6">
        <v>2278268</v>
      </c>
      <c r="F123" s="6">
        <v>1696398</v>
      </c>
      <c r="G123" s="6">
        <v>1460599</v>
      </c>
      <c r="H123" s="23">
        <f t="shared" si="16"/>
        <v>0.0640523501803935</v>
      </c>
      <c r="I123" s="2">
        <f t="shared" si="17"/>
        <v>-0.0110714573469262</v>
      </c>
      <c r="J123" s="2">
        <f>IFERROR((VLOOKUP(B123,'Channel wise traffic'!$B$2:$G$368,6,TRUE)/(VLOOKUP(B123-7,'Channel wise traffic'!$B$2:$G$368,6,TRUE))-1),"No Data Avaiable")</f>
        <v>0.0500000046046158</v>
      </c>
      <c r="K123" s="2">
        <f t="shared" si="18"/>
        <v>-0.0581632927113581</v>
      </c>
      <c r="L123" s="23">
        <f t="shared" si="19"/>
        <v>0.242499969412197</v>
      </c>
      <c r="M123" s="23">
        <f t="shared" si="20"/>
        <v>0.411999977575949</v>
      </c>
      <c r="N123" s="23">
        <f t="shared" si="21"/>
        <v>0.744599845145523</v>
      </c>
      <c r="O123" s="23">
        <f t="shared" si="22"/>
        <v>0.861000189813947</v>
      </c>
      <c r="P123" s="2">
        <f t="shared" si="23"/>
        <v>-0.0761904711786492</v>
      </c>
      <c r="Q123" s="2">
        <f t="shared" si="24"/>
        <v>0.00980378325069919</v>
      </c>
      <c r="R123" s="2">
        <f t="shared" si="25"/>
        <v>-0.0192305408692673</v>
      </c>
      <c r="S123" s="2">
        <f t="shared" si="26"/>
        <v>0.0294120510305553</v>
      </c>
      <c r="T123" s="32">
        <f t="shared" si="28"/>
        <v>5</v>
      </c>
      <c r="U123" s="33">
        <f t="shared" si="27"/>
        <v>0</v>
      </c>
    </row>
    <row r="124" spans="1:21">
      <c r="A124" s="15" t="str">
        <f t="shared" si="15"/>
        <v>Thursday</v>
      </c>
      <c r="B124" s="5">
        <v>43587</v>
      </c>
      <c r="C124" s="6">
        <v>21282993</v>
      </c>
      <c r="D124" s="6">
        <v>5533578</v>
      </c>
      <c r="E124" s="6">
        <v>2169162</v>
      </c>
      <c r="F124" s="6">
        <v>1615158</v>
      </c>
      <c r="G124" s="6">
        <v>1284697</v>
      </c>
      <c r="H124" s="23">
        <f t="shared" si="16"/>
        <v>0.0603626097137748</v>
      </c>
      <c r="I124" s="2">
        <f t="shared" si="17"/>
        <v>0.00192711737244444</v>
      </c>
      <c r="J124" s="2">
        <f>IFERROR((VLOOKUP(B124,'Channel wise traffic'!$B$2:$G$368,6,TRUE)/(VLOOKUP(B124-7,'Channel wise traffic'!$B$2:$G$368,6,TRUE))-1),"No Data Avaiable")</f>
        <v>-0.0666666374310102</v>
      </c>
      <c r="K124" s="2">
        <f t="shared" si="18"/>
        <v>0.0734933501297093</v>
      </c>
      <c r="L124" s="23">
        <f t="shared" si="19"/>
        <v>0.259999991542543</v>
      </c>
      <c r="M124" s="23">
        <f t="shared" si="20"/>
        <v>0.391999895908217</v>
      </c>
      <c r="N124" s="23">
        <f t="shared" si="21"/>
        <v>0.74459998838261</v>
      </c>
      <c r="O124" s="23">
        <f t="shared" si="22"/>
        <v>0.795400202333146</v>
      </c>
      <c r="P124" s="2">
        <f t="shared" si="23"/>
        <v>0.040000102993045</v>
      </c>
      <c r="Q124" s="2">
        <f t="shared" si="24"/>
        <v>0.0208333345941791</v>
      </c>
      <c r="R124" s="2">
        <f t="shared" si="25"/>
        <v>0.0736839847868989</v>
      </c>
      <c r="S124" s="2">
        <f t="shared" si="26"/>
        <v>-0.0582521056574606</v>
      </c>
      <c r="T124" s="32">
        <f t="shared" si="28"/>
        <v>5</v>
      </c>
      <c r="U124" s="33">
        <f t="shared" si="27"/>
        <v>0</v>
      </c>
    </row>
    <row r="125" spans="1:21">
      <c r="A125" s="15" t="str">
        <f t="shared" si="15"/>
        <v>Friday</v>
      </c>
      <c r="B125" s="5">
        <v>43588</v>
      </c>
      <c r="C125" s="6">
        <v>20848646</v>
      </c>
      <c r="D125" s="6">
        <v>5264283</v>
      </c>
      <c r="E125" s="6">
        <v>2147827</v>
      </c>
      <c r="F125" s="6">
        <v>1552235</v>
      </c>
      <c r="G125" s="6">
        <v>1260104</v>
      </c>
      <c r="H125" s="23">
        <f t="shared" si="16"/>
        <v>0.0604405676992165</v>
      </c>
      <c r="I125" s="2">
        <f t="shared" si="17"/>
        <v>-0.0366111081804079</v>
      </c>
      <c r="J125" s="2">
        <f>IFERROR((VLOOKUP(B125,'Channel wise traffic'!$B$2:$G$368,6,TRUE)/(VLOOKUP(B125-7,'Channel wise traffic'!$B$2:$G$368,6,TRUE))-1),"No Data Avaiable")</f>
        <v>-0.0588235161343257</v>
      </c>
      <c r="K125" s="2">
        <f t="shared" si="18"/>
        <v>0.0236007264387543</v>
      </c>
      <c r="L125" s="23">
        <f t="shared" si="19"/>
        <v>0.252499994484054</v>
      </c>
      <c r="M125" s="23">
        <f t="shared" si="20"/>
        <v>0.407999911858842</v>
      </c>
      <c r="N125" s="23">
        <f t="shared" si="21"/>
        <v>0.722700198852142</v>
      </c>
      <c r="O125" s="23">
        <f t="shared" si="22"/>
        <v>0.811799759701334</v>
      </c>
      <c r="P125" s="2">
        <f t="shared" si="23"/>
        <v>-0.0288460705172108</v>
      </c>
      <c r="Q125" s="2">
        <f t="shared" si="24"/>
        <v>0.0736841944325994</v>
      </c>
      <c r="R125" s="2">
        <f t="shared" si="25"/>
        <v>0.0312503300090528</v>
      </c>
      <c r="S125" s="2">
        <f t="shared" si="26"/>
        <v>-0.0480769277164158</v>
      </c>
      <c r="T125" s="32">
        <f t="shared" si="28"/>
        <v>5</v>
      </c>
      <c r="U125" s="33">
        <f t="shared" si="27"/>
        <v>0</v>
      </c>
    </row>
    <row r="126" spans="1:21">
      <c r="A126" s="15" t="str">
        <f t="shared" si="15"/>
        <v>Saturday</v>
      </c>
      <c r="B126" s="5">
        <v>43589</v>
      </c>
      <c r="C126" s="6">
        <v>43094160</v>
      </c>
      <c r="D126" s="6">
        <v>9321266</v>
      </c>
      <c r="E126" s="6">
        <v>3042461</v>
      </c>
      <c r="F126" s="6">
        <v>1986118</v>
      </c>
      <c r="G126" s="6">
        <v>1487205</v>
      </c>
      <c r="H126" s="23">
        <f t="shared" si="16"/>
        <v>0.0345105926185822</v>
      </c>
      <c r="I126" s="2">
        <f t="shared" si="17"/>
        <v>-0.14743647070154</v>
      </c>
      <c r="J126" s="2">
        <f>IFERROR((VLOOKUP(B126,'Channel wise traffic'!$B$2:$G$368,6,TRUE)/(VLOOKUP(B126-7,'Channel wise traffic'!$B$2:$G$368,6,TRUE))-1),"No Data Avaiable")</f>
        <v>-0.0857142990500578</v>
      </c>
      <c r="K126" s="2">
        <f t="shared" si="18"/>
        <v>-0.0675086299379412</v>
      </c>
      <c r="L126" s="23">
        <f t="shared" si="19"/>
        <v>0.21629998125036</v>
      </c>
      <c r="M126" s="23">
        <f t="shared" si="20"/>
        <v>0.32639997614058</v>
      </c>
      <c r="N126" s="23">
        <f t="shared" si="21"/>
        <v>0.652799822249159</v>
      </c>
      <c r="O126" s="23">
        <f t="shared" si="22"/>
        <v>0.74879992024643</v>
      </c>
      <c r="P126" s="2">
        <f t="shared" si="23"/>
        <v>0.0198019815455783</v>
      </c>
      <c r="Q126" s="2">
        <f t="shared" si="24"/>
        <v>-0.0103093519563605</v>
      </c>
      <c r="R126" s="2">
        <f t="shared" si="25"/>
        <v>-0.0857145975824498</v>
      </c>
      <c r="S126" s="2">
        <f t="shared" si="26"/>
        <v>0.0105265244576009</v>
      </c>
      <c r="T126" s="32">
        <f t="shared" si="28"/>
        <v>5</v>
      </c>
      <c r="U126" s="33">
        <f t="shared" si="27"/>
        <v>0</v>
      </c>
    </row>
    <row r="127" spans="1:21">
      <c r="A127" s="15" t="str">
        <f t="shared" si="15"/>
        <v>Sunday</v>
      </c>
      <c r="B127" s="5">
        <v>43590</v>
      </c>
      <c r="C127" s="6">
        <v>43991955</v>
      </c>
      <c r="D127" s="6">
        <v>8868778</v>
      </c>
      <c r="E127" s="6">
        <v>3136000</v>
      </c>
      <c r="F127" s="6">
        <v>2068505</v>
      </c>
      <c r="G127" s="6">
        <v>1532762</v>
      </c>
      <c r="H127" s="23">
        <f t="shared" si="16"/>
        <v>0.0348418705192802</v>
      </c>
      <c r="I127" s="2">
        <f t="shared" si="17"/>
        <v>-0.067961224085238</v>
      </c>
      <c r="J127" s="2">
        <f>IFERROR((VLOOKUP(B127,'Channel wise traffic'!$B$2:$G$368,6,TRUE)/(VLOOKUP(B127-7,'Channel wise traffic'!$B$2:$G$368,6,TRUE))-1),"No Data Avaiable")</f>
        <v>-0.0485436584532966</v>
      </c>
      <c r="K127" s="2">
        <f t="shared" si="18"/>
        <v>-0.0204082147207884</v>
      </c>
      <c r="L127" s="23">
        <f t="shared" si="19"/>
        <v>0.201599997090377</v>
      </c>
      <c r="M127" s="23">
        <f t="shared" si="20"/>
        <v>0.353600011185306</v>
      </c>
      <c r="N127" s="23">
        <f t="shared" si="21"/>
        <v>0.659599808673469</v>
      </c>
      <c r="O127" s="23">
        <f t="shared" si="22"/>
        <v>0.740999900894607</v>
      </c>
      <c r="P127" s="2">
        <f t="shared" si="23"/>
        <v>0.010526342670331</v>
      </c>
      <c r="Q127" s="2">
        <f t="shared" si="24"/>
        <v>1.8860765282902e-7</v>
      </c>
      <c r="R127" s="2">
        <f t="shared" si="25"/>
        <v>-3.39520748182665e-7</v>
      </c>
      <c r="S127" s="2">
        <f t="shared" si="26"/>
        <v>-0.0306121753106038</v>
      </c>
      <c r="T127" s="32">
        <f t="shared" si="28"/>
        <v>5</v>
      </c>
      <c r="U127" s="33">
        <f t="shared" si="27"/>
        <v>0</v>
      </c>
    </row>
    <row r="128" spans="1:21">
      <c r="A128" s="15" t="str">
        <f t="shared" si="15"/>
        <v>Monday</v>
      </c>
      <c r="B128" s="5">
        <v>43591</v>
      </c>
      <c r="C128" s="6">
        <v>21717340</v>
      </c>
      <c r="D128" s="6">
        <v>5157868</v>
      </c>
      <c r="E128" s="6">
        <v>1959989</v>
      </c>
      <c r="F128" s="6">
        <v>1430792</v>
      </c>
      <c r="G128" s="6">
        <v>1161517</v>
      </c>
      <c r="H128" s="23">
        <f t="shared" si="16"/>
        <v>0.0534833916124166</v>
      </c>
      <c r="I128" s="2">
        <f t="shared" si="17"/>
        <v>-0.0402097873205429</v>
      </c>
      <c r="J128" s="2">
        <f>IFERROR((VLOOKUP(B128,'Channel wise traffic'!$B$2:$G$368,6,TRUE)/(VLOOKUP(B128-7,'Channel wise traffic'!$B$2:$G$368,6,TRUE))-1),"No Data Avaiable")</f>
        <v>0.052631533028763</v>
      </c>
      <c r="K128" s="2">
        <f t="shared" si="18"/>
        <v>-0.0881992979545162</v>
      </c>
      <c r="L128" s="23">
        <f t="shared" si="19"/>
        <v>0.237499988488461</v>
      </c>
      <c r="M128" s="23">
        <f t="shared" si="20"/>
        <v>0.379999837142013</v>
      </c>
      <c r="N128" s="23">
        <f t="shared" si="21"/>
        <v>0.730000015306208</v>
      </c>
      <c r="O128" s="23">
        <f t="shared" si="22"/>
        <v>0.8118000380209</v>
      </c>
      <c r="P128" s="2">
        <f t="shared" si="23"/>
        <v>-0.0594059983718042</v>
      </c>
      <c r="Q128" s="2">
        <f t="shared" si="24"/>
        <v>-0.0404044460796755</v>
      </c>
      <c r="R128" s="2">
        <f t="shared" si="25"/>
        <v>0.0204081787144605</v>
      </c>
      <c r="S128" s="2">
        <f t="shared" si="26"/>
        <v>-0.00999916829399539</v>
      </c>
      <c r="T128" s="32">
        <f t="shared" si="28"/>
        <v>5</v>
      </c>
      <c r="U128" s="33">
        <f t="shared" si="27"/>
        <v>0</v>
      </c>
    </row>
    <row r="129" spans="1:21">
      <c r="A129" s="15" t="str">
        <f t="shared" si="15"/>
        <v>Tuesday</v>
      </c>
      <c r="B129" s="5">
        <v>43592</v>
      </c>
      <c r="C129" s="6">
        <v>22151687</v>
      </c>
      <c r="D129" s="6">
        <v>5814817</v>
      </c>
      <c r="E129" s="6">
        <v>2372445</v>
      </c>
      <c r="F129" s="6">
        <v>1679928</v>
      </c>
      <c r="G129" s="6">
        <v>1308664</v>
      </c>
      <c r="H129" s="23">
        <f t="shared" si="16"/>
        <v>0.0590773966786367</v>
      </c>
      <c r="I129" s="2">
        <f t="shared" si="17"/>
        <v>0.0498969489012562</v>
      </c>
      <c r="J129" s="2">
        <f>IFERROR((VLOOKUP(B129,'Channel wise traffic'!$B$2:$G$368,6,TRUE)/(VLOOKUP(B129-7,'Channel wise traffic'!$B$2:$G$368,6,TRUE))-1),"No Data Avaiable")</f>
        <v>0.0515463462398495</v>
      </c>
      <c r="K129" s="2">
        <f t="shared" si="18"/>
        <v>-0.00156858734492438</v>
      </c>
      <c r="L129" s="23">
        <f t="shared" si="19"/>
        <v>0.262499962192496</v>
      </c>
      <c r="M129" s="23">
        <f t="shared" si="20"/>
        <v>0.407999942216582</v>
      </c>
      <c r="N129" s="23">
        <f t="shared" si="21"/>
        <v>0.708099871651398</v>
      </c>
      <c r="O129" s="23">
        <f t="shared" si="22"/>
        <v>0.779000052383197</v>
      </c>
      <c r="P129" s="2">
        <f t="shared" si="23"/>
        <v>0.0396039181589887</v>
      </c>
      <c r="Q129" s="2">
        <f t="shared" si="24"/>
        <v>0.00990088278744361</v>
      </c>
      <c r="R129" s="2">
        <f t="shared" si="25"/>
        <v>0.0210523053660476</v>
      </c>
      <c r="S129" s="2">
        <f t="shared" si="26"/>
        <v>-0.0686271226435805</v>
      </c>
      <c r="T129" s="32">
        <f t="shared" si="28"/>
        <v>5</v>
      </c>
      <c r="U129" s="33">
        <f t="shared" si="27"/>
        <v>0</v>
      </c>
    </row>
    <row r="130" spans="1:21">
      <c r="A130" s="15" t="str">
        <f t="shared" si="15"/>
        <v>Wednesday</v>
      </c>
      <c r="B130" s="5">
        <v>43593</v>
      </c>
      <c r="C130" s="6">
        <v>22803207</v>
      </c>
      <c r="D130" s="6">
        <v>5757809</v>
      </c>
      <c r="E130" s="6">
        <v>2187967</v>
      </c>
      <c r="F130" s="6">
        <v>1565272</v>
      </c>
      <c r="G130" s="6">
        <v>1334864</v>
      </c>
      <c r="H130" s="23">
        <f t="shared" si="16"/>
        <v>0.0585384327739515</v>
      </c>
      <c r="I130" s="2">
        <f t="shared" si="17"/>
        <v>-0.086084544765538</v>
      </c>
      <c r="J130" s="2">
        <f>IFERROR((VLOOKUP(B130,'Channel wise traffic'!$B$2:$G$368,6,TRUE)/(VLOOKUP(B130-7,'Channel wise traffic'!$B$2:$G$368,6,TRUE))-1),"No Data Avaiable")</f>
        <v>0</v>
      </c>
      <c r="K130" s="2">
        <f t="shared" si="18"/>
        <v>-0.086084544765538</v>
      </c>
      <c r="L130" s="23">
        <f t="shared" si="19"/>
        <v>0.252499966342453</v>
      </c>
      <c r="M130" s="23">
        <f t="shared" si="20"/>
        <v>0.379999927055587</v>
      </c>
      <c r="N130" s="23">
        <f t="shared" si="21"/>
        <v>0.715400186565885</v>
      </c>
      <c r="O130" s="23">
        <f t="shared" si="22"/>
        <v>0.852800024532477</v>
      </c>
      <c r="P130" s="2">
        <f t="shared" si="23"/>
        <v>0.0412371059447785</v>
      </c>
      <c r="Q130" s="2">
        <f t="shared" si="24"/>
        <v>-0.0776700297622314</v>
      </c>
      <c r="R130" s="2">
        <f t="shared" si="25"/>
        <v>-0.0392152359015479</v>
      </c>
      <c r="S130" s="2">
        <f t="shared" si="26"/>
        <v>-0.00952399938871273</v>
      </c>
      <c r="T130" s="32">
        <f t="shared" si="28"/>
        <v>5</v>
      </c>
      <c r="U130" s="33">
        <f t="shared" si="27"/>
        <v>0</v>
      </c>
    </row>
    <row r="131" spans="1:21">
      <c r="A131" s="15" t="str">
        <f t="shared" si="15"/>
        <v>Thursday</v>
      </c>
      <c r="B131" s="5">
        <v>43594</v>
      </c>
      <c r="C131" s="6">
        <v>21065820</v>
      </c>
      <c r="D131" s="6">
        <v>5108461</v>
      </c>
      <c r="E131" s="6">
        <v>2063818</v>
      </c>
      <c r="F131" s="6">
        <v>1506587</v>
      </c>
      <c r="G131" s="6">
        <v>1210693</v>
      </c>
      <c r="H131" s="23">
        <f t="shared" si="16"/>
        <v>0.0574719142193373</v>
      </c>
      <c r="I131" s="2">
        <f t="shared" si="17"/>
        <v>-0.05760424442495</v>
      </c>
      <c r="J131" s="2">
        <f>IFERROR((VLOOKUP(B131,'Channel wise traffic'!$B$2:$G$368,6,TRUE)/(VLOOKUP(B131-7,'Channel wise traffic'!$B$2:$G$368,6,TRUE))-1),"No Data Avaiable")</f>
        <v>-0.0102040634136403</v>
      </c>
      <c r="K131" s="2">
        <f t="shared" si="18"/>
        <v>-0.0478888422509315</v>
      </c>
      <c r="L131" s="23">
        <f t="shared" si="19"/>
        <v>0.242499983385408</v>
      </c>
      <c r="M131" s="23">
        <f t="shared" si="20"/>
        <v>0.403999952236104</v>
      </c>
      <c r="N131" s="23">
        <f t="shared" si="21"/>
        <v>0.729999932164561</v>
      </c>
      <c r="O131" s="23">
        <f t="shared" si="22"/>
        <v>0.803599792112902</v>
      </c>
      <c r="P131" s="2">
        <f t="shared" si="23"/>
        <v>-0.0673077258707188</v>
      </c>
      <c r="Q131" s="2">
        <f t="shared" si="24"/>
        <v>0.0306123967203722</v>
      </c>
      <c r="R131" s="2">
        <f t="shared" si="25"/>
        <v>-0.0196079189441878</v>
      </c>
      <c r="S131" s="2">
        <f t="shared" si="26"/>
        <v>0.0103087599873666</v>
      </c>
      <c r="T131" s="32">
        <f t="shared" si="28"/>
        <v>5</v>
      </c>
      <c r="U131" s="33">
        <f t="shared" si="27"/>
        <v>0</v>
      </c>
    </row>
    <row r="132" spans="1:21">
      <c r="A132" s="15" t="str">
        <f t="shared" ref="A132:A195" si="29">TEXT(B132,"DDDD")</f>
        <v>Friday</v>
      </c>
      <c r="B132" s="5">
        <v>43595</v>
      </c>
      <c r="C132" s="6">
        <v>21065820</v>
      </c>
      <c r="D132" s="6">
        <v>5213790</v>
      </c>
      <c r="E132" s="6">
        <v>2168936</v>
      </c>
      <c r="F132" s="6">
        <v>1583323</v>
      </c>
      <c r="G132" s="6">
        <v>1337275</v>
      </c>
      <c r="H132" s="23">
        <f t="shared" ref="H132:H195" si="30">G132/C132</f>
        <v>0.0634807949559998</v>
      </c>
      <c r="I132" s="2">
        <f t="shared" ref="I132:I195" si="31">IFERROR((VLOOKUP(B132,$B$2:$G$368,6,TRUE)/(VLOOKUP(B132-7,$B$2:$G$368,6,TRUE))-1),"No Data Available")</f>
        <v>0.0612417705205284</v>
      </c>
      <c r="J132" s="2">
        <f>IFERROR((VLOOKUP(B132,'Channel wise traffic'!$B$2:$G$368,6,TRUE)/(VLOOKUP(B132-7,'Channel wise traffic'!$B$2:$G$368,6,TRUE))-1),"No Data Avaiable")</f>
        <v>0.0104166961450012</v>
      </c>
      <c r="K132" s="2">
        <f t="shared" ref="K132:K195" si="32">IFERROR((VLOOKUP(B132,$B$2:$H$368,7,FALSE)/(VLOOKUP(B132-7,$B$2:$H$368,7,FALSE))-1),"No Data Available")</f>
        <v>0.0503011035884549</v>
      </c>
      <c r="L132" s="23">
        <f t="shared" ref="L132:L195" si="33">D132/C132</f>
        <v>0.247499978638382</v>
      </c>
      <c r="M132" s="23">
        <f t="shared" ref="M132:M195" si="34">E132/D132</f>
        <v>0.415999877248604</v>
      </c>
      <c r="N132" s="23">
        <f t="shared" ref="N132:N195" si="35">F132/E132</f>
        <v>0.729999870904444</v>
      </c>
      <c r="O132" s="23">
        <f t="shared" ref="O132:O195" si="36">G132/F132</f>
        <v>0.844600248970046</v>
      </c>
      <c r="P132" s="2">
        <f t="shared" ref="P132:P195" si="37">IFERROR((VLOOKUP(B132,$B$2:$O$368,11,FALSE)/VLOOKUP(B132-7,$B$2:$O$368,11,FALSE))-1,"No data available")</f>
        <v>-0.0198020433857395</v>
      </c>
      <c r="Q132" s="2">
        <f t="shared" ref="Q132:Q195" si="38">IFERROR((VLOOKUP(B132,$B$2:$O$368,12,FALSE)/VLOOKUP(B132-7,$B$2:$O$368,12,FALSE))-1,"No data available")</f>
        <v>0.0196077625441498</v>
      </c>
      <c r="R132" s="2">
        <f t="shared" ref="R132:R195" si="39">IFERROR((VLOOKUP(B132,$B$2:$O$368,13,FALSE)/VLOOKUP(B132-7,$B$2:$O$368,13,FALSE))-1,"No data available")</f>
        <v>0.0101005535405903</v>
      </c>
      <c r="S132" s="2">
        <f t="shared" ref="S132:S195" si="40">IFERROR((VLOOKUP(B132,$B$2:$O$368,14,FALSE)/VLOOKUP(B132-7,$B$2:$O$368,14,FALSE))-1,"No data available")</f>
        <v>0.0404046550602326</v>
      </c>
      <c r="T132" s="32">
        <f t="shared" si="28"/>
        <v>5</v>
      </c>
      <c r="U132" s="33">
        <f t="shared" ref="U132:U195" si="41">IF(ISNUMBER(I132),IF(OR(I132&gt;20%,I132&lt;-20%),1,0),0)</f>
        <v>0</v>
      </c>
    </row>
    <row r="133" spans="1:21">
      <c r="A133" s="15" t="str">
        <f t="shared" si="29"/>
        <v>Saturday</v>
      </c>
      <c r="B133" s="5">
        <v>43596</v>
      </c>
      <c r="C133" s="6">
        <v>45787545</v>
      </c>
      <c r="D133" s="6">
        <v>10096153</v>
      </c>
      <c r="E133" s="6">
        <v>3398365</v>
      </c>
      <c r="F133" s="6">
        <v>2218452</v>
      </c>
      <c r="G133" s="6">
        <v>1678481</v>
      </c>
      <c r="H133" s="23">
        <f t="shared" si="30"/>
        <v>0.036658025670518</v>
      </c>
      <c r="I133" s="2">
        <f t="shared" si="31"/>
        <v>0.128614414287203</v>
      </c>
      <c r="J133" s="2">
        <f>IFERROR((VLOOKUP(B133,'Channel wise traffic'!$B$2:$G$368,6,TRUE)/(VLOOKUP(B133-7,'Channel wise traffic'!$B$2:$G$368,6,TRUE))-1),"No Data Avaiable")</f>
        <v>0.0625000261056268</v>
      </c>
      <c r="K133" s="2">
        <f t="shared" si="32"/>
        <v>0.0622253310938368</v>
      </c>
      <c r="L133" s="23">
        <f t="shared" si="33"/>
        <v>0.2204999853126</v>
      </c>
      <c r="M133" s="23">
        <f t="shared" si="34"/>
        <v>0.336599990115047</v>
      </c>
      <c r="N133" s="23">
        <f t="shared" si="35"/>
        <v>0.652799802257851</v>
      </c>
      <c r="O133" s="23">
        <f t="shared" si="36"/>
        <v>0.756600097725802</v>
      </c>
      <c r="P133" s="2">
        <f t="shared" si="37"/>
        <v>0.0194174961919147</v>
      </c>
      <c r="Q133" s="2">
        <f t="shared" si="38"/>
        <v>0.031250045098268</v>
      </c>
      <c r="R133" s="2">
        <f t="shared" si="39"/>
        <v>-3.06239497094296e-8</v>
      </c>
      <c r="S133" s="2">
        <f t="shared" si="40"/>
        <v>0.0104169047945466</v>
      </c>
      <c r="T133" s="32">
        <f t="shared" si="28"/>
        <v>5</v>
      </c>
      <c r="U133" s="33">
        <f t="shared" si="41"/>
        <v>0</v>
      </c>
    </row>
    <row r="134" spans="1:21">
      <c r="A134" s="15" t="str">
        <f t="shared" si="29"/>
        <v>Sunday</v>
      </c>
      <c r="B134" s="5">
        <v>43597</v>
      </c>
      <c r="C134" s="6">
        <v>42645263</v>
      </c>
      <c r="D134" s="6">
        <v>8955505</v>
      </c>
      <c r="E134" s="6">
        <v>3166666</v>
      </c>
      <c r="F134" s="6">
        <v>2088733</v>
      </c>
      <c r="G134" s="6">
        <v>1564043</v>
      </c>
      <c r="H134" s="23">
        <f t="shared" si="30"/>
        <v>0.0366756560980759</v>
      </c>
      <c r="I134" s="2">
        <f t="shared" si="31"/>
        <v>0.0204082564677359</v>
      </c>
      <c r="J134" s="2">
        <f>IFERROR((VLOOKUP(B134,'Channel wise traffic'!$B$2:$G$368,6,TRUE)/(VLOOKUP(B134-7,'Channel wise traffic'!$B$2:$G$368,6,TRUE))-1),"No Data Avaiable")</f>
        <v>-0.0306122789951027</v>
      </c>
      <c r="K134" s="2">
        <f t="shared" si="32"/>
        <v>0.0526316627513139</v>
      </c>
      <c r="L134" s="23">
        <f t="shared" si="33"/>
        <v>0.209999994606669</v>
      </c>
      <c r="M134" s="23">
        <f t="shared" si="34"/>
        <v>0.353599936575324</v>
      </c>
      <c r="N134" s="23">
        <f t="shared" si="35"/>
        <v>0.659600033600007</v>
      </c>
      <c r="O134" s="23">
        <f t="shared" si="36"/>
        <v>0.74879987054353</v>
      </c>
      <c r="P134" s="2">
        <f t="shared" si="37"/>
        <v>0.0416666549480484</v>
      </c>
      <c r="Q134" s="2">
        <f t="shared" si="38"/>
        <v>-2.11001074057471e-7</v>
      </c>
      <c r="R134" s="2">
        <f t="shared" si="39"/>
        <v>3.41004552817381e-7</v>
      </c>
      <c r="S134" s="2">
        <f t="shared" si="40"/>
        <v>0.0105262762376974</v>
      </c>
      <c r="T134" s="32">
        <f t="shared" si="28"/>
        <v>5</v>
      </c>
      <c r="U134" s="33">
        <f t="shared" si="41"/>
        <v>0</v>
      </c>
    </row>
    <row r="135" spans="1:21">
      <c r="A135" s="15" t="str">
        <f t="shared" si="29"/>
        <v>Monday</v>
      </c>
      <c r="B135" s="5">
        <v>43598</v>
      </c>
      <c r="C135" s="6">
        <v>20848646</v>
      </c>
      <c r="D135" s="6">
        <v>5420648</v>
      </c>
      <c r="E135" s="6">
        <v>2059846</v>
      </c>
      <c r="F135" s="6">
        <v>1428503</v>
      </c>
      <c r="G135" s="6">
        <v>1229941</v>
      </c>
      <c r="H135" s="23">
        <f t="shared" si="30"/>
        <v>0.0589938070798459</v>
      </c>
      <c r="I135" s="2">
        <f t="shared" si="31"/>
        <v>0.058909167924361</v>
      </c>
      <c r="J135" s="2">
        <f>IFERROR((VLOOKUP(B135,'Channel wise traffic'!$B$2:$G$368,6,TRUE)/(VLOOKUP(B135-7,'Channel wise traffic'!$B$2:$G$368,6,TRUE))-1),"No Data Avaiable")</f>
        <v>-0.0399999760559973</v>
      </c>
      <c r="K135" s="2">
        <f t="shared" si="32"/>
        <v>0.103030404417173</v>
      </c>
      <c r="L135" s="23">
        <f t="shared" si="33"/>
        <v>0.26000000191859</v>
      </c>
      <c r="M135" s="23">
        <f t="shared" si="34"/>
        <v>0.379999955724851</v>
      </c>
      <c r="N135" s="23">
        <f t="shared" si="35"/>
        <v>0.69349990241989</v>
      </c>
      <c r="O135" s="23">
        <f t="shared" si="36"/>
        <v>0.860999941897217</v>
      </c>
      <c r="P135" s="2">
        <f t="shared" si="37"/>
        <v>0.0947369032450358</v>
      </c>
      <c r="Q135" s="2">
        <f t="shared" si="38"/>
        <v>3.12060232765532e-7</v>
      </c>
      <c r="R135" s="2">
        <f t="shared" si="39"/>
        <v>-0.0500001535904191</v>
      </c>
      <c r="S135" s="2">
        <f t="shared" si="40"/>
        <v>0.060605939359478</v>
      </c>
      <c r="T135" s="32">
        <f t="shared" si="28"/>
        <v>5</v>
      </c>
      <c r="U135" s="33">
        <f t="shared" si="41"/>
        <v>0</v>
      </c>
    </row>
    <row r="136" spans="1:21">
      <c r="A136" s="15" t="str">
        <f t="shared" si="29"/>
        <v>Tuesday</v>
      </c>
      <c r="B136" s="5">
        <v>43599</v>
      </c>
      <c r="C136" s="6">
        <v>22803207</v>
      </c>
      <c r="D136" s="6">
        <v>5700801</v>
      </c>
      <c r="E136" s="6">
        <v>2280320</v>
      </c>
      <c r="F136" s="6">
        <v>1731219</v>
      </c>
      <c r="G136" s="6">
        <v>1433796</v>
      </c>
      <c r="H136" s="23">
        <f t="shared" si="30"/>
        <v>0.0628769453349259</v>
      </c>
      <c r="I136" s="2">
        <f t="shared" si="31"/>
        <v>0.0956181265779452</v>
      </c>
      <c r="J136" s="2">
        <f>IFERROR((VLOOKUP(B136,'Channel wise traffic'!$B$2:$G$368,6,TRUE)/(VLOOKUP(B136-7,'Channel wise traffic'!$B$2:$G$368,6,TRUE))-1),"No Data Avaiable")</f>
        <v>0.0294117580671629</v>
      </c>
      <c r="K136" s="2">
        <f t="shared" si="32"/>
        <v>0.0643147611421946</v>
      </c>
      <c r="L136" s="23">
        <f t="shared" si="33"/>
        <v>0.249999967109889</v>
      </c>
      <c r="M136" s="23">
        <f t="shared" si="34"/>
        <v>0.399999929834422</v>
      </c>
      <c r="N136" s="23">
        <f t="shared" si="35"/>
        <v>0.759200024557957</v>
      </c>
      <c r="O136" s="23">
        <f t="shared" si="36"/>
        <v>0.828200245029658</v>
      </c>
      <c r="P136" s="2">
        <f t="shared" si="37"/>
        <v>-0.0476190357446219</v>
      </c>
      <c r="Q136" s="2">
        <f t="shared" si="38"/>
        <v>-0.0196078762626736</v>
      </c>
      <c r="R136" s="2">
        <f t="shared" si="39"/>
        <v>0.0721651774733212</v>
      </c>
      <c r="S136" s="2">
        <f t="shared" si="40"/>
        <v>0.0631581377895196</v>
      </c>
      <c r="T136" s="32">
        <f t="shared" si="28"/>
        <v>5</v>
      </c>
      <c r="U136" s="33">
        <f t="shared" si="41"/>
        <v>0</v>
      </c>
    </row>
    <row r="137" spans="1:21">
      <c r="A137" s="15" t="str">
        <f t="shared" si="29"/>
        <v>Wednesday</v>
      </c>
      <c r="B137" s="5">
        <v>43600</v>
      </c>
      <c r="C137" s="6">
        <v>21934513</v>
      </c>
      <c r="D137" s="6">
        <v>5483628</v>
      </c>
      <c r="E137" s="6">
        <v>2303123</v>
      </c>
      <c r="F137" s="6">
        <v>1647654</v>
      </c>
      <c r="G137" s="6">
        <v>1283523</v>
      </c>
      <c r="H137" s="23">
        <f t="shared" si="30"/>
        <v>0.0585161384709111</v>
      </c>
      <c r="I137" s="2">
        <f t="shared" si="31"/>
        <v>-0.0384615960876913</v>
      </c>
      <c r="J137" s="2">
        <f>IFERROR((VLOOKUP(B137,'Channel wise traffic'!$B$2:$G$368,6,TRUE)/(VLOOKUP(B137-7,'Channel wise traffic'!$B$2:$G$368,6,TRUE))-1),"No Data Avaiable")</f>
        <v>-0.0380952589778498</v>
      </c>
      <c r="K137" s="2">
        <f t="shared" si="32"/>
        <v>-0.000380848990721994</v>
      </c>
      <c r="L137" s="23">
        <f t="shared" si="33"/>
        <v>0.249999988602437</v>
      </c>
      <c r="M137" s="23">
        <f t="shared" si="34"/>
        <v>0.419999861405624</v>
      </c>
      <c r="N137" s="23">
        <f t="shared" si="35"/>
        <v>0.71539991567971</v>
      </c>
      <c r="O137" s="23">
        <f t="shared" si="36"/>
        <v>0.779000324097171</v>
      </c>
      <c r="P137" s="2">
        <f t="shared" si="37"/>
        <v>-0.00990090326042325</v>
      </c>
      <c r="Q137" s="2">
        <f t="shared" si="38"/>
        <v>0.105263005337857</v>
      </c>
      <c r="R137" s="2">
        <f t="shared" si="39"/>
        <v>-3.78649852805779e-7</v>
      </c>
      <c r="S137" s="2">
        <f t="shared" si="40"/>
        <v>-0.0865381077771017</v>
      </c>
      <c r="T137" s="32">
        <f t="shared" si="28"/>
        <v>5</v>
      </c>
      <c r="U137" s="33">
        <f t="shared" si="41"/>
        <v>0</v>
      </c>
    </row>
    <row r="138" spans="1:21">
      <c r="A138" s="15" t="str">
        <f t="shared" si="29"/>
        <v>Thursday</v>
      </c>
      <c r="B138" s="5">
        <v>43601</v>
      </c>
      <c r="C138" s="6">
        <v>21065820</v>
      </c>
      <c r="D138" s="6">
        <v>5424448</v>
      </c>
      <c r="E138" s="6">
        <v>2256570</v>
      </c>
      <c r="F138" s="6">
        <v>1680242</v>
      </c>
      <c r="G138" s="6">
        <v>1377798</v>
      </c>
      <c r="H138" s="23">
        <f t="shared" si="30"/>
        <v>0.0654044323933272</v>
      </c>
      <c r="I138" s="2">
        <f t="shared" si="31"/>
        <v>0.138024255529684</v>
      </c>
      <c r="J138" s="2">
        <f>IFERROR((VLOOKUP(B138,'Channel wise traffic'!$B$2:$G$368,6,TRUE)/(VLOOKUP(B138-7,'Channel wise traffic'!$B$2:$G$368,6,TRUE))-1),"No Data Avaiable")</f>
        <v>0</v>
      </c>
      <c r="K138" s="2">
        <f t="shared" si="32"/>
        <v>0.138024255529684</v>
      </c>
      <c r="L138" s="23">
        <f t="shared" si="33"/>
        <v>0.25749996914433</v>
      </c>
      <c r="M138" s="23">
        <f t="shared" si="34"/>
        <v>0.415999932158996</v>
      </c>
      <c r="N138" s="23">
        <f t="shared" si="35"/>
        <v>0.74459999025069</v>
      </c>
      <c r="O138" s="23">
        <f t="shared" si="36"/>
        <v>0.819999738132959</v>
      </c>
      <c r="P138" s="2">
        <f t="shared" si="37"/>
        <v>0.0618556156149572</v>
      </c>
      <c r="Q138" s="2">
        <f t="shared" si="38"/>
        <v>0.0297029241129187</v>
      </c>
      <c r="R138" s="2">
        <f t="shared" si="39"/>
        <v>0.0200000814285528</v>
      </c>
      <c r="S138" s="2">
        <f t="shared" si="40"/>
        <v>0.020408101372124</v>
      </c>
      <c r="T138" s="32">
        <f t="shared" si="28"/>
        <v>5</v>
      </c>
      <c r="U138" s="33">
        <f t="shared" si="41"/>
        <v>0</v>
      </c>
    </row>
    <row r="139" spans="1:21">
      <c r="A139" s="15" t="str">
        <f t="shared" si="29"/>
        <v>Friday</v>
      </c>
      <c r="B139" s="5">
        <v>43602</v>
      </c>
      <c r="C139" s="6">
        <v>20631473</v>
      </c>
      <c r="D139" s="6">
        <v>5312604</v>
      </c>
      <c r="E139" s="6">
        <v>2082540</v>
      </c>
      <c r="F139" s="6">
        <v>1489849</v>
      </c>
      <c r="G139" s="6">
        <v>1185026</v>
      </c>
      <c r="H139" s="23">
        <f t="shared" si="30"/>
        <v>0.057437779648598</v>
      </c>
      <c r="I139" s="2">
        <f t="shared" si="31"/>
        <v>-0.11385018040418</v>
      </c>
      <c r="J139" s="2">
        <f>IFERROR((VLOOKUP(B139,'Channel wise traffic'!$B$2:$G$368,6,TRUE)/(VLOOKUP(B139-7,'Channel wise traffic'!$B$2:$G$368,6,TRUE))-1),"No Data Avaiable")</f>
        <v>-0.0206185669780985</v>
      </c>
      <c r="K139" s="2">
        <f t="shared" si="32"/>
        <v>-0.0951943861382072</v>
      </c>
      <c r="L139" s="23">
        <f t="shared" si="33"/>
        <v>0.257499985580283</v>
      </c>
      <c r="M139" s="23">
        <f t="shared" si="34"/>
        <v>0.391999855438124</v>
      </c>
      <c r="N139" s="23">
        <f t="shared" si="35"/>
        <v>0.715399944298789</v>
      </c>
      <c r="O139" s="23">
        <f t="shared" si="36"/>
        <v>0.795400070745425</v>
      </c>
      <c r="P139" s="2">
        <f t="shared" si="37"/>
        <v>0.0404040719393837</v>
      </c>
      <c r="Q139" s="2">
        <f t="shared" si="38"/>
        <v>-0.0576923771449515</v>
      </c>
      <c r="R139" s="2">
        <f t="shared" si="39"/>
        <v>-0.0199999029966482</v>
      </c>
      <c r="S139" s="2">
        <f t="shared" si="40"/>
        <v>-0.0582526210294384</v>
      </c>
      <c r="T139" s="32">
        <f t="shared" si="28"/>
        <v>5</v>
      </c>
      <c r="U139" s="33">
        <f t="shared" si="41"/>
        <v>0</v>
      </c>
    </row>
    <row r="140" spans="1:21">
      <c r="A140" s="15" t="str">
        <f t="shared" si="29"/>
        <v>Saturday</v>
      </c>
      <c r="B140" s="5">
        <v>43603</v>
      </c>
      <c r="C140" s="6">
        <v>44889750</v>
      </c>
      <c r="D140" s="6">
        <v>9332579</v>
      </c>
      <c r="E140" s="6">
        <v>3331730</v>
      </c>
      <c r="F140" s="6">
        <v>2152298</v>
      </c>
      <c r="G140" s="6">
        <v>1745944</v>
      </c>
      <c r="H140" s="23">
        <f t="shared" si="30"/>
        <v>0.0388940459681776</v>
      </c>
      <c r="I140" s="2">
        <f t="shared" si="31"/>
        <v>0.0401928886892375</v>
      </c>
      <c r="J140" s="2">
        <f>IFERROR((VLOOKUP(B140,'Channel wise traffic'!$B$2:$G$368,6,TRUE)/(VLOOKUP(B140-7,'Channel wise traffic'!$B$2:$G$368,6,TRUE))-1),"No Data Avaiable")</f>
        <v>-0.0196078435654902</v>
      </c>
      <c r="K140" s="2">
        <f t="shared" si="32"/>
        <v>0.0609967464630239</v>
      </c>
      <c r="L140" s="23">
        <f t="shared" si="33"/>
        <v>0.20789999944308</v>
      </c>
      <c r="M140" s="23">
        <f t="shared" si="34"/>
        <v>0.356999924672483</v>
      </c>
      <c r="N140" s="23">
        <f t="shared" si="35"/>
        <v>0.646000126060635</v>
      </c>
      <c r="O140" s="23">
        <f t="shared" si="36"/>
        <v>0.811199936068333</v>
      </c>
      <c r="P140" s="2">
        <f t="shared" si="37"/>
        <v>-0.0571427968653011</v>
      </c>
      <c r="Q140" s="2">
        <f t="shared" si="38"/>
        <v>0.0606058679635257</v>
      </c>
      <c r="R140" s="2">
        <f t="shared" si="39"/>
        <v>-0.0104161738004472</v>
      </c>
      <c r="S140" s="2">
        <f t="shared" si="40"/>
        <v>0.072164725469436</v>
      </c>
      <c r="T140" s="32">
        <f t="shared" si="28"/>
        <v>5</v>
      </c>
      <c r="U140" s="33">
        <f t="shared" si="41"/>
        <v>0</v>
      </c>
    </row>
    <row r="141" spans="1:21">
      <c r="A141" s="15" t="str">
        <f t="shared" si="29"/>
        <v>Sunday</v>
      </c>
      <c r="B141" s="5">
        <v>43604</v>
      </c>
      <c r="C141" s="6">
        <v>47134238</v>
      </c>
      <c r="D141" s="6">
        <v>9403280</v>
      </c>
      <c r="E141" s="6">
        <v>3069230</v>
      </c>
      <c r="F141" s="6">
        <v>2066206</v>
      </c>
      <c r="G141" s="6">
        <v>1547175</v>
      </c>
      <c r="H141" s="23">
        <f t="shared" si="30"/>
        <v>0.0328248650163815</v>
      </c>
      <c r="I141" s="2">
        <f t="shared" si="31"/>
        <v>-0.0107848697254487</v>
      </c>
      <c r="J141" s="2">
        <f>IFERROR((VLOOKUP(B141,'Channel wise traffic'!$B$2:$G$368,6,TRUE)/(VLOOKUP(B141-7,'Channel wise traffic'!$B$2:$G$368,6,TRUE))-1),"No Data Avaiable")</f>
        <v>0.105263161597252</v>
      </c>
      <c r="K141" s="2">
        <f t="shared" si="32"/>
        <v>-0.104995833514112</v>
      </c>
      <c r="L141" s="23">
        <f t="shared" si="33"/>
        <v>0.199499989795104</v>
      </c>
      <c r="M141" s="23">
        <f t="shared" si="34"/>
        <v>0.326399937043244</v>
      </c>
      <c r="N141" s="23">
        <f t="shared" si="35"/>
        <v>0.673200118596521</v>
      </c>
      <c r="O141" s="23">
        <f t="shared" si="36"/>
        <v>0.748799974445917</v>
      </c>
      <c r="P141" s="2">
        <f t="shared" si="37"/>
        <v>-0.0500000241963435</v>
      </c>
      <c r="Q141" s="2">
        <f t="shared" si="38"/>
        <v>-0.0769230893973468</v>
      </c>
      <c r="R141" s="2">
        <f t="shared" si="39"/>
        <v>0.0206186845114098</v>
      </c>
      <c r="S141" s="2">
        <f t="shared" si="40"/>
        <v>1.38758552870044e-7</v>
      </c>
      <c r="T141" s="32">
        <f t="shared" si="28"/>
        <v>5</v>
      </c>
      <c r="U141" s="33">
        <f t="shared" si="41"/>
        <v>0</v>
      </c>
    </row>
    <row r="142" spans="1:21">
      <c r="A142" s="15" t="str">
        <f t="shared" si="29"/>
        <v>Monday</v>
      </c>
      <c r="B142" s="5">
        <v>43605</v>
      </c>
      <c r="C142" s="6">
        <v>22368860</v>
      </c>
      <c r="D142" s="6">
        <v>5480370</v>
      </c>
      <c r="E142" s="6">
        <v>2148305</v>
      </c>
      <c r="F142" s="6">
        <v>1536897</v>
      </c>
      <c r="G142" s="6">
        <v>1310666</v>
      </c>
      <c r="H142" s="23">
        <f t="shared" si="30"/>
        <v>0.0585933301920616</v>
      </c>
      <c r="I142" s="2">
        <f t="shared" si="31"/>
        <v>0.0656332295614179</v>
      </c>
      <c r="J142" s="2">
        <f>IFERROR((VLOOKUP(B142,'Channel wise traffic'!$B$2:$G$368,6,TRUE)/(VLOOKUP(B142-7,'Channel wise traffic'!$B$2:$G$368,6,TRUE))-1),"No Data Avaiable")</f>
        <v>0.0729166331912698</v>
      </c>
      <c r="K142" s="2">
        <f t="shared" si="32"/>
        <v>-0.00678845640936976</v>
      </c>
      <c r="L142" s="23">
        <f t="shared" si="33"/>
        <v>0.244999968706496</v>
      </c>
      <c r="M142" s="23">
        <f t="shared" si="34"/>
        <v>0.391999992701223</v>
      </c>
      <c r="N142" s="23">
        <f t="shared" si="35"/>
        <v>0.715399815203149</v>
      </c>
      <c r="O142" s="23">
        <f t="shared" si="36"/>
        <v>0.852800155117747</v>
      </c>
      <c r="P142" s="2">
        <f t="shared" si="37"/>
        <v>-0.0576924350054048</v>
      </c>
      <c r="Q142" s="2">
        <f t="shared" si="38"/>
        <v>0.0315790483540503</v>
      </c>
      <c r="R142" s="2">
        <f t="shared" si="39"/>
        <v>0.0315788260486289</v>
      </c>
      <c r="S142" s="2">
        <f t="shared" si="40"/>
        <v>-0.0095235625235951</v>
      </c>
      <c r="T142" s="32">
        <f t="shared" si="28"/>
        <v>5</v>
      </c>
      <c r="U142" s="33">
        <f t="shared" si="41"/>
        <v>0</v>
      </c>
    </row>
    <row r="143" spans="1:21">
      <c r="A143" s="15" t="str">
        <f t="shared" si="29"/>
        <v>Tuesday</v>
      </c>
      <c r="B143" s="5">
        <v>43606</v>
      </c>
      <c r="C143" s="6">
        <v>22368860</v>
      </c>
      <c r="D143" s="6">
        <v>5424448</v>
      </c>
      <c r="E143" s="6">
        <v>2148081</v>
      </c>
      <c r="F143" s="6">
        <v>1521056</v>
      </c>
      <c r="G143" s="6">
        <v>1234793</v>
      </c>
      <c r="H143" s="23">
        <f t="shared" si="30"/>
        <v>0.0552014273414023</v>
      </c>
      <c r="I143" s="2">
        <f t="shared" si="31"/>
        <v>-0.13879450075185</v>
      </c>
      <c r="J143" s="2">
        <f>IFERROR((VLOOKUP(B143,'Channel wise traffic'!$B$2:$G$368,6,TRUE)/(VLOOKUP(B143-7,'Channel wise traffic'!$B$2:$G$368,6,TRUE))-1),"No Data Avaiable")</f>
        <v>-0.0190476294889249</v>
      </c>
      <c r="K143" s="2">
        <f t="shared" si="32"/>
        <v>-0.12207205602369</v>
      </c>
      <c r="L143" s="23">
        <f t="shared" si="33"/>
        <v>0.242499975412247</v>
      </c>
      <c r="M143" s="23">
        <f t="shared" si="34"/>
        <v>0.395999924784974</v>
      </c>
      <c r="N143" s="23">
        <f t="shared" si="35"/>
        <v>0.708099927330487</v>
      </c>
      <c r="O143" s="23">
        <f t="shared" si="36"/>
        <v>0.811799828540172</v>
      </c>
      <c r="P143" s="2">
        <f t="shared" si="37"/>
        <v>-0.0299999707373783</v>
      </c>
      <c r="Q143" s="2">
        <f t="shared" si="38"/>
        <v>-0.0100000143777619</v>
      </c>
      <c r="R143" s="2">
        <f t="shared" si="39"/>
        <v>-0.0673078181961633</v>
      </c>
      <c r="S143" s="2">
        <f t="shared" si="40"/>
        <v>-0.0198024772244531</v>
      </c>
      <c r="T143" s="32">
        <f t="shared" si="28"/>
        <v>5</v>
      </c>
      <c r="U143" s="33">
        <f t="shared" si="41"/>
        <v>0</v>
      </c>
    </row>
    <row r="144" spans="1:21">
      <c r="A144" s="15" t="str">
        <f t="shared" si="29"/>
        <v>Wednesday</v>
      </c>
      <c r="B144" s="5">
        <v>43607</v>
      </c>
      <c r="C144" s="6">
        <v>21934513</v>
      </c>
      <c r="D144" s="6">
        <v>5648137</v>
      </c>
      <c r="E144" s="6">
        <v>2372217</v>
      </c>
      <c r="F144" s="6">
        <v>1818304</v>
      </c>
      <c r="G144" s="6">
        <v>1476099</v>
      </c>
      <c r="H144" s="23">
        <f t="shared" si="30"/>
        <v>0.0672957270580842</v>
      </c>
      <c r="I144" s="2">
        <f t="shared" si="31"/>
        <v>0.150037046472872</v>
      </c>
      <c r="J144" s="2">
        <f>IFERROR((VLOOKUP(B144,'Channel wise traffic'!$B$2:$G$368,6,TRUE)/(VLOOKUP(B144-7,'Channel wise traffic'!$B$2:$G$368,6,TRUE))-1),"No Data Avaiable")</f>
        <v>0</v>
      </c>
      <c r="K144" s="2">
        <f t="shared" si="32"/>
        <v>0.150037046472872</v>
      </c>
      <c r="L144" s="23">
        <f t="shared" si="33"/>
        <v>0.25749999555495</v>
      </c>
      <c r="M144" s="23">
        <f t="shared" si="34"/>
        <v>0.419999904393254</v>
      </c>
      <c r="N144" s="23">
        <f t="shared" si="35"/>
        <v>0.76649986067885</v>
      </c>
      <c r="O144" s="23">
        <f t="shared" si="36"/>
        <v>0.811799897046918</v>
      </c>
      <c r="P144" s="2">
        <f t="shared" si="37"/>
        <v>0.0300000291777633</v>
      </c>
      <c r="Q144" s="2">
        <f t="shared" si="38"/>
        <v>1.02351533248779e-7</v>
      </c>
      <c r="R144" s="2">
        <f t="shared" si="39"/>
        <v>0.0714285029661903</v>
      </c>
      <c r="S144" s="2">
        <f t="shared" si="40"/>
        <v>0.0421046974373995</v>
      </c>
      <c r="T144" s="32">
        <f t="shared" si="28"/>
        <v>5</v>
      </c>
      <c r="U144" s="33">
        <f t="shared" si="41"/>
        <v>0</v>
      </c>
    </row>
    <row r="145" spans="1:21">
      <c r="A145" s="15" t="str">
        <f t="shared" si="29"/>
        <v>Thursday</v>
      </c>
      <c r="B145" s="5">
        <v>43608</v>
      </c>
      <c r="C145" s="6">
        <v>21065820</v>
      </c>
      <c r="D145" s="6">
        <v>5319119</v>
      </c>
      <c r="E145" s="6">
        <v>2234030</v>
      </c>
      <c r="F145" s="6">
        <v>1614533</v>
      </c>
      <c r="G145" s="6">
        <v>1310678</v>
      </c>
      <c r="H145" s="23">
        <f t="shared" si="30"/>
        <v>0.0622182283908246</v>
      </c>
      <c r="I145" s="2">
        <f t="shared" si="31"/>
        <v>-0.0487154140156976</v>
      </c>
      <c r="J145" s="2">
        <f>IFERROR((VLOOKUP(B145,'Channel wise traffic'!$B$2:$G$368,6,TRUE)/(VLOOKUP(B145-7,'Channel wise traffic'!$B$2:$G$368,6,TRUE))-1),"No Data Avaiable")</f>
        <v>0</v>
      </c>
      <c r="K145" s="2">
        <f t="shared" si="32"/>
        <v>-0.048715414015697</v>
      </c>
      <c r="L145" s="23">
        <f t="shared" si="33"/>
        <v>0.252499973891356</v>
      </c>
      <c r="M145" s="23">
        <f t="shared" si="34"/>
        <v>0.420000003760021</v>
      </c>
      <c r="N145" s="23">
        <f t="shared" si="35"/>
        <v>0.722699784694028</v>
      </c>
      <c r="O145" s="23">
        <f t="shared" si="36"/>
        <v>0.811800068502781</v>
      </c>
      <c r="P145" s="2">
        <f t="shared" si="37"/>
        <v>-0.0194174596198544</v>
      </c>
      <c r="Q145" s="2">
        <f t="shared" si="38"/>
        <v>0.00961555830133309</v>
      </c>
      <c r="R145" s="2">
        <f t="shared" si="39"/>
        <v>-0.0294120411541889</v>
      </c>
      <c r="S145" s="2">
        <f t="shared" si="40"/>
        <v>-0.00999960030334701</v>
      </c>
      <c r="T145" s="32">
        <f t="shared" si="28"/>
        <v>5</v>
      </c>
      <c r="U145" s="33">
        <f t="shared" si="41"/>
        <v>0</v>
      </c>
    </row>
    <row r="146" spans="1:21">
      <c r="A146" s="15" t="str">
        <f t="shared" si="29"/>
        <v>Friday</v>
      </c>
      <c r="B146" s="5">
        <v>43609</v>
      </c>
      <c r="C146" s="6">
        <v>22368860</v>
      </c>
      <c r="D146" s="6">
        <v>5312604</v>
      </c>
      <c r="E146" s="6">
        <v>2082540</v>
      </c>
      <c r="F146" s="6">
        <v>1505052</v>
      </c>
      <c r="G146" s="6">
        <v>1295850</v>
      </c>
      <c r="H146" s="23">
        <f t="shared" si="30"/>
        <v>0.0579309808367525</v>
      </c>
      <c r="I146" s="2">
        <f t="shared" si="31"/>
        <v>0.0935203109467639</v>
      </c>
      <c r="J146" s="2">
        <f>IFERROR((VLOOKUP(B146,'Channel wise traffic'!$B$2:$G$368,6,TRUE)/(VLOOKUP(B146-7,'Channel wise traffic'!$B$2:$G$368,6,TRUE))-1),"No Data Avaiable")</f>
        <v>0.0842104722338766</v>
      </c>
      <c r="K146" s="2">
        <f t="shared" si="32"/>
        <v>0.00858670358032443</v>
      </c>
      <c r="L146" s="23">
        <f t="shared" si="33"/>
        <v>0.237499988823749</v>
      </c>
      <c r="M146" s="23">
        <f t="shared" si="34"/>
        <v>0.391999855438124</v>
      </c>
      <c r="N146" s="23">
        <f t="shared" si="35"/>
        <v>0.722700164222536</v>
      </c>
      <c r="O146" s="23">
        <f t="shared" si="36"/>
        <v>0.861000151489782</v>
      </c>
      <c r="P146" s="2">
        <f t="shared" si="37"/>
        <v>-0.077669894666067</v>
      </c>
      <c r="Q146" s="2">
        <f t="shared" si="38"/>
        <v>0</v>
      </c>
      <c r="R146" s="2">
        <f t="shared" si="39"/>
        <v>0.0102043898408497</v>
      </c>
      <c r="S146" s="2">
        <f t="shared" si="40"/>
        <v>0.082474320982747</v>
      </c>
      <c r="T146" s="32">
        <f t="shared" si="28"/>
        <v>5</v>
      </c>
      <c r="U146" s="33">
        <f t="shared" si="41"/>
        <v>0</v>
      </c>
    </row>
    <row r="147" spans="1:21">
      <c r="A147" s="15" t="str">
        <f t="shared" si="29"/>
        <v>Saturday</v>
      </c>
      <c r="B147" s="5">
        <v>43610</v>
      </c>
      <c r="C147" s="6">
        <v>47134238</v>
      </c>
      <c r="D147" s="6">
        <v>9898190</v>
      </c>
      <c r="E147" s="6">
        <v>3500000</v>
      </c>
      <c r="F147" s="6">
        <v>2475200</v>
      </c>
      <c r="G147" s="6">
        <v>1853429</v>
      </c>
      <c r="H147" s="23">
        <f t="shared" si="30"/>
        <v>0.0393223499232129</v>
      </c>
      <c r="I147" s="2">
        <f t="shared" si="31"/>
        <v>0.0615626847138282</v>
      </c>
      <c r="J147" s="2">
        <f>IFERROR((VLOOKUP(B147,'Channel wise traffic'!$B$2:$G$368,6,TRUE)/(VLOOKUP(B147-7,'Channel wise traffic'!$B$2:$G$368,6,TRUE))-1),"No Data Avaiable")</f>
        <v>0.0499999899754395</v>
      </c>
      <c r="K147" s="2">
        <f t="shared" si="32"/>
        <v>0.0110120699550191</v>
      </c>
      <c r="L147" s="23">
        <f t="shared" si="33"/>
        <v>0.21000000042432</v>
      </c>
      <c r="M147" s="23">
        <f t="shared" si="34"/>
        <v>0.353600001616457</v>
      </c>
      <c r="N147" s="23">
        <f t="shared" si="35"/>
        <v>0.7072</v>
      </c>
      <c r="O147" s="23">
        <f t="shared" si="36"/>
        <v>0.748799692954105</v>
      </c>
      <c r="P147" s="2">
        <f t="shared" si="37"/>
        <v>0.0101010148478378</v>
      </c>
      <c r="Q147" s="2">
        <f t="shared" si="38"/>
        <v>-0.00952359600396369</v>
      </c>
      <c r="R147" s="2">
        <f t="shared" si="39"/>
        <v>0.0947366284780269</v>
      </c>
      <c r="S147" s="2">
        <f t="shared" si="40"/>
        <v>-0.0769233826825294</v>
      </c>
      <c r="T147" s="32">
        <f t="shared" si="28"/>
        <v>5</v>
      </c>
      <c r="U147" s="33">
        <f t="shared" si="41"/>
        <v>0</v>
      </c>
    </row>
    <row r="148" spans="1:21">
      <c r="A148" s="15" t="str">
        <f t="shared" si="29"/>
        <v>Sunday</v>
      </c>
      <c r="B148" s="5">
        <v>43611</v>
      </c>
      <c r="C148" s="6">
        <v>47134238</v>
      </c>
      <c r="D148" s="6">
        <v>9799208</v>
      </c>
      <c r="E148" s="6">
        <v>3365048</v>
      </c>
      <c r="F148" s="6">
        <v>2288232</v>
      </c>
      <c r="G148" s="6">
        <v>1695580</v>
      </c>
      <c r="H148" s="23">
        <f t="shared" si="30"/>
        <v>0.0359734255171368</v>
      </c>
      <c r="I148" s="2">
        <f t="shared" si="31"/>
        <v>0.0959199831951782</v>
      </c>
      <c r="J148" s="2">
        <f>IFERROR((VLOOKUP(B148,'Channel wise traffic'!$B$2:$G$368,6,TRUE)/(VLOOKUP(B148-7,'Channel wise traffic'!$B$2:$G$368,6,TRUE))-1),"No Data Avaiable")</f>
        <v>0</v>
      </c>
      <c r="K148" s="2">
        <f t="shared" si="32"/>
        <v>0.095919983195178</v>
      </c>
      <c r="L148" s="23">
        <f t="shared" si="33"/>
        <v>0.207899998298477</v>
      </c>
      <c r="M148" s="23">
        <f t="shared" si="34"/>
        <v>0.343399997224265</v>
      </c>
      <c r="N148" s="23">
        <f t="shared" si="35"/>
        <v>0.679999809809548</v>
      </c>
      <c r="O148" s="23">
        <f t="shared" si="36"/>
        <v>0.741000038457639</v>
      </c>
      <c r="P148" s="2">
        <f t="shared" si="37"/>
        <v>0.0421053079351035</v>
      </c>
      <c r="Q148" s="2">
        <f t="shared" si="38"/>
        <v>0.0520835277574476</v>
      </c>
      <c r="R148" s="2">
        <f t="shared" si="39"/>
        <v>0.0101005496362701</v>
      </c>
      <c r="S148" s="2">
        <f t="shared" si="40"/>
        <v>-0.0104165815364103</v>
      </c>
      <c r="T148" s="32">
        <f t="shared" si="28"/>
        <v>5</v>
      </c>
      <c r="U148" s="33">
        <f t="shared" si="41"/>
        <v>0</v>
      </c>
    </row>
    <row r="149" spans="1:21">
      <c r="A149" s="15" t="str">
        <f t="shared" si="29"/>
        <v>Monday</v>
      </c>
      <c r="B149" s="5">
        <v>43612</v>
      </c>
      <c r="C149" s="6">
        <v>21065820</v>
      </c>
      <c r="D149" s="6">
        <v>5055796</v>
      </c>
      <c r="E149" s="6">
        <v>1941425</v>
      </c>
      <c r="F149" s="6">
        <v>1445585</v>
      </c>
      <c r="G149" s="6">
        <v>1126111</v>
      </c>
      <c r="H149" s="23">
        <f t="shared" si="30"/>
        <v>0.0534567844973516</v>
      </c>
      <c r="I149" s="2">
        <f t="shared" si="31"/>
        <v>-0.140810091968511</v>
      </c>
      <c r="J149" s="2">
        <f>IFERROR((VLOOKUP(B149,'Channel wise traffic'!$B$2:$G$368,6,TRUE)/(VLOOKUP(B149-7,'Channel wise traffic'!$B$2:$G$368,6,TRUE))-1),"No Data Avaiable")</f>
        <v>-0.058252370326639</v>
      </c>
      <c r="K149" s="2">
        <f t="shared" si="32"/>
        <v>-0.087664341280365</v>
      </c>
      <c r="L149" s="23">
        <f t="shared" si="33"/>
        <v>0.23999996202379</v>
      </c>
      <c r="M149" s="23">
        <f t="shared" si="34"/>
        <v>0.383999868665587</v>
      </c>
      <c r="N149" s="23">
        <f t="shared" si="35"/>
        <v>0.744599971670294</v>
      </c>
      <c r="O149" s="23">
        <f t="shared" si="36"/>
        <v>0.779000197152018</v>
      </c>
      <c r="P149" s="2">
        <f t="shared" si="37"/>
        <v>-0.0204081931483677</v>
      </c>
      <c r="Q149" s="2">
        <f t="shared" si="38"/>
        <v>-0.0204084800627364</v>
      </c>
      <c r="R149" s="2">
        <f t="shared" si="39"/>
        <v>0.0408165557868552</v>
      </c>
      <c r="S149" s="2">
        <f t="shared" si="40"/>
        <v>-0.0865383965080767</v>
      </c>
      <c r="T149" s="32">
        <f t="shared" si="28"/>
        <v>5</v>
      </c>
      <c r="U149" s="33">
        <f t="shared" si="41"/>
        <v>0</v>
      </c>
    </row>
    <row r="150" spans="1:21">
      <c r="A150" s="15" t="str">
        <f t="shared" si="29"/>
        <v>Tuesday</v>
      </c>
      <c r="B150" s="5">
        <v>43613</v>
      </c>
      <c r="C150" s="6">
        <v>22586034</v>
      </c>
      <c r="D150" s="6">
        <v>5477113</v>
      </c>
      <c r="E150" s="6">
        <v>2125119</v>
      </c>
      <c r="F150" s="6">
        <v>1582364</v>
      </c>
      <c r="G150" s="6">
        <v>1232661</v>
      </c>
      <c r="H150" s="23">
        <f t="shared" si="30"/>
        <v>0.0545762483134489</v>
      </c>
      <c r="I150" s="2">
        <f t="shared" si="31"/>
        <v>-0.0017266051880761</v>
      </c>
      <c r="J150" s="2">
        <f>IFERROR((VLOOKUP(B150,'Channel wise traffic'!$B$2:$G$368,6,TRUE)/(VLOOKUP(B150-7,'Channel wise traffic'!$B$2:$G$368,6,TRUE))-1),"No Data Avaiable")</f>
        <v>0.00970876564194745</v>
      </c>
      <c r="K150" s="2">
        <f t="shared" si="32"/>
        <v>-0.0113254141797254</v>
      </c>
      <c r="L150" s="23">
        <f t="shared" si="33"/>
        <v>0.242499989152589</v>
      </c>
      <c r="M150" s="23">
        <f t="shared" si="34"/>
        <v>0.38799984590422</v>
      </c>
      <c r="N150" s="23">
        <f t="shared" si="35"/>
        <v>0.744600184742596</v>
      </c>
      <c r="O150" s="23">
        <f t="shared" si="36"/>
        <v>0.778999648626991</v>
      </c>
      <c r="P150" s="2">
        <f t="shared" si="37"/>
        <v>5.66612077257389e-8</v>
      </c>
      <c r="Q150" s="2">
        <f t="shared" si="38"/>
        <v>-0.0202022232329907</v>
      </c>
      <c r="R150" s="2">
        <f t="shared" si="39"/>
        <v>0.0515467605676974</v>
      </c>
      <c r="S150" s="2">
        <f t="shared" si="40"/>
        <v>-0.0404042705603478</v>
      </c>
      <c r="T150" s="32">
        <f t="shared" si="28"/>
        <v>5</v>
      </c>
      <c r="U150" s="33">
        <f t="shared" si="41"/>
        <v>0</v>
      </c>
    </row>
    <row r="151" spans="1:21">
      <c r="A151" s="15" t="str">
        <f t="shared" si="29"/>
        <v>Wednesday</v>
      </c>
      <c r="B151" s="5">
        <v>43614</v>
      </c>
      <c r="C151" s="6">
        <v>20631473</v>
      </c>
      <c r="D151" s="6">
        <v>5261025</v>
      </c>
      <c r="E151" s="6">
        <v>2146498</v>
      </c>
      <c r="F151" s="6">
        <v>1535605</v>
      </c>
      <c r="G151" s="6">
        <v>1271788</v>
      </c>
      <c r="H151" s="23">
        <f t="shared" si="30"/>
        <v>0.0616431022641961</v>
      </c>
      <c r="I151" s="2">
        <f t="shared" si="31"/>
        <v>-0.138412802935304</v>
      </c>
      <c r="J151" s="2">
        <f>IFERROR((VLOOKUP(B151,'Channel wise traffic'!$B$2:$G$368,6,TRUE)/(VLOOKUP(B151-7,'Channel wise traffic'!$B$2:$G$368,6,TRUE))-1),"No Data Avaiable")</f>
        <v>-0.0594058832676962</v>
      </c>
      <c r="K151" s="2">
        <f t="shared" si="32"/>
        <v>-0.0839967861408083</v>
      </c>
      <c r="L151" s="23">
        <f t="shared" si="33"/>
        <v>0.254999970191173</v>
      </c>
      <c r="M151" s="23">
        <f t="shared" si="34"/>
        <v>0.407999961984594</v>
      </c>
      <c r="N151" s="23">
        <f t="shared" si="35"/>
        <v>0.715400154111488</v>
      </c>
      <c r="O151" s="23">
        <f t="shared" si="36"/>
        <v>0.828199960276243</v>
      </c>
      <c r="P151" s="2">
        <f t="shared" si="37"/>
        <v>-0.00970883653177934</v>
      </c>
      <c r="Q151" s="2">
        <f t="shared" si="38"/>
        <v>-0.0285712979530202</v>
      </c>
      <c r="R151" s="2">
        <f t="shared" si="39"/>
        <v>-0.0666662959626714</v>
      </c>
      <c r="S151" s="2">
        <f t="shared" si="40"/>
        <v>0.020202100651876</v>
      </c>
      <c r="T151" s="32">
        <f t="shared" si="28"/>
        <v>5</v>
      </c>
      <c r="U151" s="33">
        <f t="shared" si="41"/>
        <v>0</v>
      </c>
    </row>
    <row r="152" spans="1:21">
      <c r="A152" s="15" t="str">
        <f t="shared" si="29"/>
        <v>Thursday</v>
      </c>
      <c r="B152" s="5">
        <v>43615</v>
      </c>
      <c r="C152" s="6">
        <v>21500167</v>
      </c>
      <c r="D152" s="6">
        <v>5428792</v>
      </c>
      <c r="E152" s="6">
        <v>2128086</v>
      </c>
      <c r="F152" s="6">
        <v>1569038</v>
      </c>
      <c r="G152" s="6">
        <v>1260879</v>
      </c>
      <c r="H152" s="23">
        <f t="shared" si="30"/>
        <v>0.0586450793614766</v>
      </c>
      <c r="I152" s="2">
        <f t="shared" si="31"/>
        <v>-0.0379948393121727</v>
      </c>
      <c r="J152" s="2">
        <f>IFERROR((VLOOKUP(B152,'Channel wise traffic'!$B$2:$G$368,6,TRUE)/(VLOOKUP(B152-7,'Channel wise traffic'!$B$2:$G$368,6,TRUE))-1),"No Data Avaiable")</f>
        <v>0.0206185669780985</v>
      </c>
      <c r="K152" s="2">
        <f t="shared" si="32"/>
        <v>-0.0574292955900837</v>
      </c>
      <c r="L152" s="23">
        <f t="shared" si="33"/>
        <v>0.252499992209363</v>
      </c>
      <c r="M152" s="23">
        <f t="shared" si="34"/>
        <v>0.391999914529789</v>
      </c>
      <c r="N152" s="23">
        <f t="shared" si="35"/>
        <v>0.737300090315899</v>
      </c>
      <c r="O152" s="23">
        <f t="shared" si="36"/>
        <v>0.803600040279458</v>
      </c>
      <c r="P152" s="2">
        <f t="shared" si="37"/>
        <v>7.25465700845973e-8</v>
      </c>
      <c r="Q152" s="2">
        <f t="shared" si="38"/>
        <v>-0.0666668785227706</v>
      </c>
      <c r="R152" s="2">
        <f t="shared" si="39"/>
        <v>0.0202024491096977</v>
      </c>
      <c r="S152" s="2">
        <f t="shared" si="40"/>
        <v>-0.0101010440149952</v>
      </c>
      <c r="T152" s="32">
        <f t="shared" si="28"/>
        <v>5</v>
      </c>
      <c r="U152" s="33">
        <f t="shared" si="41"/>
        <v>0</v>
      </c>
    </row>
    <row r="153" spans="1:21">
      <c r="A153" s="15" t="str">
        <f t="shared" si="29"/>
        <v>Friday</v>
      </c>
      <c r="B153" s="5">
        <v>43616</v>
      </c>
      <c r="C153" s="6">
        <v>22368860</v>
      </c>
      <c r="D153" s="6">
        <v>5368526</v>
      </c>
      <c r="E153" s="6">
        <v>2211832</v>
      </c>
      <c r="F153" s="6">
        <v>1598491</v>
      </c>
      <c r="G153" s="6">
        <v>1297655</v>
      </c>
      <c r="H153" s="23">
        <f t="shared" si="30"/>
        <v>0.0580116733709273</v>
      </c>
      <c r="I153" s="2">
        <f t="shared" si="31"/>
        <v>0.00139290812979898</v>
      </c>
      <c r="J153" s="2">
        <f>IFERROR((VLOOKUP(B153,'Channel wise traffic'!$B$2:$G$368,6,TRUE)/(VLOOKUP(B153-7,'Channel wise traffic'!$B$2:$G$368,6,TRUE))-1),"No Data Avaiable")</f>
        <v>0</v>
      </c>
      <c r="K153" s="2">
        <f t="shared" si="32"/>
        <v>0.00139290812980009</v>
      </c>
      <c r="L153" s="23">
        <f t="shared" si="33"/>
        <v>0.239999982117998</v>
      </c>
      <c r="M153" s="23">
        <f t="shared" si="34"/>
        <v>0.411999867375142</v>
      </c>
      <c r="N153" s="23">
        <f t="shared" si="35"/>
        <v>0.722700006148749</v>
      </c>
      <c r="O153" s="23">
        <f t="shared" si="36"/>
        <v>0.811800003878658</v>
      </c>
      <c r="P153" s="2">
        <f t="shared" si="37"/>
        <v>0.0105262880500787</v>
      </c>
      <c r="Q153" s="2">
        <f t="shared" si="38"/>
        <v>0.05102045743018</v>
      </c>
      <c r="R153" s="2">
        <f t="shared" si="39"/>
        <v>-2.18726651346479e-7</v>
      </c>
      <c r="S153" s="2">
        <f t="shared" si="40"/>
        <v>-0.0571430185302449</v>
      </c>
      <c r="T153" s="32">
        <f t="shared" si="28"/>
        <v>5</v>
      </c>
      <c r="U153" s="33">
        <f t="shared" si="41"/>
        <v>0</v>
      </c>
    </row>
    <row r="154" spans="1:21">
      <c r="A154" s="15" t="str">
        <f t="shared" si="29"/>
        <v>Saturday</v>
      </c>
      <c r="B154" s="5">
        <v>43617</v>
      </c>
      <c r="C154" s="6">
        <v>46685340</v>
      </c>
      <c r="D154" s="6">
        <v>10196078</v>
      </c>
      <c r="E154" s="6">
        <v>3570666</v>
      </c>
      <c r="F154" s="6">
        <v>2355211</v>
      </c>
      <c r="G154" s="6">
        <v>1781953</v>
      </c>
      <c r="H154" s="23">
        <f t="shared" si="30"/>
        <v>0.0381694339165143</v>
      </c>
      <c r="I154" s="2">
        <f t="shared" si="31"/>
        <v>-0.0385641964164799</v>
      </c>
      <c r="J154" s="2">
        <f>IFERROR((VLOOKUP(B154,'Channel wise traffic'!$B$2:$G$368,6,TRUE)/(VLOOKUP(B154-7,'Channel wise traffic'!$B$2:$G$368,6,TRUE))-1),"No Data Avaiable")</f>
        <v>-0.00952379921889468</v>
      </c>
      <c r="K154" s="2">
        <f t="shared" si="32"/>
        <v>-0.0293196110850438</v>
      </c>
      <c r="L154" s="23">
        <f t="shared" si="33"/>
        <v>0.21839999451648</v>
      </c>
      <c r="M154" s="23">
        <f t="shared" si="34"/>
        <v>0.350199949431536</v>
      </c>
      <c r="N154" s="23">
        <f t="shared" si="35"/>
        <v>0.659599917774443</v>
      </c>
      <c r="O154" s="23">
        <f t="shared" si="36"/>
        <v>0.756600151748612</v>
      </c>
      <c r="P154" s="2">
        <f t="shared" si="37"/>
        <v>0.0399999717866053</v>
      </c>
      <c r="Q154" s="2">
        <f t="shared" si="38"/>
        <v>-0.00961553215321764</v>
      </c>
      <c r="R154" s="2">
        <f t="shared" si="39"/>
        <v>-0.0673078085768621</v>
      </c>
      <c r="S154" s="2">
        <f t="shared" si="40"/>
        <v>0.0104172836446199</v>
      </c>
      <c r="T154" s="32">
        <f t="shared" si="28"/>
        <v>6</v>
      </c>
      <c r="U154" s="33">
        <f t="shared" si="41"/>
        <v>0</v>
      </c>
    </row>
    <row r="155" spans="1:21">
      <c r="A155" s="15" t="str">
        <f t="shared" si="29"/>
        <v>Sunday</v>
      </c>
      <c r="B155" s="5">
        <v>43618</v>
      </c>
      <c r="C155" s="6">
        <v>43543058</v>
      </c>
      <c r="D155" s="6">
        <v>9144042</v>
      </c>
      <c r="E155" s="6">
        <v>3046794</v>
      </c>
      <c r="F155" s="6">
        <v>2175411</v>
      </c>
      <c r="G155" s="6">
        <v>1713789</v>
      </c>
      <c r="H155" s="23">
        <f t="shared" si="30"/>
        <v>0.0393584897046046</v>
      </c>
      <c r="I155" s="2">
        <f t="shared" si="31"/>
        <v>0.0107390981257152</v>
      </c>
      <c r="J155" s="2">
        <f>IFERROR((VLOOKUP(B155,'Channel wise traffic'!$B$2:$G$368,6,TRUE)/(VLOOKUP(B155-7,'Channel wise traffic'!$B$2:$G$368,6,TRUE))-1),"No Data Avaiable")</f>
        <v>-0.076190478615162</v>
      </c>
      <c r="K155" s="2">
        <f t="shared" si="32"/>
        <v>0.0940990227871195</v>
      </c>
      <c r="L155" s="23">
        <f t="shared" si="33"/>
        <v>0.209999995866161</v>
      </c>
      <c r="M155" s="23">
        <f t="shared" si="34"/>
        <v>0.333199913123759</v>
      </c>
      <c r="N155" s="23">
        <f t="shared" si="35"/>
        <v>0.714000027569964</v>
      </c>
      <c r="O155" s="23">
        <f t="shared" si="36"/>
        <v>0.787800098464152</v>
      </c>
      <c r="P155" s="2">
        <f t="shared" si="37"/>
        <v>0.0101009984842284</v>
      </c>
      <c r="Q155" s="2">
        <f t="shared" si="38"/>
        <v>-0.0297032154425017</v>
      </c>
      <c r="R155" s="2">
        <f t="shared" si="39"/>
        <v>0.050000334220591</v>
      </c>
      <c r="S155" s="2">
        <f t="shared" si="40"/>
        <v>0.0631579724394156</v>
      </c>
      <c r="T155" s="32">
        <f t="shared" si="28"/>
        <v>6</v>
      </c>
      <c r="U155" s="33">
        <f t="shared" si="41"/>
        <v>0</v>
      </c>
    </row>
    <row r="156" spans="1:21">
      <c r="A156" s="15" t="str">
        <f t="shared" si="29"/>
        <v>Monday</v>
      </c>
      <c r="B156" s="5">
        <v>43619</v>
      </c>
      <c r="C156" s="6">
        <v>21500167</v>
      </c>
      <c r="D156" s="6">
        <v>5375041</v>
      </c>
      <c r="E156" s="6">
        <v>2150016</v>
      </c>
      <c r="F156" s="6">
        <v>1506731</v>
      </c>
      <c r="G156" s="6">
        <v>1186099</v>
      </c>
      <c r="H156" s="23">
        <f t="shared" si="30"/>
        <v>0.0551669668426296</v>
      </c>
      <c r="I156" s="2">
        <f t="shared" si="31"/>
        <v>0.0532700595234394</v>
      </c>
      <c r="J156" s="2">
        <f>IFERROR((VLOOKUP(B156,'Channel wise traffic'!$B$2:$G$368,6,TRUE)/(VLOOKUP(B156-7,'Channel wise traffic'!$B$2:$G$368,6,TRUE))-1),"No Data Avaiable")</f>
        <v>0.0206185669780985</v>
      </c>
      <c r="K156" s="2">
        <f t="shared" si="32"/>
        <v>0.0319918671008492</v>
      </c>
      <c r="L156" s="23">
        <f t="shared" si="33"/>
        <v>0.24999996511655</v>
      </c>
      <c r="M156" s="23">
        <f t="shared" si="34"/>
        <v>0.399999925581963</v>
      </c>
      <c r="N156" s="23">
        <f t="shared" si="35"/>
        <v>0.700799901023992</v>
      </c>
      <c r="O156" s="23">
        <f t="shared" si="36"/>
        <v>0.787200236804048</v>
      </c>
      <c r="P156" s="2">
        <f t="shared" si="37"/>
        <v>0.0416666861462611</v>
      </c>
      <c r="Q156" s="2">
        <f t="shared" si="38"/>
        <v>0.0416668291371474</v>
      </c>
      <c r="R156" s="2">
        <f t="shared" si="39"/>
        <v>-0.0588236265280115</v>
      </c>
      <c r="S156" s="2">
        <f t="shared" si="40"/>
        <v>0.0105263640266187</v>
      </c>
      <c r="T156" s="32">
        <f t="shared" si="28"/>
        <v>6</v>
      </c>
      <c r="U156" s="33">
        <f t="shared" si="41"/>
        <v>0</v>
      </c>
    </row>
    <row r="157" spans="1:21">
      <c r="A157" s="15" t="str">
        <f t="shared" si="29"/>
        <v>Tuesday</v>
      </c>
      <c r="B157" s="5">
        <v>43620</v>
      </c>
      <c r="C157" s="6">
        <v>22368860</v>
      </c>
      <c r="D157" s="6">
        <v>5759981</v>
      </c>
      <c r="E157" s="6">
        <v>2280952</v>
      </c>
      <c r="F157" s="6">
        <v>1715048</v>
      </c>
      <c r="G157" s="6">
        <v>1392276</v>
      </c>
      <c r="H157" s="23">
        <f t="shared" si="30"/>
        <v>0.0622417056568819</v>
      </c>
      <c r="I157" s="2">
        <f t="shared" si="31"/>
        <v>0.129488156111047</v>
      </c>
      <c r="J157" s="2">
        <f>IFERROR((VLOOKUP(B157,'Channel wise traffic'!$B$2:$G$368,6,TRUE)/(VLOOKUP(B157-7,'Channel wise traffic'!$B$2:$G$368,6,TRUE))-1),"No Data Avaiable")</f>
        <v>-0.00961541186163195</v>
      </c>
      <c r="K157" s="2">
        <f t="shared" si="32"/>
        <v>0.14045409093362</v>
      </c>
      <c r="L157" s="23">
        <f t="shared" si="33"/>
        <v>0.257499979882748</v>
      </c>
      <c r="M157" s="23">
        <f t="shared" si="34"/>
        <v>0.395999917360839</v>
      </c>
      <c r="N157" s="23">
        <f t="shared" si="35"/>
        <v>0.751900083824649</v>
      </c>
      <c r="O157" s="23">
        <f t="shared" si="36"/>
        <v>0.811800019591288</v>
      </c>
      <c r="P157" s="2">
        <f t="shared" si="37"/>
        <v>0.0618556346438452</v>
      </c>
      <c r="Q157" s="2">
        <f t="shared" si="38"/>
        <v>0.0206187490563936</v>
      </c>
      <c r="R157" s="2">
        <f t="shared" si="39"/>
        <v>0.00980378360311129</v>
      </c>
      <c r="S157" s="2">
        <f t="shared" si="40"/>
        <v>0.0421057583557438</v>
      </c>
      <c r="T157" s="32">
        <f t="shared" si="28"/>
        <v>6</v>
      </c>
      <c r="U157" s="33">
        <f t="shared" si="41"/>
        <v>0</v>
      </c>
    </row>
    <row r="158" spans="1:21">
      <c r="A158" s="15" t="str">
        <f t="shared" si="29"/>
        <v>Wednesday</v>
      </c>
      <c r="B158" s="5">
        <v>43621</v>
      </c>
      <c r="C158" s="6">
        <v>22368860</v>
      </c>
      <c r="D158" s="6">
        <v>5536293</v>
      </c>
      <c r="E158" s="6">
        <v>2170226</v>
      </c>
      <c r="F158" s="6">
        <v>1536737</v>
      </c>
      <c r="G158" s="6">
        <v>1247523</v>
      </c>
      <c r="H158" s="23">
        <f t="shared" si="30"/>
        <v>0.0557705220561084</v>
      </c>
      <c r="I158" s="2">
        <f t="shared" si="31"/>
        <v>-0.0190794377679299</v>
      </c>
      <c r="J158" s="2">
        <f>IFERROR((VLOOKUP(B158,'Channel wise traffic'!$B$2:$G$368,6,TRUE)/(VLOOKUP(B158-7,'Channel wise traffic'!$B$2:$G$368,6,TRUE))-1),"No Data Avaiable")</f>
        <v>0.0842104722338766</v>
      </c>
      <c r="K158" s="2">
        <f t="shared" si="32"/>
        <v>-0.0952674345122738</v>
      </c>
      <c r="L158" s="23">
        <f t="shared" si="33"/>
        <v>0.247500006705751</v>
      </c>
      <c r="M158" s="23">
        <f t="shared" si="34"/>
        <v>0.391999845383906</v>
      </c>
      <c r="N158" s="23">
        <f t="shared" si="35"/>
        <v>0.708099985900086</v>
      </c>
      <c r="O158" s="23">
        <f t="shared" si="36"/>
        <v>0.811799937139537</v>
      </c>
      <c r="P158" s="2">
        <f t="shared" si="37"/>
        <v>-0.0294116249496027</v>
      </c>
      <c r="Q158" s="2">
        <f t="shared" si="38"/>
        <v>-0.03921597571446</v>
      </c>
      <c r="R158" s="2">
        <f t="shared" si="39"/>
        <v>-0.0102043145636002</v>
      </c>
      <c r="S158" s="2">
        <f t="shared" si="40"/>
        <v>-0.0198020090839368</v>
      </c>
      <c r="T158" s="32">
        <f t="shared" si="28"/>
        <v>6</v>
      </c>
      <c r="U158" s="33">
        <f t="shared" si="41"/>
        <v>0</v>
      </c>
    </row>
    <row r="159" spans="1:21">
      <c r="A159" s="15" t="str">
        <f t="shared" si="29"/>
        <v>Thursday</v>
      </c>
      <c r="B159" s="5">
        <v>43622</v>
      </c>
      <c r="C159" s="6">
        <v>22368860</v>
      </c>
      <c r="D159" s="6">
        <v>5815903</v>
      </c>
      <c r="E159" s="6">
        <v>2326361</v>
      </c>
      <c r="F159" s="6">
        <v>1766173</v>
      </c>
      <c r="G159" s="6">
        <v>1477227</v>
      </c>
      <c r="H159" s="23">
        <f t="shared" si="30"/>
        <v>0.0660394405436844</v>
      </c>
      <c r="I159" s="2">
        <f t="shared" si="31"/>
        <v>0.171585060897993</v>
      </c>
      <c r="J159" s="2">
        <f>IFERROR((VLOOKUP(B159,'Channel wise traffic'!$B$2:$G$368,6,TRUE)/(VLOOKUP(B159-7,'Channel wise traffic'!$B$2:$G$368,6,TRUE))-1),"No Data Avaiable")</f>
        <v>0.0404039671135563</v>
      </c>
      <c r="K159" s="2">
        <f t="shared" si="32"/>
        <v>0.126086642949708</v>
      </c>
      <c r="L159" s="23">
        <f t="shared" si="33"/>
        <v>0.259999973176997</v>
      </c>
      <c r="M159" s="23">
        <f t="shared" si="34"/>
        <v>0.399999965611531</v>
      </c>
      <c r="N159" s="23">
        <f t="shared" si="35"/>
        <v>0.75919988342308</v>
      </c>
      <c r="O159" s="23">
        <f t="shared" si="36"/>
        <v>0.836399944965754</v>
      </c>
      <c r="P159" s="2">
        <f t="shared" si="37"/>
        <v>0.0297028958377767</v>
      </c>
      <c r="Q159" s="2">
        <f t="shared" si="38"/>
        <v>0.0204082980256224</v>
      </c>
      <c r="R159" s="2">
        <f t="shared" si="39"/>
        <v>0.0297026860498526</v>
      </c>
      <c r="S159" s="2">
        <f t="shared" si="40"/>
        <v>0.0408162058763579</v>
      </c>
      <c r="T159" s="32">
        <f t="shared" si="28"/>
        <v>6</v>
      </c>
      <c r="U159" s="33">
        <f t="shared" si="41"/>
        <v>0</v>
      </c>
    </row>
    <row r="160" spans="1:21">
      <c r="A160" s="15" t="str">
        <f t="shared" si="29"/>
        <v>Friday</v>
      </c>
      <c r="B160" s="5">
        <v>43623</v>
      </c>
      <c r="C160" s="6">
        <v>21065820</v>
      </c>
      <c r="D160" s="6">
        <v>5477113</v>
      </c>
      <c r="E160" s="6">
        <v>2278479</v>
      </c>
      <c r="F160" s="6">
        <v>1596758</v>
      </c>
      <c r="G160" s="6">
        <v>1348621</v>
      </c>
      <c r="H160" s="23">
        <f t="shared" si="30"/>
        <v>0.0640193925515361</v>
      </c>
      <c r="I160" s="2">
        <f t="shared" si="31"/>
        <v>0.0392754622761828</v>
      </c>
      <c r="J160" s="2">
        <f>IFERROR((VLOOKUP(B160,'Channel wise traffic'!$B$2:$G$368,6,TRUE)/(VLOOKUP(B160-7,'Channel wise traffic'!$B$2:$G$368,6,TRUE))-1),"No Data Avaiable")</f>
        <v>-0.058252370326639</v>
      </c>
      <c r="K160" s="2">
        <f t="shared" si="32"/>
        <v>0.10356052207278</v>
      </c>
      <c r="L160" s="23">
        <f t="shared" si="33"/>
        <v>0.259999990505948</v>
      </c>
      <c r="M160" s="23">
        <f t="shared" si="34"/>
        <v>0.415999998539376</v>
      </c>
      <c r="N160" s="23">
        <f t="shared" si="35"/>
        <v>0.700799963484412</v>
      </c>
      <c r="O160" s="23">
        <f t="shared" si="36"/>
        <v>0.844599494726189</v>
      </c>
      <c r="P160" s="2">
        <f t="shared" si="37"/>
        <v>0.0833333744921549</v>
      </c>
      <c r="Q160" s="2">
        <f t="shared" si="38"/>
        <v>0.00970905934926547</v>
      </c>
      <c r="R160" s="2">
        <f t="shared" si="39"/>
        <v>-0.0303030890798545</v>
      </c>
      <c r="S160" s="2">
        <f t="shared" si="40"/>
        <v>0.0404034130214583</v>
      </c>
      <c r="T160" s="32">
        <f t="shared" si="28"/>
        <v>6</v>
      </c>
      <c r="U160" s="33">
        <f t="shared" si="41"/>
        <v>0</v>
      </c>
    </row>
    <row r="161" spans="1:21">
      <c r="A161" s="15" t="str">
        <f t="shared" si="29"/>
        <v>Saturday</v>
      </c>
      <c r="B161" s="5">
        <v>43624</v>
      </c>
      <c r="C161" s="6">
        <v>42645263</v>
      </c>
      <c r="D161" s="6">
        <v>8597285</v>
      </c>
      <c r="E161" s="6">
        <v>2776923</v>
      </c>
      <c r="F161" s="6">
        <v>1926073</v>
      </c>
      <c r="G161" s="6">
        <v>1427220</v>
      </c>
      <c r="H161" s="23">
        <f t="shared" si="30"/>
        <v>0.0334672575474561</v>
      </c>
      <c r="I161" s="2">
        <f t="shared" si="31"/>
        <v>-0.199069784668844</v>
      </c>
      <c r="J161" s="2">
        <f>IFERROR((VLOOKUP(B161,'Channel wise traffic'!$B$2:$G$368,6,TRUE)/(VLOOKUP(B161-7,'Channel wise traffic'!$B$2:$G$368,6,TRUE))-1),"No Data Avaiable")</f>
        <v>-0.0865384741021159</v>
      </c>
      <c r="K161" s="2">
        <f t="shared" si="32"/>
        <v>-0.123192195601931</v>
      </c>
      <c r="L161" s="23">
        <f t="shared" si="33"/>
        <v>0.201599999512255</v>
      </c>
      <c r="M161" s="23">
        <f t="shared" si="34"/>
        <v>0.322999993602632</v>
      </c>
      <c r="N161" s="23">
        <f t="shared" si="35"/>
        <v>0.693599714504147</v>
      </c>
      <c r="O161" s="23">
        <f t="shared" si="36"/>
        <v>0.740999951715226</v>
      </c>
      <c r="P161" s="2">
        <f t="shared" si="37"/>
        <v>-0.0769230559800078</v>
      </c>
      <c r="Q161" s="2">
        <f t="shared" si="38"/>
        <v>-0.0776697879969921</v>
      </c>
      <c r="R161" s="2">
        <f t="shared" si="39"/>
        <v>0.0515460900062312</v>
      </c>
      <c r="S161" s="2">
        <f t="shared" si="40"/>
        <v>-0.0206188169501842</v>
      </c>
      <c r="T161" s="32">
        <f t="shared" si="28"/>
        <v>6</v>
      </c>
      <c r="U161" s="33">
        <f t="shared" si="41"/>
        <v>0</v>
      </c>
    </row>
    <row r="162" spans="1:21">
      <c r="A162" s="15" t="str">
        <f t="shared" si="29"/>
        <v>Sunday</v>
      </c>
      <c r="B162" s="5">
        <v>43625</v>
      </c>
      <c r="C162" s="6">
        <v>44889750</v>
      </c>
      <c r="D162" s="6">
        <v>9803921</v>
      </c>
      <c r="E162" s="6">
        <v>3333333</v>
      </c>
      <c r="F162" s="6">
        <v>2153333</v>
      </c>
      <c r="G162" s="6">
        <v>1646008</v>
      </c>
      <c r="H162" s="23">
        <f t="shared" si="30"/>
        <v>0.036667791645086</v>
      </c>
      <c r="I162" s="2">
        <f t="shared" si="31"/>
        <v>-0.0395503763882251</v>
      </c>
      <c r="J162" s="2">
        <f>IFERROR((VLOOKUP(B162,'Channel wise traffic'!$B$2:$G$368,6,TRUE)/(VLOOKUP(B162-7,'Channel wise traffic'!$B$2:$G$368,6,TRUE))-1),"No Data Avaiable")</f>
        <v>0.030927847599856</v>
      </c>
      <c r="K162" s="2">
        <f t="shared" si="32"/>
        <v>-0.0683638543987072</v>
      </c>
      <c r="L162" s="23">
        <f t="shared" si="33"/>
        <v>0.21839999108928</v>
      </c>
      <c r="M162" s="23">
        <f t="shared" si="34"/>
        <v>0.339999985719999</v>
      </c>
      <c r="N162" s="23">
        <f t="shared" si="35"/>
        <v>0.645999964599996</v>
      </c>
      <c r="O162" s="23">
        <f t="shared" si="36"/>
        <v>0.764400118328192</v>
      </c>
      <c r="P162" s="2">
        <f t="shared" si="37"/>
        <v>0.0399999780403453</v>
      </c>
      <c r="Q162" s="2">
        <f t="shared" si="38"/>
        <v>0.0204083864623184</v>
      </c>
      <c r="R162" s="2">
        <f t="shared" si="39"/>
        <v>-0.0952381797538573</v>
      </c>
      <c r="S162" s="2">
        <f t="shared" si="40"/>
        <v>-0.0297029413699996</v>
      </c>
      <c r="T162" s="32">
        <f t="shared" si="28"/>
        <v>6</v>
      </c>
      <c r="U162" s="33">
        <f t="shared" si="41"/>
        <v>0</v>
      </c>
    </row>
    <row r="163" spans="1:21">
      <c r="A163" s="15" t="str">
        <f t="shared" si="29"/>
        <v>Monday</v>
      </c>
      <c r="B163" s="5">
        <v>43626</v>
      </c>
      <c r="C163" s="6">
        <v>21934513</v>
      </c>
      <c r="D163" s="6">
        <v>5319119</v>
      </c>
      <c r="E163" s="6">
        <v>2212753</v>
      </c>
      <c r="F163" s="6">
        <v>1647616</v>
      </c>
      <c r="G163" s="6">
        <v>1310514</v>
      </c>
      <c r="H163" s="23">
        <f t="shared" si="30"/>
        <v>0.0597466649932004</v>
      </c>
      <c r="I163" s="2">
        <f t="shared" si="31"/>
        <v>0.104894279482573</v>
      </c>
      <c r="J163" s="2">
        <f>IFERROR((VLOOKUP(B163,'Channel wise traffic'!$B$2:$G$368,6,TRUE)/(VLOOKUP(B163-7,'Channel wise traffic'!$B$2:$G$368,6,TRUE))-1),"No Data Avaiable")</f>
        <v>0.0202019370455093</v>
      </c>
      <c r="K163" s="2">
        <f t="shared" si="32"/>
        <v>0.083015224738292</v>
      </c>
      <c r="L163" s="23">
        <f t="shared" si="33"/>
        <v>0.242499981649923</v>
      </c>
      <c r="M163" s="23">
        <f t="shared" si="34"/>
        <v>0.415999905247467</v>
      </c>
      <c r="N163" s="23">
        <f t="shared" si="35"/>
        <v>0.744600052513769</v>
      </c>
      <c r="O163" s="23">
        <f t="shared" si="36"/>
        <v>0.795400141780609</v>
      </c>
      <c r="P163" s="2">
        <f t="shared" si="37"/>
        <v>-0.029999938052513</v>
      </c>
      <c r="Q163" s="2">
        <f t="shared" si="38"/>
        <v>0.0399999566055549</v>
      </c>
      <c r="R163" s="2">
        <f t="shared" si="39"/>
        <v>0.0625002249940061</v>
      </c>
      <c r="S163" s="2">
        <f t="shared" si="40"/>
        <v>0.0104165428225123</v>
      </c>
      <c r="T163" s="32">
        <f t="shared" si="28"/>
        <v>6</v>
      </c>
      <c r="U163" s="33">
        <f t="shared" si="41"/>
        <v>0</v>
      </c>
    </row>
    <row r="164" spans="1:21">
      <c r="A164" s="15" t="str">
        <f t="shared" si="29"/>
        <v>Tuesday</v>
      </c>
      <c r="B164" s="5">
        <v>43627</v>
      </c>
      <c r="C164" s="6">
        <v>22368860</v>
      </c>
      <c r="D164" s="6">
        <v>5759981</v>
      </c>
      <c r="E164" s="6">
        <v>2350072</v>
      </c>
      <c r="F164" s="6">
        <v>1681241</v>
      </c>
      <c r="G164" s="6">
        <v>1309687</v>
      </c>
      <c r="H164" s="23">
        <f t="shared" si="30"/>
        <v>0.0585495639920854</v>
      </c>
      <c r="I164" s="2">
        <f t="shared" si="31"/>
        <v>-0.0593194165524652</v>
      </c>
      <c r="J164" s="2">
        <f>IFERROR((VLOOKUP(B164,'Channel wise traffic'!$B$2:$G$368,6,TRUE)/(VLOOKUP(B164-7,'Channel wise traffic'!$B$2:$G$368,6,TRUE))-1),"No Data Avaiable")</f>
        <v>0</v>
      </c>
      <c r="K164" s="2">
        <f t="shared" si="32"/>
        <v>-0.0593194165524651</v>
      </c>
      <c r="L164" s="23">
        <f t="shared" si="33"/>
        <v>0.257499979882748</v>
      </c>
      <c r="M164" s="23">
        <f t="shared" si="34"/>
        <v>0.407999956944302</v>
      </c>
      <c r="N164" s="23">
        <f t="shared" si="35"/>
        <v>0.715399783495995</v>
      </c>
      <c r="O164" s="23">
        <f t="shared" si="36"/>
        <v>0.779000155242467</v>
      </c>
      <c r="P164" s="2">
        <f t="shared" si="37"/>
        <v>0</v>
      </c>
      <c r="Q164" s="2">
        <f t="shared" si="38"/>
        <v>0.030303136585075</v>
      </c>
      <c r="R164" s="2">
        <f t="shared" si="39"/>
        <v>-0.0485440833348357</v>
      </c>
      <c r="S164" s="2">
        <f t="shared" si="40"/>
        <v>-0.0404038723297091</v>
      </c>
      <c r="T164" s="32">
        <f t="shared" si="28"/>
        <v>6</v>
      </c>
      <c r="U164" s="33">
        <f t="shared" si="41"/>
        <v>0</v>
      </c>
    </row>
    <row r="165" spans="1:21">
      <c r="A165" s="15" t="str">
        <f t="shared" si="29"/>
        <v>Wednesday</v>
      </c>
      <c r="B165" s="5">
        <v>43628</v>
      </c>
      <c r="C165" s="6">
        <v>21934513</v>
      </c>
      <c r="D165" s="6">
        <v>5757809</v>
      </c>
      <c r="E165" s="6">
        <v>2418280</v>
      </c>
      <c r="F165" s="6">
        <v>1853611</v>
      </c>
      <c r="G165" s="6">
        <v>1443963</v>
      </c>
      <c r="H165" s="23">
        <f t="shared" si="30"/>
        <v>0.0658306386834301</v>
      </c>
      <c r="I165" s="2">
        <f t="shared" si="31"/>
        <v>0.157464030723281</v>
      </c>
      <c r="J165" s="2">
        <f>IFERROR((VLOOKUP(B165,'Channel wise traffic'!$B$2:$G$368,6,TRUE)/(VLOOKUP(B165-7,'Channel wise traffic'!$B$2:$G$368,6,TRUE))-1),"No Data Avaiable")</f>
        <v>-0.0194174865788856</v>
      </c>
      <c r="K165" s="2">
        <f t="shared" si="32"/>
        <v>0.180384121511372</v>
      </c>
      <c r="L165" s="23">
        <f t="shared" si="33"/>
        <v>0.262499969796457</v>
      </c>
      <c r="M165" s="23">
        <f t="shared" si="34"/>
        <v>0.420000038208978</v>
      </c>
      <c r="N165" s="23">
        <f t="shared" si="35"/>
        <v>0.766499743619432</v>
      </c>
      <c r="O165" s="23">
        <f t="shared" si="36"/>
        <v>0.779000016724113</v>
      </c>
      <c r="P165" s="2">
        <f t="shared" si="37"/>
        <v>0.0606059098355491</v>
      </c>
      <c r="Q165" s="2">
        <f t="shared" si="38"/>
        <v>0.0714290915029587</v>
      </c>
      <c r="R165" s="2">
        <f t="shared" si="39"/>
        <v>0.0824738862903838</v>
      </c>
      <c r="S165" s="2">
        <f t="shared" si="40"/>
        <v>-0.040403945497948</v>
      </c>
      <c r="T165" s="32">
        <f t="shared" si="28"/>
        <v>6</v>
      </c>
      <c r="U165" s="33">
        <f t="shared" si="41"/>
        <v>0</v>
      </c>
    </row>
    <row r="166" spans="1:21">
      <c r="A166" s="15" t="str">
        <f t="shared" si="29"/>
        <v>Thursday</v>
      </c>
      <c r="B166" s="5">
        <v>43629</v>
      </c>
      <c r="C166" s="6">
        <v>21717340</v>
      </c>
      <c r="D166" s="6">
        <v>5483628</v>
      </c>
      <c r="E166" s="6">
        <v>2105713</v>
      </c>
      <c r="F166" s="6">
        <v>1583285</v>
      </c>
      <c r="G166" s="6">
        <v>1350226</v>
      </c>
      <c r="H166" s="23">
        <f t="shared" si="30"/>
        <v>0.0621727154430515</v>
      </c>
      <c r="I166" s="2">
        <f t="shared" si="31"/>
        <v>-0.0859725688739781</v>
      </c>
      <c r="J166" s="2">
        <f>IFERROR((VLOOKUP(B166,'Channel wise traffic'!$B$2:$G$368,6,TRUE)/(VLOOKUP(B166-7,'Channel wise traffic'!$B$2:$G$368,6,TRUE))-1),"No Data Avaiable")</f>
        <v>-0.029126207515824</v>
      </c>
      <c r="K166" s="2">
        <f t="shared" si="32"/>
        <v>-0.0585517543576871</v>
      </c>
      <c r="L166" s="23">
        <f t="shared" si="33"/>
        <v>0.252499983883846</v>
      </c>
      <c r="M166" s="23">
        <f t="shared" si="34"/>
        <v>0.383999972281125</v>
      </c>
      <c r="N166" s="23">
        <f t="shared" si="35"/>
        <v>0.751899712828861</v>
      </c>
      <c r="O166" s="23">
        <f t="shared" si="36"/>
        <v>0.852800348642222</v>
      </c>
      <c r="P166" s="2">
        <f t="shared" si="37"/>
        <v>-0.0288461156418869</v>
      </c>
      <c r="Q166" s="2">
        <f t="shared" si="38"/>
        <v>-0.0399999867648613</v>
      </c>
      <c r="R166" s="2">
        <f t="shared" si="39"/>
        <v>-0.00961561079449047</v>
      </c>
      <c r="S166" s="2">
        <f t="shared" si="40"/>
        <v>0.0196083270631249</v>
      </c>
      <c r="T166" s="32">
        <f t="shared" ref="T166:T229" si="42">MONTH(B166)</f>
        <v>6</v>
      </c>
      <c r="U166" s="33">
        <f t="shared" si="41"/>
        <v>0</v>
      </c>
    </row>
    <row r="167" spans="1:21">
      <c r="A167" s="15" t="str">
        <f t="shared" si="29"/>
        <v>Friday</v>
      </c>
      <c r="B167" s="5">
        <v>43630</v>
      </c>
      <c r="C167" s="6">
        <v>22368860</v>
      </c>
      <c r="D167" s="6">
        <v>5815903</v>
      </c>
      <c r="E167" s="6">
        <v>2279834</v>
      </c>
      <c r="F167" s="6">
        <v>1647636</v>
      </c>
      <c r="G167" s="6">
        <v>1283508</v>
      </c>
      <c r="H167" s="23">
        <f t="shared" si="30"/>
        <v>0.0573792316640186</v>
      </c>
      <c r="I167" s="2">
        <f t="shared" si="31"/>
        <v>-0.0482811701730879</v>
      </c>
      <c r="J167" s="2">
        <f>IFERROR((VLOOKUP(B167,'Channel wise traffic'!$B$2:$G$368,6,TRUE)/(VLOOKUP(B167-7,'Channel wise traffic'!$B$2:$G$368,6,TRUE))-1),"No Data Avaiable")</f>
        <v>0.0618556059937665</v>
      </c>
      <c r="K167" s="2">
        <f t="shared" si="32"/>
        <v>-0.103721085484717</v>
      </c>
      <c r="L167" s="23">
        <f t="shared" si="33"/>
        <v>0.259999973176997</v>
      </c>
      <c r="M167" s="23">
        <f t="shared" si="34"/>
        <v>0.392000004126616</v>
      </c>
      <c r="N167" s="23">
        <f t="shared" si="35"/>
        <v>0.722699986051616</v>
      </c>
      <c r="O167" s="23">
        <f t="shared" si="36"/>
        <v>0.778999730523004</v>
      </c>
      <c r="P167" s="2">
        <f t="shared" si="37"/>
        <v>-6.66498124468617e-8</v>
      </c>
      <c r="Q167" s="2">
        <f t="shared" si="38"/>
        <v>-0.057692294464007</v>
      </c>
      <c r="R167" s="2">
        <f t="shared" si="39"/>
        <v>0.0312500338303612</v>
      </c>
      <c r="S167" s="2">
        <f t="shared" si="40"/>
        <v>-0.0776696701961109</v>
      </c>
      <c r="T167" s="32">
        <f t="shared" si="42"/>
        <v>6</v>
      </c>
      <c r="U167" s="33">
        <f t="shared" si="41"/>
        <v>0</v>
      </c>
    </row>
    <row r="168" spans="1:21">
      <c r="A168" s="15" t="str">
        <f t="shared" si="29"/>
        <v>Saturday</v>
      </c>
      <c r="B168" s="5">
        <v>43631</v>
      </c>
      <c r="C168" s="6">
        <v>44440853</v>
      </c>
      <c r="D168" s="6">
        <v>8865950</v>
      </c>
      <c r="E168" s="6">
        <v>3135000</v>
      </c>
      <c r="F168" s="6">
        <v>2110482</v>
      </c>
      <c r="G168" s="6">
        <v>1613252</v>
      </c>
      <c r="H168" s="23">
        <f t="shared" si="30"/>
        <v>0.0363011034014131</v>
      </c>
      <c r="I168" s="2">
        <f t="shared" si="31"/>
        <v>0.130345707038859</v>
      </c>
      <c r="J168" s="2">
        <f>IFERROR((VLOOKUP(B168,'Channel wise traffic'!$B$2:$G$368,6,TRUE)/(VLOOKUP(B168-7,'Channel wise traffic'!$B$2:$G$368,6,TRUE))-1),"No Data Avaiable")</f>
        <v>0.0421052646389009</v>
      </c>
      <c r="K168" s="2">
        <f t="shared" si="32"/>
        <v>0.0846751739349614</v>
      </c>
      <c r="L168" s="23">
        <f t="shared" si="33"/>
        <v>0.199499996095935</v>
      </c>
      <c r="M168" s="23">
        <f t="shared" si="34"/>
        <v>0.353600009023286</v>
      </c>
      <c r="N168" s="23">
        <f t="shared" si="35"/>
        <v>0.6732</v>
      </c>
      <c r="O168" s="23">
        <f t="shared" si="36"/>
        <v>0.764399791137759</v>
      </c>
      <c r="P168" s="2">
        <f t="shared" si="37"/>
        <v>-0.0104166836379042</v>
      </c>
      <c r="Q168" s="2">
        <f t="shared" si="38"/>
        <v>0.0947368917235942</v>
      </c>
      <c r="R168" s="2">
        <f t="shared" si="39"/>
        <v>-0.029411365197477</v>
      </c>
      <c r="S168" s="2">
        <f t="shared" si="40"/>
        <v>0.0315787327224093</v>
      </c>
      <c r="T168" s="32">
        <f t="shared" si="42"/>
        <v>6</v>
      </c>
      <c r="U168" s="33">
        <f t="shared" si="41"/>
        <v>0</v>
      </c>
    </row>
    <row r="169" spans="1:21">
      <c r="A169" s="15" t="str">
        <f t="shared" si="29"/>
        <v>Sunday</v>
      </c>
      <c r="B169" s="5">
        <v>43632</v>
      </c>
      <c r="C169" s="6">
        <v>45787545</v>
      </c>
      <c r="D169" s="6">
        <v>9230769</v>
      </c>
      <c r="E169" s="6">
        <v>3201230</v>
      </c>
      <c r="F169" s="6">
        <v>2133300</v>
      </c>
      <c r="G169" s="6">
        <v>1697253</v>
      </c>
      <c r="H169" s="23">
        <f t="shared" si="30"/>
        <v>0.0370680061575697</v>
      </c>
      <c r="I169" s="2">
        <f t="shared" si="31"/>
        <v>0.0311328985035311</v>
      </c>
      <c r="J169" s="2">
        <f>IFERROR((VLOOKUP(B169,'Channel wise traffic'!$B$2:$G$368,6,TRUE)/(VLOOKUP(B169-7,'Channel wise traffic'!$B$2:$G$368,6,TRUE))-1),"No Data Avaiable")</f>
        <v>0.0200000004455361</v>
      </c>
      <c r="K169" s="2">
        <f t="shared" si="32"/>
        <v>0.010914606376011</v>
      </c>
      <c r="L169" s="23">
        <f t="shared" si="33"/>
        <v>0.20159999842752</v>
      </c>
      <c r="M169" s="23">
        <f t="shared" si="34"/>
        <v>0.346799925336665</v>
      </c>
      <c r="N169" s="23">
        <f t="shared" si="35"/>
        <v>0.666400102460617</v>
      </c>
      <c r="O169" s="23">
        <f t="shared" si="36"/>
        <v>0.795599774996484</v>
      </c>
      <c r="P169" s="2">
        <f t="shared" si="37"/>
        <v>-0.0769230464615367</v>
      </c>
      <c r="Q169" s="2">
        <f t="shared" si="38"/>
        <v>0.0199998232419505</v>
      </c>
      <c r="R169" s="2">
        <f t="shared" si="39"/>
        <v>0.0315791625054531</v>
      </c>
      <c r="S169" s="2">
        <f t="shared" si="40"/>
        <v>0.0408158710604716</v>
      </c>
      <c r="T169" s="32">
        <f t="shared" si="42"/>
        <v>6</v>
      </c>
      <c r="U169" s="33">
        <f t="shared" si="41"/>
        <v>0</v>
      </c>
    </row>
    <row r="170" spans="1:21">
      <c r="A170" s="15" t="str">
        <f t="shared" si="29"/>
        <v>Monday</v>
      </c>
      <c r="B170" s="5">
        <v>43633</v>
      </c>
      <c r="C170" s="6">
        <v>22586034</v>
      </c>
      <c r="D170" s="6">
        <v>5928833</v>
      </c>
      <c r="E170" s="6">
        <v>2252956</v>
      </c>
      <c r="F170" s="6">
        <v>1611765</v>
      </c>
      <c r="G170" s="6">
        <v>1361297</v>
      </c>
      <c r="H170" s="23">
        <f t="shared" si="30"/>
        <v>0.0602716262624948</v>
      </c>
      <c r="I170" s="2">
        <f t="shared" si="31"/>
        <v>0.0387504444820888</v>
      </c>
      <c r="J170" s="2">
        <f>IFERROR((VLOOKUP(B170,'Channel wise traffic'!$B$2:$G$368,6,TRUE)/(VLOOKUP(B170-7,'Channel wise traffic'!$B$2:$G$368,6,TRUE))-1),"No Data Avaiable")</f>
        <v>0.0297030100192341</v>
      </c>
      <c r="K170" s="2">
        <f t="shared" si="32"/>
        <v>0.0087864530907984</v>
      </c>
      <c r="L170" s="23">
        <f t="shared" si="33"/>
        <v>0.262499959045488</v>
      </c>
      <c r="M170" s="23">
        <f t="shared" si="34"/>
        <v>0.379999908919681</v>
      </c>
      <c r="N170" s="23">
        <f t="shared" si="35"/>
        <v>0.7154001232159</v>
      </c>
      <c r="O170" s="23">
        <f t="shared" si="36"/>
        <v>0.844600174343034</v>
      </c>
      <c r="P170" s="2">
        <f t="shared" si="37"/>
        <v>0.0824741398308111</v>
      </c>
      <c r="Q170" s="2">
        <f t="shared" si="38"/>
        <v>-0.0865384724219352</v>
      </c>
      <c r="R170" s="2">
        <f t="shared" si="39"/>
        <v>-0.0392155885556154</v>
      </c>
      <c r="S170" s="2">
        <f t="shared" si="40"/>
        <v>0.0618557000156978</v>
      </c>
      <c r="T170" s="32">
        <f t="shared" si="42"/>
        <v>6</v>
      </c>
      <c r="U170" s="33">
        <f t="shared" si="41"/>
        <v>0</v>
      </c>
    </row>
    <row r="171" spans="1:21">
      <c r="A171" s="15" t="str">
        <f t="shared" si="29"/>
        <v>Tuesday</v>
      </c>
      <c r="B171" s="5">
        <v>43634</v>
      </c>
      <c r="C171" s="6">
        <v>21065820</v>
      </c>
      <c r="D171" s="6">
        <v>5529777</v>
      </c>
      <c r="E171" s="6">
        <v>2101315</v>
      </c>
      <c r="F171" s="6">
        <v>1579979</v>
      </c>
      <c r="G171" s="6">
        <v>1256715</v>
      </c>
      <c r="H171" s="23">
        <f t="shared" si="30"/>
        <v>0.0596565906288006</v>
      </c>
      <c r="I171" s="2">
        <f t="shared" si="31"/>
        <v>-0.0404463051095414</v>
      </c>
      <c r="J171" s="2">
        <f>IFERROR((VLOOKUP(B171,'Channel wise traffic'!$B$2:$G$368,6,TRUE)/(VLOOKUP(B171-7,'Channel wise traffic'!$B$2:$G$368,6,TRUE))-1),"No Data Avaiable")</f>
        <v>-0.058252370326639</v>
      </c>
      <c r="K171" s="2">
        <f t="shared" si="32"/>
        <v>0.0189075129041925</v>
      </c>
      <c r="L171" s="23">
        <f t="shared" si="33"/>
        <v>0.262499964397303</v>
      </c>
      <c r="M171" s="23">
        <f t="shared" si="34"/>
        <v>0.379999952981829</v>
      </c>
      <c r="N171" s="23">
        <f t="shared" si="35"/>
        <v>0.751900119686958</v>
      </c>
      <c r="O171" s="23">
        <f t="shared" si="36"/>
        <v>0.795399812275986</v>
      </c>
      <c r="P171" s="2">
        <f t="shared" si="37"/>
        <v>0.0194174171074979</v>
      </c>
      <c r="Q171" s="2">
        <f t="shared" si="38"/>
        <v>-0.068627467934502</v>
      </c>
      <c r="R171" s="2">
        <f t="shared" si="39"/>
        <v>0.0510208935381475</v>
      </c>
      <c r="S171" s="2">
        <f t="shared" si="40"/>
        <v>0.0210521871185185</v>
      </c>
      <c r="T171" s="32">
        <f t="shared" si="42"/>
        <v>6</v>
      </c>
      <c r="U171" s="33">
        <f t="shared" si="41"/>
        <v>0</v>
      </c>
    </row>
    <row r="172" spans="1:21">
      <c r="A172" s="15" t="str">
        <f t="shared" si="29"/>
        <v>Wednesday</v>
      </c>
      <c r="B172" s="5">
        <v>43635</v>
      </c>
      <c r="C172" s="6">
        <v>22151687</v>
      </c>
      <c r="D172" s="6">
        <v>5261025</v>
      </c>
      <c r="E172" s="6">
        <v>2146498</v>
      </c>
      <c r="F172" s="6">
        <v>1519935</v>
      </c>
      <c r="G172" s="6">
        <v>1296201</v>
      </c>
      <c r="H172" s="23">
        <f t="shared" si="30"/>
        <v>0.0585147758723749</v>
      </c>
      <c r="I172" s="2">
        <f t="shared" si="31"/>
        <v>-0.1023308768992</v>
      </c>
      <c r="J172" s="2">
        <f>IFERROR((VLOOKUP(B172,'Channel wise traffic'!$B$2:$G$368,6,TRUE)/(VLOOKUP(B172-7,'Channel wise traffic'!$B$2:$G$368,6,TRUE))-1),"No Data Avaiable")</f>
        <v>0.00990101853649716</v>
      </c>
      <c r="K172" s="2">
        <f t="shared" si="32"/>
        <v>-0.111131578811442</v>
      </c>
      <c r="L172" s="23">
        <f t="shared" si="33"/>
        <v>0.237499970092571</v>
      </c>
      <c r="M172" s="23">
        <f t="shared" si="34"/>
        <v>0.407999961984594</v>
      </c>
      <c r="N172" s="23">
        <f t="shared" si="35"/>
        <v>0.708099891078398</v>
      </c>
      <c r="O172" s="23">
        <f t="shared" si="36"/>
        <v>0.852800284222681</v>
      </c>
      <c r="P172" s="2">
        <f t="shared" si="37"/>
        <v>-0.0952381050682445</v>
      </c>
      <c r="Q172" s="2">
        <f t="shared" si="38"/>
        <v>-0.0285716074587912</v>
      </c>
      <c r="R172" s="2">
        <f t="shared" si="39"/>
        <v>-0.0761903092951707</v>
      </c>
      <c r="S172" s="2">
        <f t="shared" si="40"/>
        <v>0.0947371834585009</v>
      </c>
      <c r="T172" s="32">
        <f t="shared" si="42"/>
        <v>6</v>
      </c>
      <c r="U172" s="33">
        <f t="shared" si="41"/>
        <v>0</v>
      </c>
    </row>
    <row r="173" s="15" customFormat="1" spans="1:21">
      <c r="A173" s="24" t="str">
        <f t="shared" si="29"/>
        <v>Thursday</v>
      </c>
      <c r="B173" s="25">
        <v>43636</v>
      </c>
      <c r="C173" s="26">
        <v>10207150</v>
      </c>
      <c r="D173" s="26">
        <v>2526269</v>
      </c>
      <c r="E173" s="26">
        <v>1040823</v>
      </c>
      <c r="F173" s="26">
        <v>729408</v>
      </c>
      <c r="G173" s="26">
        <v>616058</v>
      </c>
      <c r="H173" s="27">
        <f t="shared" si="30"/>
        <v>0.0603555350905983</v>
      </c>
      <c r="I173" s="29">
        <f t="shared" si="31"/>
        <v>-0.543737122526155</v>
      </c>
      <c r="J173" s="29">
        <f>IFERROR((VLOOKUP(B173,'Channel wise traffic'!$B$2:$G$368,6,TRUE)/(VLOOKUP(B173-7,'Channel wise traffic'!$B$2:$G$368,6,TRUE))-1),"No Data Avaiable")</f>
        <v>-0.529999993553538</v>
      </c>
      <c r="K173" s="29">
        <f t="shared" si="32"/>
        <v>-0.029227939289827</v>
      </c>
      <c r="L173" s="27">
        <f t="shared" si="33"/>
        <v>0.247499938768412</v>
      </c>
      <c r="M173" s="27">
        <f t="shared" si="34"/>
        <v>0.412000068084594</v>
      </c>
      <c r="N173" s="27">
        <f t="shared" si="35"/>
        <v>0.700799271345848</v>
      </c>
      <c r="O173" s="27">
        <f t="shared" si="36"/>
        <v>0.844600004387119</v>
      </c>
      <c r="P173" s="29">
        <f t="shared" si="37"/>
        <v>-0.0198021601369035</v>
      </c>
      <c r="Q173" s="29">
        <f t="shared" si="38"/>
        <v>0.0729169214183452</v>
      </c>
      <c r="R173" s="29">
        <f t="shared" si="39"/>
        <v>-0.0679617781615561</v>
      </c>
      <c r="S173" s="29">
        <f t="shared" si="40"/>
        <v>-0.00961578436049937</v>
      </c>
      <c r="T173" s="34">
        <f t="shared" si="42"/>
        <v>6</v>
      </c>
      <c r="U173" s="35">
        <f t="shared" si="41"/>
        <v>1</v>
      </c>
    </row>
    <row r="174" spans="1:21">
      <c r="A174" s="15" t="str">
        <f t="shared" si="29"/>
        <v>Friday</v>
      </c>
      <c r="B174" s="5">
        <v>43637</v>
      </c>
      <c r="C174" s="6">
        <v>21065820</v>
      </c>
      <c r="D174" s="6">
        <v>5108461</v>
      </c>
      <c r="E174" s="6">
        <v>2104686</v>
      </c>
      <c r="F174" s="6">
        <v>1613241</v>
      </c>
      <c r="G174" s="6">
        <v>1336086</v>
      </c>
      <c r="H174" s="23">
        <f t="shared" si="30"/>
        <v>0.0634243528141796</v>
      </c>
      <c r="I174" s="2">
        <f t="shared" si="31"/>
        <v>0.0409642947297562</v>
      </c>
      <c r="J174" s="2">
        <f>IFERROR((VLOOKUP(B174,'Channel wise traffic'!$B$2:$G$368,6,TRUE)/(VLOOKUP(B174-7,'Channel wise traffic'!$B$2:$G$368,6,TRUE))-1),"No Data Avaiable")</f>
        <v>-0.058252370326639</v>
      </c>
      <c r="K174" s="2">
        <f t="shared" si="32"/>
        <v>0.105353818356403</v>
      </c>
      <c r="L174" s="23">
        <f t="shared" si="33"/>
        <v>0.242499983385408</v>
      </c>
      <c r="M174" s="23">
        <f t="shared" si="34"/>
        <v>0.41200001331125</v>
      </c>
      <c r="N174" s="23">
        <f t="shared" si="35"/>
        <v>0.76649961086832</v>
      </c>
      <c r="O174" s="23">
        <f t="shared" si="36"/>
        <v>0.828199878381469</v>
      </c>
      <c r="P174" s="2">
        <f t="shared" si="37"/>
        <v>-0.0673076599883936</v>
      </c>
      <c r="Q174" s="2">
        <f t="shared" si="38"/>
        <v>0.0510204310563562</v>
      </c>
      <c r="R174" s="2">
        <f t="shared" si="39"/>
        <v>0.0606055426346381</v>
      </c>
      <c r="S174" s="2">
        <f t="shared" si="40"/>
        <v>0.063158106390401</v>
      </c>
      <c r="T174" s="32">
        <f t="shared" si="42"/>
        <v>6</v>
      </c>
      <c r="U174" s="33">
        <f t="shared" si="41"/>
        <v>0</v>
      </c>
    </row>
    <row r="175" spans="1:21">
      <c r="A175" s="15" t="str">
        <f t="shared" si="29"/>
        <v>Saturday</v>
      </c>
      <c r="B175" s="5">
        <v>43638</v>
      </c>
      <c r="C175" s="6">
        <v>44889750</v>
      </c>
      <c r="D175" s="6">
        <v>9332579</v>
      </c>
      <c r="E175" s="6">
        <v>3014423</v>
      </c>
      <c r="F175" s="6">
        <v>2131800</v>
      </c>
      <c r="G175" s="6">
        <v>1579663</v>
      </c>
      <c r="H175" s="23">
        <f t="shared" si="30"/>
        <v>0.0351898373236652</v>
      </c>
      <c r="I175" s="2">
        <f t="shared" si="31"/>
        <v>-0.0208206777366462</v>
      </c>
      <c r="J175" s="2">
        <f>IFERROR((VLOOKUP(B175,'Channel wise traffic'!$B$2:$G$368,6,TRUE)/(VLOOKUP(B175-7,'Channel wise traffic'!$B$2:$G$368,6,TRUE))-1),"No Data Avaiable")</f>
        <v>0.0101010216928563</v>
      </c>
      <c r="K175" s="2">
        <f t="shared" si="32"/>
        <v>-0.0306124600527884</v>
      </c>
      <c r="L175" s="23">
        <f t="shared" si="33"/>
        <v>0.20789999944308</v>
      </c>
      <c r="M175" s="23">
        <f t="shared" si="34"/>
        <v>0.322999998178424</v>
      </c>
      <c r="N175" s="23">
        <f t="shared" si="35"/>
        <v>0.707200018046571</v>
      </c>
      <c r="O175" s="23">
        <f t="shared" si="36"/>
        <v>0.740999624730275</v>
      </c>
      <c r="P175" s="2">
        <f t="shared" si="37"/>
        <v>0.042105280759535</v>
      </c>
      <c r="Q175" s="2">
        <f t="shared" si="38"/>
        <v>-0.0865384899999999</v>
      </c>
      <c r="R175" s="2">
        <f t="shared" si="39"/>
        <v>0.0505050773121976</v>
      </c>
      <c r="S175" s="2">
        <f t="shared" si="40"/>
        <v>-0.0306124709592797</v>
      </c>
      <c r="T175" s="32">
        <f t="shared" si="42"/>
        <v>6</v>
      </c>
      <c r="U175" s="33">
        <f t="shared" si="41"/>
        <v>0</v>
      </c>
    </row>
    <row r="176" spans="1:21">
      <c r="A176" s="15" t="str">
        <f t="shared" si="29"/>
        <v>Sunday</v>
      </c>
      <c r="B176" s="5">
        <v>43639</v>
      </c>
      <c r="C176" s="6">
        <v>43543058</v>
      </c>
      <c r="D176" s="6">
        <v>8869720</v>
      </c>
      <c r="E176" s="6">
        <v>3136333</v>
      </c>
      <c r="F176" s="6">
        <v>2068725</v>
      </c>
      <c r="G176" s="6">
        <v>1662014</v>
      </c>
      <c r="H176" s="23">
        <f t="shared" si="30"/>
        <v>0.0381694367905901</v>
      </c>
      <c r="I176" s="2">
        <f t="shared" si="31"/>
        <v>-0.0207623730816796</v>
      </c>
      <c r="J176" s="2">
        <f>IFERROR((VLOOKUP(B176,'Channel wise traffic'!$B$2:$G$368,6,TRUE)/(VLOOKUP(B176-7,'Channel wise traffic'!$B$2:$G$368,6,TRUE))-1),"No Data Avaiable")</f>
        <v>-0.0490196198337259</v>
      </c>
      <c r="K176" s="2">
        <f t="shared" si="32"/>
        <v>0.0297137814302288</v>
      </c>
      <c r="L176" s="23">
        <f t="shared" si="33"/>
        <v>0.203699978995504</v>
      </c>
      <c r="M176" s="23">
        <f t="shared" si="34"/>
        <v>0.353600000901945</v>
      </c>
      <c r="N176" s="23">
        <f t="shared" si="35"/>
        <v>0.659599921309376</v>
      </c>
      <c r="O176" s="23">
        <f t="shared" si="36"/>
        <v>0.803400161935492</v>
      </c>
      <c r="P176" s="2">
        <f t="shared" si="37"/>
        <v>0.0104165703589465</v>
      </c>
      <c r="Q176" s="2">
        <f t="shared" si="38"/>
        <v>0.0196080652516832</v>
      </c>
      <c r="R176" s="2">
        <f t="shared" si="39"/>
        <v>-0.010204351899304</v>
      </c>
      <c r="S176" s="2">
        <f t="shared" si="40"/>
        <v>0.00980441069008831</v>
      </c>
      <c r="T176" s="32">
        <f t="shared" si="42"/>
        <v>6</v>
      </c>
      <c r="U176" s="33">
        <f t="shared" si="41"/>
        <v>0</v>
      </c>
    </row>
    <row r="177" spans="1:21">
      <c r="A177" s="15" t="str">
        <f t="shared" si="29"/>
        <v>Monday</v>
      </c>
      <c r="B177" s="5">
        <v>43640</v>
      </c>
      <c r="C177" s="6">
        <v>21282993</v>
      </c>
      <c r="D177" s="6">
        <v>5054710</v>
      </c>
      <c r="E177" s="6">
        <v>2042103</v>
      </c>
      <c r="F177" s="6">
        <v>1460920</v>
      </c>
      <c r="G177" s="6">
        <v>1233893</v>
      </c>
      <c r="H177" s="23">
        <f t="shared" si="30"/>
        <v>0.0579755394365821</v>
      </c>
      <c r="I177" s="2">
        <f t="shared" si="31"/>
        <v>-0.0935901570340638</v>
      </c>
      <c r="J177" s="2">
        <f>IFERROR((VLOOKUP(B177,'Channel wise traffic'!$B$2:$G$368,6,TRUE)/(VLOOKUP(B177-7,'Channel wise traffic'!$B$2:$G$368,6,TRUE))-1),"No Data Avaiable")</f>
        <v>-0.057692294069184</v>
      </c>
      <c r="K177" s="2">
        <f t="shared" si="32"/>
        <v>-0.0380956507779098</v>
      </c>
      <c r="L177" s="23">
        <f t="shared" si="33"/>
        <v>0.237499960649332</v>
      </c>
      <c r="M177" s="23">
        <f t="shared" si="34"/>
        <v>0.404000031653646</v>
      </c>
      <c r="N177" s="23">
        <f t="shared" si="35"/>
        <v>0.715399761912107</v>
      </c>
      <c r="O177" s="23">
        <f t="shared" si="36"/>
        <v>0.844599978095994</v>
      </c>
      <c r="P177" s="2">
        <f t="shared" si="37"/>
        <v>-0.0952381039869962</v>
      </c>
      <c r="Q177" s="2">
        <f t="shared" si="38"/>
        <v>0.0631582328590437</v>
      </c>
      <c r="R177" s="2">
        <f t="shared" si="39"/>
        <v>-5.05037363707217e-7</v>
      </c>
      <c r="S177" s="2">
        <f t="shared" si="40"/>
        <v>-2.32354959828207e-7</v>
      </c>
      <c r="T177" s="32">
        <f t="shared" si="42"/>
        <v>6</v>
      </c>
      <c r="U177" s="33">
        <f t="shared" si="41"/>
        <v>0</v>
      </c>
    </row>
    <row r="178" spans="1:21">
      <c r="A178" s="15" t="str">
        <f t="shared" si="29"/>
        <v>Tuesday</v>
      </c>
      <c r="B178" s="5">
        <v>43641</v>
      </c>
      <c r="C178" s="6">
        <v>22586034</v>
      </c>
      <c r="D178" s="6">
        <v>5646508</v>
      </c>
      <c r="E178" s="6">
        <v>2236017</v>
      </c>
      <c r="F178" s="6">
        <v>1632292</v>
      </c>
      <c r="G178" s="6">
        <v>1271556</v>
      </c>
      <c r="H178" s="23">
        <f t="shared" si="30"/>
        <v>0.0562983301982101</v>
      </c>
      <c r="I178" s="2">
        <f t="shared" si="31"/>
        <v>0.0118093601174492</v>
      </c>
      <c r="J178" s="2">
        <f>IFERROR((VLOOKUP(B178,'Channel wise traffic'!$B$2:$G$368,6,TRUE)/(VLOOKUP(B178-7,'Channel wise traffic'!$B$2:$G$368,6,TRUE))-1),"No Data Avaiable")</f>
        <v>0.072164913217948</v>
      </c>
      <c r="K178" s="2">
        <f t="shared" si="32"/>
        <v>-0.056293200720881</v>
      </c>
      <c r="L178" s="23">
        <f t="shared" si="33"/>
        <v>0.249999977862426</v>
      </c>
      <c r="M178" s="23">
        <f t="shared" si="34"/>
        <v>0.395999970247098</v>
      </c>
      <c r="N178" s="23">
        <f t="shared" si="35"/>
        <v>0.729999816638246</v>
      </c>
      <c r="O178" s="23">
        <f t="shared" si="36"/>
        <v>0.779000325922078</v>
      </c>
      <c r="P178" s="2">
        <f t="shared" si="37"/>
        <v>-0.0476190027818754</v>
      </c>
      <c r="Q178" s="2">
        <f t="shared" si="38"/>
        <v>0.0421053138025884</v>
      </c>
      <c r="R178" s="2">
        <f t="shared" si="39"/>
        <v>-0.0291266119997828</v>
      </c>
      <c r="S178" s="2">
        <f t="shared" si="40"/>
        <v>-0.0206179157963116</v>
      </c>
      <c r="T178" s="32">
        <f t="shared" si="42"/>
        <v>6</v>
      </c>
      <c r="U178" s="33">
        <f t="shared" si="41"/>
        <v>0</v>
      </c>
    </row>
    <row r="179" spans="1:21">
      <c r="A179" s="15" t="str">
        <f t="shared" si="29"/>
        <v>Wednesday</v>
      </c>
      <c r="B179" s="5">
        <v>43642</v>
      </c>
      <c r="C179" s="6">
        <v>22368860</v>
      </c>
      <c r="D179" s="6">
        <v>5759981</v>
      </c>
      <c r="E179" s="6">
        <v>2234872</v>
      </c>
      <c r="F179" s="6">
        <v>1615142</v>
      </c>
      <c r="G179" s="6">
        <v>1324416</v>
      </c>
      <c r="H179" s="23">
        <f t="shared" si="30"/>
        <v>0.0592080240119523</v>
      </c>
      <c r="I179" s="2">
        <f t="shared" si="31"/>
        <v>0.0217674573619369</v>
      </c>
      <c r="J179" s="2">
        <f>IFERROR((VLOOKUP(B179,'Channel wise traffic'!$B$2:$G$368,6,TRUE)/(VLOOKUP(B179-7,'Channel wise traffic'!$B$2:$G$368,6,TRUE))-1),"No Data Avaiable")</f>
        <v>0.00980390430795675</v>
      </c>
      <c r="K179" s="2">
        <f t="shared" si="32"/>
        <v>0.0118474031429159</v>
      </c>
      <c r="L179" s="23">
        <f t="shared" si="33"/>
        <v>0.257499979882748</v>
      </c>
      <c r="M179" s="23">
        <f t="shared" si="34"/>
        <v>0.387999890971863</v>
      </c>
      <c r="N179" s="23">
        <f t="shared" si="35"/>
        <v>0.722700002505736</v>
      </c>
      <c r="O179" s="23">
        <f t="shared" si="36"/>
        <v>0.819999727578132</v>
      </c>
      <c r="P179" s="2">
        <f t="shared" si="37"/>
        <v>0.0842105781418874</v>
      </c>
      <c r="Q179" s="2">
        <f t="shared" si="38"/>
        <v>-0.0490197864613694</v>
      </c>
      <c r="R179" s="2">
        <f t="shared" si="39"/>
        <v>0.0206187172336698</v>
      </c>
      <c r="S179" s="2">
        <f t="shared" si="40"/>
        <v>-0.0384621783685797</v>
      </c>
      <c r="T179" s="32">
        <f t="shared" si="42"/>
        <v>6</v>
      </c>
      <c r="U179" s="33">
        <f t="shared" si="41"/>
        <v>0</v>
      </c>
    </row>
    <row r="180" s="15" customFormat="1" spans="1:21">
      <c r="A180" s="24" t="str">
        <f t="shared" si="29"/>
        <v>Thursday</v>
      </c>
      <c r="B180" s="25">
        <v>43643</v>
      </c>
      <c r="C180" s="26">
        <v>22368860</v>
      </c>
      <c r="D180" s="26">
        <v>5759981</v>
      </c>
      <c r="E180" s="26">
        <v>2234872</v>
      </c>
      <c r="F180" s="26">
        <v>1680400</v>
      </c>
      <c r="G180" s="26">
        <v>1322811</v>
      </c>
      <c r="H180" s="27">
        <f t="shared" si="30"/>
        <v>0.0591362724787942</v>
      </c>
      <c r="I180" s="29">
        <f t="shared" si="31"/>
        <v>1.14721828139558</v>
      </c>
      <c r="J180" s="29">
        <f>IFERROR((VLOOKUP(B180,'Channel wise traffic'!$B$2:$G$368,6,TRUE)/(VLOOKUP(B180-7,'Channel wise traffic'!$B$2:$G$368,6,TRUE))-1),"No Data Avaiable")</f>
        <v>1.19148931792805</v>
      </c>
      <c r="K180" s="29">
        <f t="shared" si="32"/>
        <v>-0.0202013387831603</v>
      </c>
      <c r="L180" s="27">
        <f t="shared" si="33"/>
        <v>0.257499979882748</v>
      </c>
      <c r="M180" s="27">
        <f t="shared" si="34"/>
        <v>0.387999890971863</v>
      </c>
      <c r="N180" s="27">
        <f t="shared" si="35"/>
        <v>0.75189988509409</v>
      </c>
      <c r="O180" s="27">
        <f t="shared" si="36"/>
        <v>0.787200071411569</v>
      </c>
      <c r="P180" s="29">
        <f t="shared" si="37"/>
        <v>0.0404042165185845</v>
      </c>
      <c r="Q180" s="29">
        <f t="shared" si="38"/>
        <v>-0.0582528474432288</v>
      </c>
      <c r="R180" s="29">
        <f t="shared" si="39"/>
        <v>0.0729176182647935</v>
      </c>
      <c r="S180" s="29">
        <f t="shared" si="40"/>
        <v>-0.0679610853390924</v>
      </c>
      <c r="T180" s="34">
        <f t="shared" si="42"/>
        <v>6</v>
      </c>
      <c r="U180" s="35">
        <f t="shared" si="41"/>
        <v>1</v>
      </c>
    </row>
    <row r="181" spans="1:21">
      <c r="A181" s="15" t="str">
        <f t="shared" si="29"/>
        <v>Friday</v>
      </c>
      <c r="B181" s="5">
        <v>43644</v>
      </c>
      <c r="C181" s="6">
        <v>21282993</v>
      </c>
      <c r="D181" s="6">
        <v>5373955</v>
      </c>
      <c r="E181" s="6">
        <v>2063599</v>
      </c>
      <c r="F181" s="6">
        <v>1461234</v>
      </c>
      <c r="G181" s="6">
        <v>1234158</v>
      </c>
      <c r="H181" s="23">
        <f t="shared" si="30"/>
        <v>0.0579879906928504</v>
      </c>
      <c r="I181" s="2">
        <f t="shared" si="31"/>
        <v>-0.0762885023868224</v>
      </c>
      <c r="J181" s="2">
        <f>IFERROR((VLOOKUP(B181,'Channel wise traffic'!$B$2:$G$368,6,TRUE)/(VLOOKUP(B181-7,'Channel wise traffic'!$B$2:$G$368,6,TRUE))-1),"No Data Avaiable")</f>
        <v>0.0103092597539169</v>
      </c>
      <c r="K181" s="2">
        <f t="shared" si="32"/>
        <v>-0.085714112641506</v>
      </c>
      <c r="L181" s="23">
        <f t="shared" si="33"/>
        <v>0.252499965582848</v>
      </c>
      <c r="M181" s="23">
        <f t="shared" si="34"/>
        <v>0.384000052103153</v>
      </c>
      <c r="N181" s="23">
        <f t="shared" si="35"/>
        <v>0.708099781013656</v>
      </c>
      <c r="O181" s="23">
        <f t="shared" si="36"/>
        <v>0.84459983821893</v>
      </c>
      <c r="P181" s="2">
        <f t="shared" si="37"/>
        <v>0.0412370428147493</v>
      </c>
      <c r="Q181" s="2">
        <f t="shared" si="38"/>
        <v>-0.0679610686976938</v>
      </c>
      <c r="R181" s="2">
        <f t="shared" si="39"/>
        <v>-0.0761902928933073</v>
      </c>
      <c r="S181" s="2">
        <f t="shared" si="40"/>
        <v>0.0198019346121019</v>
      </c>
      <c r="T181" s="32">
        <f t="shared" si="42"/>
        <v>6</v>
      </c>
      <c r="U181" s="33">
        <f t="shared" si="41"/>
        <v>0</v>
      </c>
    </row>
    <row r="182" spans="1:21">
      <c r="A182" s="15" t="str">
        <f t="shared" si="29"/>
        <v>Saturday</v>
      </c>
      <c r="B182" s="5">
        <v>43645</v>
      </c>
      <c r="C182" s="6">
        <v>46685340</v>
      </c>
      <c r="D182" s="6">
        <v>9999999</v>
      </c>
      <c r="E182" s="6">
        <v>3502000</v>
      </c>
      <c r="F182" s="6">
        <v>2286105</v>
      </c>
      <c r="G182" s="6">
        <v>1729667</v>
      </c>
      <c r="H182" s="23">
        <f t="shared" si="30"/>
        <v>0.0370494677772508</v>
      </c>
      <c r="I182" s="2">
        <f t="shared" si="31"/>
        <v>0.094959494525098</v>
      </c>
      <c r="J182" s="2">
        <f>IFERROR((VLOOKUP(B182,'Channel wise traffic'!$B$2:$G$368,6,TRUE)/(VLOOKUP(B182-7,'Channel wise traffic'!$B$2:$G$368,6,TRUE))-1),"No Data Avaiable")</f>
        <v>0.0400000008910721</v>
      </c>
      <c r="K182" s="2">
        <f t="shared" si="32"/>
        <v>0.052845667812593</v>
      </c>
      <c r="L182" s="23">
        <f t="shared" si="33"/>
        <v>0.21419998226424</v>
      </c>
      <c r="M182" s="23">
        <f t="shared" si="34"/>
        <v>0.350200035020004</v>
      </c>
      <c r="N182" s="23">
        <f t="shared" si="35"/>
        <v>0.652799828669332</v>
      </c>
      <c r="O182" s="23">
        <f t="shared" si="36"/>
        <v>0.756599981190715</v>
      </c>
      <c r="P182" s="2">
        <f t="shared" si="37"/>
        <v>0.030302947753901</v>
      </c>
      <c r="Q182" s="2">
        <f t="shared" si="38"/>
        <v>0.0842106408513168</v>
      </c>
      <c r="R182" s="2">
        <f t="shared" si="39"/>
        <v>-0.0769233427446789</v>
      </c>
      <c r="S182" s="2">
        <f t="shared" si="40"/>
        <v>0.0210531232942512</v>
      </c>
      <c r="T182" s="32">
        <f t="shared" si="42"/>
        <v>6</v>
      </c>
      <c r="U182" s="33">
        <f t="shared" si="41"/>
        <v>0</v>
      </c>
    </row>
    <row r="183" spans="1:21">
      <c r="A183" s="15" t="str">
        <f t="shared" si="29"/>
        <v>Sunday</v>
      </c>
      <c r="B183" s="5">
        <v>43646</v>
      </c>
      <c r="C183" s="6">
        <v>43991955</v>
      </c>
      <c r="D183" s="6">
        <v>8776395</v>
      </c>
      <c r="E183" s="6">
        <v>3133173</v>
      </c>
      <c r="F183" s="6">
        <v>2066640</v>
      </c>
      <c r="G183" s="6">
        <v>1692578</v>
      </c>
      <c r="H183" s="23">
        <f t="shared" si="30"/>
        <v>0.0384747165703366</v>
      </c>
      <c r="I183" s="2">
        <f t="shared" si="31"/>
        <v>0.0183897367892207</v>
      </c>
      <c r="J183" s="2">
        <f>IFERROR((VLOOKUP(B183,'Channel wise traffic'!$B$2:$G$368,6,TRUE)/(VLOOKUP(B183-7,'Channel wise traffic'!$B$2:$G$368,6,TRUE))-1),"No Data Avaiable")</f>
        <v>0.0103093131543179</v>
      </c>
      <c r="K183" s="2">
        <f t="shared" si="32"/>
        <v>0.00799801635589659</v>
      </c>
      <c r="L183" s="23">
        <f t="shared" si="33"/>
        <v>0.199499999488543</v>
      </c>
      <c r="M183" s="23">
        <f t="shared" si="34"/>
        <v>0.35699999829087</v>
      </c>
      <c r="N183" s="23">
        <f t="shared" si="35"/>
        <v>0.659599709304274</v>
      </c>
      <c r="O183" s="23">
        <f t="shared" si="36"/>
        <v>0.818999922579646</v>
      </c>
      <c r="P183" s="2">
        <f t="shared" si="37"/>
        <v>-0.020618458223079</v>
      </c>
      <c r="Q183" s="2">
        <f t="shared" si="38"/>
        <v>0.00961537720659611</v>
      </c>
      <c r="R183" s="2">
        <f t="shared" si="39"/>
        <v>-3.21414686976773e-7</v>
      </c>
      <c r="S183" s="2">
        <f t="shared" si="40"/>
        <v>0.0194171738857665</v>
      </c>
      <c r="T183" s="32">
        <f t="shared" si="42"/>
        <v>6</v>
      </c>
      <c r="U183" s="33">
        <f t="shared" si="41"/>
        <v>0</v>
      </c>
    </row>
    <row r="184" spans="1:21">
      <c r="A184" s="15" t="str">
        <f t="shared" si="29"/>
        <v>Monday</v>
      </c>
      <c r="B184" s="5">
        <v>43647</v>
      </c>
      <c r="C184" s="6">
        <v>21500167</v>
      </c>
      <c r="D184" s="6">
        <v>5213790</v>
      </c>
      <c r="E184" s="6">
        <v>2189792</v>
      </c>
      <c r="F184" s="6">
        <v>1582562</v>
      </c>
      <c r="G184" s="6">
        <v>1297701</v>
      </c>
      <c r="H184" s="23">
        <f t="shared" si="30"/>
        <v>0.0603577172214523</v>
      </c>
      <c r="I184" s="2">
        <f t="shared" si="31"/>
        <v>0.051712749808938</v>
      </c>
      <c r="J184" s="2">
        <f>IFERROR((VLOOKUP(B184,'Channel wise traffic'!$B$2:$G$368,6,TRUE)/(VLOOKUP(B184-7,'Channel wise traffic'!$B$2:$G$368,6,TRUE))-1),"No Data Avaiable")</f>
        <v>0.0102041103995152</v>
      </c>
      <c r="K184" s="2">
        <f t="shared" si="32"/>
        <v>0.0410893595475037</v>
      </c>
      <c r="L184" s="23">
        <f t="shared" si="33"/>
        <v>0.242499976860645</v>
      </c>
      <c r="M184" s="23">
        <f t="shared" si="34"/>
        <v>0.420000038359811</v>
      </c>
      <c r="N184" s="23">
        <f t="shared" si="35"/>
        <v>0.722699690198886</v>
      </c>
      <c r="O184" s="23">
        <f t="shared" si="36"/>
        <v>0.820000101101884</v>
      </c>
      <c r="P184" s="2">
        <f t="shared" si="37"/>
        <v>0.0210527033252681</v>
      </c>
      <c r="Q184" s="2">
        <f t="shared" si="38"/>
        <v>0.0396039738924634</v>
      </c>
      <c r="R184" s="2">
        <f t="shared" si="39"/>
        <v>0.0102039847864472</v>
      </c>
      <c r="S184" s="2">
        <f t="shared" si="40"/>
        <v>-0.0291260687095521</v>
      </c>
      <c r="T184" s="32">
        <f t="shared" si="42"/>
        <v>7</v>
      </c>
      <c r="U184" s="33">
        <f t="shared" si="41"/>
        <v>0</v>
      </c>
    </row>
    <row r="185" spans="1:21">
      <c r="A185" s="15" t="str">
        <f t="shared" si="29"/>
        <v>Tuesday</v>
      </c>
      <c r="B185" s="5">
        <v>43648</v>
      </c>
      <c r="C185" s="6">
        <v>21934513</v>
      </c>
      <c r="D185" s="6">
        <v>5264283</v>
      </c>
      <c r="E185" s="6">
        <v>2105713</v>
      </c>
      <c r="F185" s="6">
        <v>1583285</v>
      </c>
      <c r="G185" s="6">
        <v>1311277</v>
      </c>
      <c r="H185" s="23">
        <f t="shared" si="30"/>
        <v>0.0597814503563403</v>
      </c>
      <c r="I185" s="2">
        <f t="shared" si="31"/>
        <v>0.0312381051247448</v>
      </c>
      <c r="J185" s="2">
        <f>IFERROR((VLOOKUP(B185,'Channel wise traffic'!$B$2:$G$368,6,TRUE)/(VLOOKUP(B185-7,'Channel wise traffic'!$B$2:$G$368,6,TRUE))-1),"No Data Avaiable")</f>
        <v>-0.028846191309744</v>
      </c>
      <c r="K185" s="2">
        <f t="shared" si="32"/>
        <v>0.061868978100543</v>
      </c>
      <c r="L185" s="23">
        <f t="shared" si="33"/>
        <v>0.23999999452917</v>
      </c>
      <c r="M185" s="23">
        <f t="shared" si="34"/>
        <v>0.399999962008122</v>
      </c>
      <c r="N185" s="23">
        <f t="shared" si="35"/>
        <v>0.751899712828861</v>
      </c>
      <c r="O185" s="23">
        <f t="shared" si="36"/>
        <v>0.828200229270157</v>
      </c>
      <c r="P185" s="2">
        <f t="shared" si="37"/>
        <v>-0.0399999368750316</v>
      </c>
      <c r="Q185" s="2">
        <f t="shared" si="38"/>
        <v>0.010100990054438</v>
      </c>
      <c r="R185" s="2">
        <f t="shared" si="39"/>
        <v>0.0299998653307445</v>
      </c>
      <c r="S185" s="2">
        <f t="shared" si="40"/>
        <v>0.0631577442407905</v>
      </c>
      <c r="T185" s="32">
        <f t="shared" si="42"/>
        <v>7</v>
      </c>
      <c r="U185" s="33">
        <f t="shared" si="41"/>
        <v>0</v>
      </c>
    </row>
    <row r="186" spans="1:21">
      <c r="A186" s="15" t="str">
        <f t="shared" si="29"/>
        <v>Wednesday</v>
      </c>
      <c r="B186" s="5">
        <v>43649</v>
      </c>
      <c r="C186" s="6">
        <v>22151687</v>
      </c>
      <c r="D186" s="6">
        <v>5814817</v>
      </c>
      <c r="E186" s="6">
        <v>2302667</v>
      </c>
      <c r="F186" s="6">
        <v>1731375</v>
      </c>
      <c r="G186" s="6">
        <v>1462320</v>
      </c>
      <c r="H186" s="23">
        <f t="shared" si="30"/>
        <v>0.0660139338371836</v>
      </c>
      <c r="I186" s="2">
        <f t="shared" si="31"/>
        <v>0.104124383879385</v>
      </c>
      <c r="J186" s="2">
        <f>IFERROR((VLOOKUP(B186,'Channel wise traffic'!$B$2:$G$368,6,TRUE)/(VLOOKUP(B186-7,'Channel wise traffic'!$B$2:$G$368,6,TRUE))-1),"No Data Avaiable")</f>
        <v>-0.00970872093693831</v>
      </c>
      <c r="K186" s="2">
        <f t="shared" si="32"/>
        <v>0.114949112705693</v>
      </c>
      <c r="L186" s="23">
        <f t="shared" si="33"/>
        <v>0.262499962192496</v>
      </c>
      <c r="M186" s="23">
        <f t="shared" si="34"/>
        <v>0.395999908509589</v>
      </c>
      <c r="N186" s="23">
        <f t="shared" si="35"/>
        <v>0.751899862203263</v>
      </c>
      <c r="O186" s="23">
        <f t="shared" si="36"/>
        <v>0.844600389863548</v>
      </c>
      <c r="P186" s="2">
        <f t="shared" si="37"/>
        <v>0.0194174085451377</v>
      </c>
      <c r="Q186" s="2">
        <f t="shared" si="38"/>
        <v>0.0206186076951915</v>
      </c>
      <c r="R186" s="2">
        <f t="shared" si="39"/>
        <v>0.0404038461274179</v>
      </c>
      <c r="S186" s="2">
        <f t="shared" si="40"/>
        <v>0.0300008176320661</v>
      </c>
      <c r="T186" s="32">
        <f t="shared" si="42"/>
        <v>7</v>
      </c>
      <c r="U186" s="33">
        <f t="shared" si="41"/>
        <v>0</v>
      </c>
    </row>
    <row r="187" spans="1:21">
      <c r="A187" s="15" t="str">
        <f t="shared" si="29"/>
        <v>Thursday</v>
      </c>
      <c r="B187" s="5">
        <v>43650</v>
      </c>
      <c r="C187" s="6">
        <v>22368860</v>
      </c>
      <c r="D187" s="6">
        <v>5759981</v>
      </c>
      <c r="E187" s="6">
        <v>2373112</v>
      </c>
      <c r="F187" s="6">
        <v>1645753</v>
      </c>
      <c r="G187" s="6">
        <v>1349517</v>
      </c>
      <c r="H187" s="23">
        <f t="shared" si="30"/>
        <v>0.0603301643445397</v>
      </c>
      <c r="I187" s="2">
        <f t="shared" si="31"/>
        <v>0.0201888251609641</v>
      </c>
      <c r="J187" s="2">
        <f>IFERROR((VLOOKUP(B187,'Channel wise traffic'!$B$2:$G$368,6,TRUE)/(VLOOKUP(B187-7,'Channel wise traffic'!$B$2:$G$368,6,TRUE))-1),"No Data Avaiable")</f>
        <v>0</v>
      </c>
      <c r="K187" s="2">
        <f t="shared" si="32"/>
        <v>0.0201888251609639</v>
      </c>
      <c r="L187" s="23">
        <f t="shared" si="33"/>
        <v>0.257499979882748</v>
      </c>
      <c r="M187" s="23">
        <f t="shared" si="34"/>
        <v>0.41199997013879</v>
      </c>
      <c r="N187" s="23">
        <f t="shared" si="35"/>
        <v>0.693499927521331</v>
      </c>
      <c r="O187" s="23">
        <f t="shared" si="36"/>
        <v>0.819999720492686</v>
      </c>
      <c r="P187" s="2">
        <f t="shared" si="37"/>
        <v>0</v>
      </c>
      <c r="Q187" s="2">
        <f t="shared" si="38"/>
        <v>0.0618558915230938</v>
      </c>
      <c r="R187" s="2">
        <f t="shared" si="39"/>
        <v>-0.0776698583554802</v>
      </c>
      <c r="S187" s="2">
        <f t="shared" si="40"/>
        <v>0.0416662171057771</v>
      </c>
      <c r="T187" s="32">
        <f t="shared" si="42"/>
        <v>7</v>
      </c>
      <c r="U187" s="33">
        <f t="shared" si="41"/>
        <v>0</v>
      </c>
    </row>
    <row r="188" spans="1:21">
      <c r="A188" s="15" t="str">
        <f t="shared" si="29"/>
        <v>Friday</v>
      </c>
      <c r="B188" s="5">
        <v>43651</v>
      </c>
      <c r="C188" s="6">
        <v>20631473</v>
      </c>
      <c r="D188" s="6">
        <v>4899974</v>
      </c>
      <c r="E188" s="6">
        <v>2038389</v>
      </c>
      <c r="F188" s="6">
        <v>1562425</v>
      </c>
      <c r="G188" s="6">
        <v>1255565</v>
      </c>
      <c r="H188" s="23">
        <f t="shared" si="30"/>
        <v>0.0608567793487164</v>
      </c>
      <c r="I188" s="2">
        <f t="shared" si="31"/>
        <v>0.0173454290293462</v>
      </c>
      <c r="J188" s="2">
        <f>IFERROR((VLOOKUP(B188,'Channel wise traffic'!$B$2:$G$368,6,TRUE)/(VLOOKUP(B188-7,'Channel wise traffic'!$B$2:$G$368,6,TRUE))-1),"No Data Avaiable")</f>
        <v>-0.030612237226796</v>
      </c>
      <c r="K188" s="2">
        <f t="shared" si="32"/>
        <v>0.049472116926095</v>
      </c>
      <c r="L188" s="23">
        <f t="shared" si="33"/>
        <v>0.237499959406679</v>
      </c>
      <c r="M188" s="23">
        <f t="shared" si="34"/>
        <v>0.41599996244878</v>
      </c>
      <c r="N188" s="23">
        <f t="shared" si="35"/>
        <v>0.766499917336681</v>
      </c>
      <c r="O188" s="23">
        <f t="shared" si="36"/>
        <v>0.803600172808295</v>
      </c>
      <c r="P188" s="2">
        <f t="shared" si="37"/>
        <v>-0.0594059731514984</v>
      </c>
      <c r="Q188" s="2">
        <f t="shared" si="38"/>
        <v>0.0833330885513297</v>
      </c>
      <c r="R188" s="2">
        <f t="shared" si="39"/>
        <v>0.0824744448295467</v>
      </c>
      <c r="S188" s="2">
        <f t="shared" si="40"/>
        <v>-0.0485433024674671</v>
      </c>
      <c r="T188" s="32">
        <f t="shared" si="42"/>
        <v>7</v>
      </c>
      <c r="U188" s="33">
        <f t="shared" si="41"/>
        <v>0</v>
      </c>
    </row>
    <row r="189" spans="1:21">
      <c r="A189" s="15" t="str">
        <f t="shared" si="29"/>
        <v>Saturday</v>
      </c>
      <c r="B189" s="5">
        <v>43652</v>
      </c>
      <c r="C189" s="6">
        <v>44889750</v>
      </c>
      <c r="D189" s="6">
        <v>9332579</v>
      </c>
      <c r="E189" s="6">
        <v>3204807</v>
      </c>
      <c r="F189" s="6">
        <v>2179269</v>
      </c>
      <c r="G189" s="6">
        <v>1750824</v>
      </c>
      <c r="H189" s="23">
        <f t="shared" si="30"/>
        <v>0.0390027567540474</v>
      </c>
      <c r="I189" s="2">
        <f t="shared" si="31"/>
        <v>0.0122318342201129</v>
      </c>
      <c r="J189" s="2">
        <f>IFERROR((VLOOKUP(B189,'Channel wise traffic'!$B$2:$G$368,6,TRUE)/(VLOOKUP(B189-7,'Channel wise traffic'!$B$2:$G$368,6,TRUE))-1),"No Data Avaiable")</f>
        <v>-0.0384615392853846</v>
      </c>
      <c r="K189" s="2">
        <f t="shared" si="32"/>
        <v>0.0527211075889182</v>
      </c>
      <c r="L189" s="23">
        <f t="shared" si="33"/>
        <v>0.20789999944308</v>
      </c>
      <c r="M189" s="23">
        <f t="shared" si="34"/>
        <v>0.343399932644556</v>
      </c>
      <c r="N189" s="23">
        <f t="shared" si="35"/>
        <v>0.680000074887505</v>
      </c>
      <c r="O189" s="23">
        <f t="shared" si="36"/>
        <v>0.80339967209188</v>
      </c>
      <c r="P189" s="2">
        <f t="shared" si="37"/>
        <v>-0.0294116869411687</v>
      </c>
      <c r="Q189" s="2">
        <f t="shared" si="38"/>
        <v>-0.0194177661206083</v>
      </c>
      <c r="R189" s="2">
        <f t="shared" si="39"/>
        <v>0.0416670547748428</v>
      </c>
      <c r="S189" s="2">
        <f t="shared" si="40"/>
        <v>0.0618552631041744</v>
      </c>
      <c r="T189" s="32">
        <f t="shared" si="42"/>
        <v>7</v>
      </c>
      <c r="U189" s="33">
        <f t="shared" si="41"/>
        <v>0</v>
      </c>
    </row>
    <row r="190" spans="1:21">
      <c r="A190" s="15" t="str">
        <f t="shared" si="29"/>
        <v>Sunday</v>
      </c>
      <c r="B190" s="5">
        <v>43653</v>
      </c>
      <c r="C190" s="6">
        <v>43543058</v>
      </c>
      <c r="D190" s="6">
        <v>9144042</v>
      </c>
      <c r="E190" s="6">
        <v>3140064</v>
      </c>
      <c r="F190" s="6">
        <v>2135243</v>
      </c>
      <c r="G190" s="6">
        <v>1632180</v>
      </c>
      <c r="H190" s="23">
        <f t="shared" si="30"/>
        <v>0.0374842759091472</v>
      </c>
      <c r="I190" s="2">
        <f t="shared" si="31"/>
        <v>-0.0356840275603252</v>
      </c>
      <c r="J190" s="2">
        <f>IFERROR((VLOOKUP(B190,'Channel wise traffic'!$B$2:$G$368,6,TRUE)/(VLOOKUP(B190-7,'Channel wise traffic'!$B$2:$G$368,6,TRUE))-1),"No Data Avaiable")</f>
        <v>-0.0102041157297965</v>
      </c>
      <c r="K190" s="2">
        <f t="shared" si="32"/>
        <v>-0.0257426369698852</v>
      </c>
      <c r="L190" s="23">
        <f t="shared" si="33"/>
        <v>0.209999995866161</v>
      </c>
      <c r="M190" s="23">
        <f t="shared" si="34"/>
        <v>0.343399997506573</v>
      </c>
      <c r="N190" s="23">
        <f t="shared" si="35"/>
        <v>0.67999983439828</v>
      </c>
      <c r="O190" s="23">
        <f t="shared" si="36"/>
        <v>0.764400117457357</v>
      </c>
      <c r="P190" s="2">
        <f t="shared" si="37"/>
        <v>0.0526315609249961</v>
      </c>
      <c r="Q190" s="2">
        <f t="shared" si="38"/>
        <v>-0.0380952404745282</v>
      </c>
      <c r="R190" s="2">
        <f t="shared" si="39"/>
        <v>0.0309280383333146</v>
      </c>
      <c r="S190" s="2">
        <f t="shared" si="40"/>
        <v>-0.0666664350227445</v>
      </c>
      <c r="T190" s="32">
        <f t="shared" si="42"/>
        <v>7</v>
      </c>
      <c r="U190" s="33">
        <f t="shared" si="41"/>
        <v>0</v>
      </c>
    </row>
    <row r="191" spans="1:21">
      <c r="A191" s="15" t="str">
        <f t="shared" si="29"/>
        <v>Monday</v>
      </c>
      <c r="B191" s="5">
        <v>43654</v>
      </c>
      <c r="C191" s="6">
        <v>21282993</v>
      </c>
      <c r="D191" s="6">
        <v>5267540</v>
      </c>
      <c r="E191" s="6">
        <v>2022735</v>
      </c>
      <c r="F191" s="6">
        <v>1535660</v>
      </c>
      <c r="G191" s="6">
        <v>1284426</v>
      </c>
      <c r="H191" s="23">
        <f t="shared" si="30"/>
        <v>0.0603498765422702</v>
      </c>
      <c r="I191" s="2">
        <f t="shared" si="31"/>
        <v>-0.0102296291672735</v>
      </c>
      <c r="J191" s="2">
        <f>IFERROR((VLOOKUP(B191,'Channel wise traffic'!$B$2:$G$368,6,TRUE)/(VLOOKUP(B191-7,'Channel wise traffic'!$B$2:$G$368,6,TRUE))-1),"No Data Avaiable")</f>
        <v>-0.0101010382896578</v>
      </c>
      <c r="K191" s="2">
        <f t="shared" si="32"/>
        <v>-0.000129903507671392</v>
      </c>
      <c r="L191" s="23">
        <f t="shared" si="33"/>
        <v>0.247499963938343</v>
      </c>
      <c r="M191" s="23">
        <f t="shared" si="34"/>
        <v>0.383999931656902</v>
      </c>
      <c r="N191" s="23">
        <f t="shared" si="35"/>
        <v>0.759199796315385</v>
      </c>
      <c r="O191" s="23">
        <f t="shared" si="36"/>
        <v>0.836399984371541</v>
      </c>
      <c r="P191" s="2">
        <f t="shared" si="37"/>
        <v>0.0206185053806052</v>
      </c>
      <c r="Q191" s="2">
        <f t="shared" si="38"/>
        <v>-0.085714531940275</v>
      </c>
      <c r="R191" s="2">
        <f t="shared" si="39"/>
        <v>0.0505052189886142</v>
      </c>
      <c r="S191" s="2">
        <f t="shared" si="40"/>
        <v>0.0199998551800407</v>
      </c>
      <c r="T191" s="32">
        <f t="shared" si="42"/>
        <v>7</v>
      </c>
      <c r="U191" s="33">
        <f t="shared" si="41"/>
        <v>0</v>
      </c>
    </row>
    <row r="192" spans="1:21">
      <c r="A192" s="15" t="str">
        <f t="shared" si="29"/>
        <v>Tuesday</v>
      </c>
      <c r="B192" s="5">
        <v>43655</v>
      </c>
      <c r="C192" s="6">
        <v>22803207</v>
      </c>
      <c r="D192" s="6">
        <v>5643793</v>
      </c>
      <c r="E192" s="6">
        <v>2234942</v>
      </c>
      <c r="F192" s="6">
        <v>1647823</v>
      </c>
      <c r="G192" s="6">
        <v>1351214</v>
      </c>
      <c r="H192" s="23">
        <f t="shared" si="30"/>
        <v>0.0592554371847784</v>
      </c>
      <c r="I192" s="2">
        <f t="shared" si="31"/>
        <v>0.0304565701983639</v>
      </c>
      <c r="J192" s="2">
        <f>IFERROR((VLOOKUP(B192,'Channel wise traffic'!$B$2:$G$368,6,TRUE)/(VLOOKUP(B192-7,'Channel wise traffic'!$B$2:$G$368,6,TRUE))-1),"No Data Avaiable")</f>
        <v>0.039603982965474</v>
      </c>
      <c r="K192" s="2">
        <f t="shared" si="32"/>
        <v>-0.00879893626578943</v>
      </c>
      <c r="L192" s="23">
        <f t="shared" si="33"/>
        <v>0.247499967877325</v>
      </c>
      <c r="M192" s="23">
        <f t="shared" si="34"/>
        <v>0.395999995038798</v>
      </c>
      <c r="N192" s="23">
        <f t="shared" si="35"/>
        <v>0.737300117855407</v>
      </c>
      <c r="O192" s="23">
        <f t="shared" si="36"/>
        <v>0.819999478099286</v>
      </c>
      <c r="P192" s="2">
        <f t="shared" si="37"/>
        <v>0.031249889662994</v>
      </c>
      <c r="Q192" s="2">
        <f t="shared" si="38"/>
        <v>-0.00999991837309933</v>
      </c>
      <c r="R192" s="2">
        <f t="shared" si="39"/>
        <v>-0.0194169444732544</v>
      </c>
      <c r="S192" s="2">
        <f t="shared" si="40"/>
        <v>-0.00990189434998989</v>
      </c>
      <c r="T192" s="32">
        <f t="shared" si="42"/>
        <v>7</v>
      </c>
      <c r="U192" s="33">
        <f t="shared" si="41"/>
        <v>0</v>
      </c>
    </row>
    <row r="193" spans="1:21">
      <c r="A193" s="15" t="str">
        <f t="shared" si="29"/>
        <v>Wednesday</v>
      </c>
      <c r="B193" s="5">
        <v>43656</v>
      </c>
      <c r="C193" s="6">
        <v>22803207</v>
      </c>
      <c r="D193" s="6">
        <v>5814817</v>
      </c>
      <c r="E193" s="6">
        <v>2395704</v>
      </c>
      <c r="F193" s="6">
        <v>1818819</v>
      </c>
      <c r="G193" s="6">
        <v>1506346</v>
      </c>
      <c r="H193" s="23">
        <f t="shared" si="30"/>
        <v>0.0660585153658431</v>
      </c>
      <c r="I193" s="2">
        <f t="shared" si="31"/>
        <v>0.0301069533344276</v>
      </c>
      <c r="J193" s="2">
        <f>IFERROR((VLOOKUP(B193,'Channel wise traffic'!$B$2:$G$368,6,TRUE)/(VLOOKUP(B193-7,'Channel wise traffic'!$B$2:$G$368,6,TRUE))-1),"No Data Avaiable")</f>
        <v>0.0294117580671629</v>
      </c>
      <c r="K193" s="2">
        <f t="shared" si="32"/>
        <v>0.000675335131056665</v>
      </c>
      <c r="L193" s="23">
        <f t="shared" si="33"/>
        <v>0.254999965575018</v>
      </c>
      <c r="M193" s="23">
        <f t="shared" si="34"/>
        <v>0.411999896127428</v>
      </c>
      <c r="N193" s="23">
        <f t="shared" si="35"/>
        <v>0.75920021839092</v>
      </c>
      <c r="O193" s="23">
        <f t="shared" si="36"/>
        <v>0.828200057289923</v>
      </c>
      <c r="P193" s="2">
        <f t="shared" si="37"/>
        <v>-0.0285714198007324</v>
      </c>
      <c r="Q193" s="2">
        <f t="shared" si="38"/>
        <v>0.0404040184707557</v>
      </c>
      <c r="R193" s="2">
        <f t="shared" si="39"/>
        <v>0.00970921336022768</v>
      </c>
      <c r="S193" s="2">
        <f t="shared" si="40"/>
        <v>-0.0194178605296106</v>
      </c>
      <c r="T193" s="32">
        <f t="shared" si="42"/>
        <v>7</v>
      </c>
      <c r="U193" s="33">
        <f t="shared" si="41"/>
        <v>0</v>
      </c>
    </row>
    <row r="194" spans="1:21">
      <c r="A194" s="15" t="str">
        <f t="shared" si="29"/>
        <v>Thursday</v>
      </c>
      <c r="B194" s="5">
        <v>43657</v>
      </c>
      <c r="C194" s="6">
        <v>21500167</v>
      </c>
      <c r="D194" s="6">
        <v>5321291</v>
      </c>
      <c r="E194" s="6">
        <v>2149801</v>
      </c>
      <c r="F194" s="6">
        <v>1600742</v>
      </c>
      <c r="G194" s="6">
        <v>1338860</v>
      </c>
      <c r="H194" s="23">
        <f t="shared" si="30"/>
        <v>0.0622720744448171</v>
      </c>
      <c r="I194" s="2">
        <f t="shared" si="31"/>
        <v>-0.00789689940919602</v>
      </c>
      <c r="J194" s="2">
        <f>IFERROR((VLOOKUP(B194,'Channel wise traffic'!$B$2:$G$368,6,TRUE)/(VLOOKUP(B194-7,'Channel wise traffic'!$B$2:$G$368,6,TRUE))-1),"No Data Avaiable")</f>
        <v>-0.0388348837477532</v>
      </c>
      <c r="K194" s="2">
        <f t="shared" si="32"/>
        <v>0.032188045919904</v>
      </c>
      <c r="L194" s="23">
        <f t="shared" si="33"/>
        <v>0.247499984535004</v>
      </c>
      <c r="M194" s="23">
        <f t="shared" si="34"/>
        <v>0.403999894010683</v>
      </c>
      <c r="N194" s="23">
        <f t="shared" si="35"/>
        <v>0.744600081588947</v>
      </c>
      <c r="O194" s="23">
        <f t="shared" si="36"/>
        <v>0.836399619676375</v>
      </c>
      <c r="P194" s="2">
        <f t="shared" si="37"/>
        <v>-0.0388349364232856</v>
      </c>
      <c r="Q194" s="2">
        <f t="shared" si="38"/>
        <v>-0.0194176619124817</v>
      </c>
      <c r="R194" s="2">
        <f t="shared" si="39"/>
        <v>0.0736844403866859</v>
      </c>
      <c r="S194" s="2">
        <f t="shared" si="40"/>
        <v>0.0199998838704909</v>
      </c>
      <c r="T194" s="32">
        <f t="shared" si="42"/>
        <v>7</v>
      </c>
      <c r="U194" s="33">
        <f t="shared" si="41"/>
        <v>0</v>
      </c>
    </row>
    <row r="195" spans="1:21">
      <c r="A195" s="15" t="str">
        <f t="shared" si="29"/>
        <v>Friday</v>
      </c>
      <c r="B195" s="5">
        <v>43658</v>
      </c>
      <c r="C195" s="6">
        <v>20848646</v>
      </c>
      <c r="D195" s="6">
        <v>5160040</v>
      </c>
      <c r="E195" s="6">
        <v>2125936</v>
      </c>
      <c r="F195" s="6">
        <v>1598491</v>
      </c>
      <c r="G195" s="6">
        <v>1376301</v>
      </c>
      <c r="H195" s="23">
        <f t="shared" si="30"/>
        <v>0.0660139272353706</v>
      </c>
      <c r="I195" s="2">
        <f t="shared" si="31"/>
        <v>0.0961606925965601</v>
      </c>
      <c r="J195" s="2">
        <f>IFERROR((VLOOKUP(B195,'Channel wise traffic'!$B$2:$G$368,6,TRUE)/(VLOOKUP(B195-7,'Channel wise traffic'!$B$2:$G$368,6,TRUE))-1),"No Data Avaiable")</f>
        <v>0.0105262969118247</v>
      </c>
      <c r="K195" s="2">
        <f t="shared" si="32"/>
        <v>0.0847423728604357</v>
      </c>
      <c r="L195" s="23">
        <f t="shared" si="33"/>
        <v>0.247500005515946</v>
      </c>
      <c r="M195" s="23">
        <f t="shared" si="34"/>
        <v>0.411999906977465</v>
      </c>
      <c r="N195" s="23">
        <f t="shared" si="35"/>
        <v>0.751899869045917</v>
      </c>
      <c r="O195" s="23">
        <f t="shared" si="36"/>
        <v>0.861000155771912</v>
      </c>
      <c r="P195" s="2">
        <f t="shared" si="37"/>
        <v>0.0421054644988086</v>
      </c>
      <c r="Q195" s="2">
        <f t="shared" si="38"/>
        <v>-0.00961551882785938</v>
      </c>
      <c r="R195" s="2">
        <f t="shared" si="39"/>
        <v>-0.0190476841034691</v>
      </c>
      <c r="S195" s="2">
        <f t="shared" si="40"/>
        <v>0.0714285348683104</v>
      </c>
      <c r="T195" s="32">
        <f t="shared" si="42"/>
        <v>7</v>
      </c>
      <c r="U195" s="33">
        <f t="shared" si="41"/>
        <v>0</v>
      </c>
    </row>
    <row r="196" spans="1:21">
      <c r="A196" s="15" t="str">
        <f t="shared" ref="A196:A259" si="43">TEXT(B196,"DDDD")</f>
        <v>Saturday</v>
      </c>
      <c r="B196" s="5">
        <v>43659</v>
      </c>
      <c r="C196" s="6">
        <v>44889750</v>
      </c>
      <c r="D196" s="6">
        <v>9898190</v>
      </c>
      <c r="E196" s="6">
        <v>3466346</v>
      </c>
      <c r="F196" s="6">
        <v>2404257</v>
      </c>
      <c r="G196" s="6">
        <v>1912827</v>
      </c>
      <c r="H196" s="23">
        <f t="shared" ref="H196:H259" si="44">G196/C196</f>
        <v>0.0426116652465206</v>
      </c>
      <c r="I196" s="2">
        <f t="shared" ref="I196:I259" si="45">IFERROR((VLOOKUP(B196,$B$2:$G$368,6,TRUE)/(VLOOKUP(B196-7,$B$2:$G$368,6,TRUE))-1),"No Data Available")</f>
        <v>0.0925295746459953</v>
      </c>
      <c r="J196" s="2">
        <f>IFERROR((VLOOKUP(B196,'Channel wise traffic'!$B$2:$G$368,6,TRUE)/(VLOOKUP(B196-7,'Channel wise traffic'!$B$2:$G$368,6,TRUE))-1),"No Data Avaiable")</f>
        <v>0</v>
      </c>
      <c r="K196" s="2">
        <f t="shared" ref="K196:K259" si="46">IFERROR((VLOOKUP(B196,$B$2:$H$368,7,FALSE)/(VLOOKUP(B196-7,$B$2:$H$368,7,FALSE))-1),"No Data Available")</f>
        <v>0.0925295746459946</v>
      </c>
      <c r="L196" s="23">
        <f t="shared" ref="L196:L259" si="47">D196/C196</f>
        <v>0.2205000027846</v>
      </c>
      <c r="M196" s="23">
        <f t="shared" ref="M196:M259" si="48">E196/D196</f>
        <v>0.350199986058057</v>
      </c>
      <c r="N196" s="23">
        <f t="shared" ref="N196:N259" si="49">F196/E196</f>
        <v>0.693599831061296</v>
      </c>
      <c r="O196" s="23">
        <f t="shared" ref="O196:O259" si="50">G196/F196</f>
        <v>0.795600054403502</v>
      </c>
      <c r="P196" s="2">
        <f t="shared" ref="P196:P259" si="51">IFERROR((VLOOKUP(B196,$B$2:$O$368,11,FALSE)/VLOOKUP(B196-7,$B$2:$O$368,11,FALSE))-1,"No data available")</f>
        <v>0.0606060768411389</v>
      </c>
      <c r="Q196" s="2">
        <f t="shared" ref="Q196:Q259" si="52">IFERROR((VLOOKUP(B196,$B$2:$O$368,12,FALSE)/VLOOKUP(B196-7,$B$2:$O$368,12,FALSE))-1,"No data available")</f>
        <v>0.019802139625168</v>
      </c>
      <c r="R196" s="2">
        <f t="shared" ref="R196:R259" si="53">IFERROR((VLOOKUP(B196,$B$2:$O$368,13,FALSE)/VLOOKUP(B196-7,$B$2:$O$368,13,FALSE))-1,"No data available")</f>
        <v>0.0199996392295123</v>
      </c>
      <c r="S196" s="2">
        <f t="shared" ref="S196:S259" si="54">IFERROR((VLOOKUP(B196,$B$2:$O$368,14,FALSE)/VLOOKUP(B196-7,$B$2:$O$368,14,FALSE))-1,"No data available")</f>
        <v>-0.00970826595941976</v>
      </c>
      <c r="T196" s="32">
        <f t="shared" si="42"/>
        <v>7</v>
      </c>
      <c r="U196" s="33">
        <f t="shared" ref="U196:U259" si="55">IF(ISNUMBER(I196),IF(OR(I196&gt;20%,I196&lt;-20%),1,0),0)</f>
        <v>0</v>
      </c>
    </row>
    <row r="197" spans="1:21">
      <c r="A197" s="15" t="str">
        <f t="shared" si="43"/>
        <v>Sunday</v>
      </c>
      <c r="B197" s="5">
        <v>43660</v>
      </c>
      <c r="C197" s="6">
        <v>43094160</v>
      </c>
      <c r="D197" s="6">
        <v>9230769</v>
      </c>
      <c r="E197" s="6">
        <v>3232615</v>
      </c>
      <c r="F197" s="6">
        <v>2264123</v>
      </c>
      <c r="G197" s="6">
        <v>1801336</v>
      </c>
      <c r="H197" s="23">
        <f t="shared" si="44"/>
        <v>0.04180000259896</v>
      </c>
      <c r="I197" s="2">
        <f t="shared" si="45"/>
        <v>0.103638079133429</v>
      </c>
      <c r="J197" s="2">
        <f>IFERROR((VLOOKUP(B197,'Channel wise traffic'!$B$2:$G$368,6,TRUE)/(VLOOKUP(B197-7,'Channel wise traffic'!$B$2:$G$368,6,TRUE))-1),"No Data Avaiable")</f>
        <v>-0.0103092901885435</v>
      </c>
      <c r="K197" s="2">
        <f t="shared" si="46"/>
        <v>0.115134321929363</v>
      </c>
      <c r="L197" s="23">
        <f t="shared" si="47"/>
        <v>0.21419999832924</v>
      </c>
      <c r="M197" s="23">
        <f t="shared" si="48"/>
        <v>0.350199967088333</v>
      </c>
      <c r="N197" s="23">
        <f t="shared" si="49"/>
        <v>0.700399831096496</v>
      </c>
      <c r="O197" s="23">
        <f t="shared" si="50"/>
        <v>0.795599885695256</v>
      </c>
      <c r="P197" s="2">
        <f t="shared" si="51"/>
        <v>0.0200000121226476</v>
      </c>
      <c r="Q197" s="2">
        <f t="shared" si="52"/>
        <v>0.0198018917621838</v>
      </c>
      <c r="R197" s="2">
        <f t="shared" si="53"/>
        <v>0.0300000024503946</v>
      </c>
      <c r="S197" s="2">
        <f t="shared" si="54"/>
        <v>0.0408160170640464</v>
      </c>
      <c r="T197" s="32">
        <f t="shared" si="42"/>
        <v>7</v>
      </c>
      <c r="U197" s="33">
        <f t="shared" si="55"/>
        <v>0</v>
      </c>
    </row>
    <row r="198" spans="1:21">
      <c r="A198" s="15" t="str">
        <f t="shared" si="43"/>
        <v>Monday</v>
      </c>
      <c r="B198" s="5">
        <v>43661</v>
      </c>
      <c r="C198" s="6">
        <v>21500167</v>
      </c>
      <c r="D198" s="6">
        <v>5590043</v>
      </c>
      <c r="E198" s="6">
        <v>2236017</v>
      </c>
      <c r="F198" s="6">
        <v>1599646</v>
      </c>
      <c r="G198" s="6">
        <v>1298593</v>
      </c>
      <c r="H198" s="23">
        <f t="shared" si="44"/>
        <v>0.0603992052712893</v>
      </c>
      <c r="I198" s="2">
        <f t="shared" si="45"/>
        <v>0.0110298296671043</v>
      </c>
      <c r="J198" s="2">
        <f>IFERROR((VLOOKUP(B198,'Channel wise traffic'!$B$2:$G$368,6,TRUE)/(VLOOKUP(B198-7,'Channel wise traffic'!$B$2:$G$368,6,TRUE))-1),"No Data Avaiable")</f>
        <v>0.0102041103995152</v>
      </c>
      <c r="K198" s="2">
        <f t="shared" si="46"/>
        <v>0.000817379120644057</v>
      </c>
      <c r="L198" s="23">
        <f t="shared" si="47"/>
        <v>0.259999980465268</v>
      </c>
      <c r="M198" s="23">
        <f t="shared" si="48"/>
        <v>0.3999999642221</v>
      </c>
      <c r="N198" s="23">
        <f t="shared" si="49"/>
        <v>0.715399748749674</v>
      </c>
      <c r="O198" s="23">
        <f t="shared" si="50"/>
        <v>0.811800235802171</v>
      </c>
      <c r="P198" s="2">
        <f t="shared" si="51"/>
        <v>0.050505124639288</v>
      </c>
      <c r="Q198" s="2">
        <f t="shared" si="52"/>
        <v>0.0416667588875854</v>
      </c>
      <c r="R198" s="2">
        <f t="shared" si="53"/>
        <v>-0.0576923858229217</v>
      </c>
      <c r="S198" s="2">
        <f t="shared" si="54"/>
        <v>-0.0294114646449369</v>
      </c>
      <c r="T198" s="32">
        <f t="shared" si="42"/>
        <v>7</v>
      </c>
      <c r="U198" s="33">
        <f t="shared" si="55"/>
        <v>0</v>
      </c>
    </row>
    <row r="199" s="15" customFormat="1" spans="1:21">
      <c r="A199" s="24" t="str">
        <f t="shared" si="43"/>
        <v>Tuesday</v>
      </c>
      <c r="B199" s="25">
        <v>43662</v>
      </c>
      <c r="C199" s="26">
        <v>20631473</v>
      </c>
      <c r="D199" s="26">
        <v>2063147</v>
      </c>
      <c r="E199" s="26">
        <v>817006</v>
      </c>
      <c r="F199" s="26">
        <v>596414</v>
      </c>
      <c r="G199" s="26">
        <v>498841</v>
      </c>
      <c r="H199" s="27">
        <f t="shared" si="44"/>
        <v>0.024178642019404</v>
      </c>
      <c r="I199" s="29">
        <f t="shared" si="45"/>
        <v>-0.63082013655868</v>
      </c>
      <c r="J199" s="29">
        <f>IFERROR((VLOOKUP(B199,'Channel wise traffic'!$B$2:$G$368,6,TRUE)/(VLOOKUP(B199-7,'Channel wise traffic'!$B$2:$G$368,6,TRUE))-1),"No Data Avaiable")</f>
        <v>-0.0952380597376553</v>
      </c>
      <c r="K199" s="29">
        <f t="shared" si="46"/>
        <v>-0.591959098301699</v>
      </c>
      <c r="L199" s="27">
        <f t="shared" si="47"/>
        <v>0.099999985459109</v>
      </c>
      <c r="M199" s="27">
        <f t="shared" si="48"/>
        <v>0.395999897244355</v>
      </c>
      <c r="N199" s="27">
        <f t="shared" si="49"/>
        <v>0.729999534887137</v>
      </c>
      <c r="O199" s="27">
        <f t="shared" si="50"/>
        <v>0.836400553977606</v>
      </c>
      <c r="P199" s="29">
        <f t="shared" si="51"/>
        <v>-0.595959602270839</v>
      </c>
      <c r="Q199" s="29">
        <f t="shared" si="52"/>
        <v>-2.46955665139659e-7</v>
      </c>
      <c r="R199" s="29">
        <f t="shared" si="53"/>
        <v>-0.00990177919611079</v>
      </c>
      <c r="S199" s="29">
        <f t="shared" si="54"/>
        <v>0.0200013247768605</v>
      </c>
      <c r="T199" s="34">
        <f t="shared" si="42"/>
        <v>7</v>
      </c>
      <c r="U199" s="35">
        <f t="shared" si="55"/>
        <v>1</v>
      </c>
    </row>
    <row r="200" spans="1:21">
      <c r="A200" s="15" t="str">
        <f t="shared" si="43"/>
        <v>Wednesday</v>
      </c>
      <c r="B200" s="5">
        <v>43663</v>
      </c>
      <c r="C200" s="6">
        <v>21500167</v>
      </c>
      <c r="D200" s="6">
        <v>5267540</v>
      </c>
      <c r="E200" s="6">
        <v>2064876</v>
      </c>
      <c r="F200" s="6">
        <v>1552580</v>
      </c>
      <c r="G200" s="6">
        <v>1285847</v>
      </c>
      <c r="H200" s="23">
        <f t="shared" si="44"/>
        <v>0.0598063726667798</v>
      </c>
      <c r="I200" s="2">
        <f t="shared" si="45"/>
        <v>-0.14638004814299</v>
      </c>
      <c r="J200" s="2">
        <f>IFERROR((VLOOKUP(B200,'Channel wise traffic'!$B$2:$G$368,6,TRUE)/(VLOOKUP(B200-7,'Channel wise traffic'!$B$2:$G$368,6,TRUE))-1),"No Data Avaiable")</f>
        <v>-0.0571428007598055</v>
      </c>
      <c r="K200" s="2">
        <f t="shared" si="46"/>
        <v>-0.0946455224498748</v>
      </c>
      <c r="L200" s="23">
        <f t="shared" si="47"/>
        <v>0.244999957442191</v>
      </c>
      <c r="M200" s="23">
        <f t="shared" si="48"/>
        <v>0.39200006074942</v>
      </c>
      <c r="N200" s="23">
        <f t="shared" si="49"/>
        <v>0.75189987195357</v>
      </c>
      <c r="O200" s="23">
        <f t="shared" si="50"/>
        <v>0.828200157157763</v>
      </c>
      <c r="P200" s="2">
        <f t="shared" si="51"/>
        <v>-0.0392157234620673</v>
      </c>
      <c r="Q200" s="2">
        <f t="shared" si="52"/>
        <v>-0.0485433019910806</v>
      </c>
      <c r="R200" s="2">
        <f t="shared" si="53"/>
        <v>-0.00961583816825329</v>
      </c>
      <c r="S200" s="2">
        <f t="shared" si="54"/>
        <v>1.20584198848306e-7</v>
      </c>
      <c r="T200" s="32">
        <f t="shared" si="42"/>
        <v>7</v>
      </c>
      <c r="U200" s="33">
        <f t="shared" si="55"/>
        <v>0</v>
      </c>
    </row>
    <row r="201" spans="1:21">
      <c r="A201" s="15" t="str">
        <f t="shared" si="43"/>
        <v>Thursday</v>
      </c>
      <c r="B201" s="5">
        <v>43664</v>
      </c>
      <c r="C201" s="6">
        <v>22151687</v>
      </c>
      <c r="D201" s="6">
        <v>5759438</v>
      </c>
      <c r="E201" s="6">
        <v>2211624</v>
      </c>
      <c r="F201" s="6">
        <v>1695210</v>
      </c>
      <c r="G201" s="6">
        <v>1445675</v>
      </c>
      <c r="H201" s="23">
        <f t="shared" si="44"/>
        <v>0.0652625237978489</v>
      </c>
      <c r="I201" s="2">
        <f t="shared" si="45"/>
        <v>0.0797805595805388</v>
      </c>
      <c r="J201" s="2">
        <f>IFERROR((VLOOKUP(B201,'Channel wise traffic'!$B$2:$G$368,6,TRUE)/(VLOOKUP(B201-7,'Channel wise traffic'!$B$2:$G$368,6,TRUE))-1),"No Data Avaiable")</f>
        <v>0.0303029753351671</v>
      </c>
      <c r="K201" s="2">
        <f t="shared" si="46"/>
        <v>0.0480223178638735</v>
      </c>
      <c r="L201" s="23">
        <f t="shared" si="47"/>
        <v>0.259999972011161</v>
      </c>
      <c r="M201" s="23">
        <f t="shared" si="48"/>
        <v>0.383999966663414</v>
      </c>
      <c r="N201" s="23">
        <f t="shared" si="49"/>
        <v>0.766500092239911</v>
      </c>
      <c r="O201" s="23">
        <f t="shared" si="50"/>
        <v>0.852799948089027</v>
      </c>
      <c r="P201" s="2">
        <f t="shared" si="51"/>
        <v>0.050505003059462</v>
      </c>
      <c r="Q201" s="2">
        <f t="shared" si="52"/>
        <v>-0.0495047836491261</v>
      </c>
      <c r="R201" s="2">
        <f t="shared" si="53"/>
        <v>0.029411775787386</v>
      </c>
      <c r="S201" s="2">
        <f t="shared" si="54"/>
        <v>0.0196082447036476</v>
      </c>
      <c r="T201" s="32">
        <f t="shared" si="42"/>
        <v>7</v>
      </c>
      <c r="U201" s="33">
        <f t="shared" si="55"/>
        <v>0</v>
      </c>
    </row>
    <row r="202" spans="1:21">
      <c r="A202" s="15" t="str">
        <f t="shared" si="43"/>
        <v>Friday</v>
      </c>
      <c r="B202" s="5">
        <v>43665</v>
      </c>
      <c r="C202" s="6">
        <v>22586034</v>
      </c>
      <c r="D202" s="6">
        <v>5872368</v>
      </c>
      <c r="E202" s="6">
        <v>2442905</v>
      </c>
      <c r="F202" s="6">
        <v>1783320</v>
      </c>
      <c r="G202" s="6">
        <v>1491569</v>
      </c>
      <c r="H202" s="23">
        <f t="shared" si="44"/>
        <v>0.0660394383538075</v>
      </c>
      <c r="I202" s="2">
        <f t="shared" si="45"/>
        <v>0.0837520280810666</v>
      </c>
      <c r="J202" s="2">
        <f>IFERROR((VLOOKUP(B202,'Channel wise traffic'!$B$2:$G$368,6,TRUE)/(VLOOKUP(B202-7,'Channel wise traffic'!$B$2:$G$368,6,TRUE))-1),"No Data Avaiable")</f>
        <v>0.083333329336271</v>
      </c>
      <c r="K202" s="2">
        <f t="shared" si="46"/>
        <v>0.000386450549229478</v>
      </c>
      <c r="L202" s="23">
        <f t="shared" si="47"/>
        <v>0.259999962808876</v>
      </c>
      <c r="M202" s="23">
        <f t="shared" si="48"/>
        <v>0.415999985014563</v>
      </c>
      <c r="N202" s="23">
        <f t="shared" si="49"/>
        <v>0.729999733923341</v>
      </c>
      <c r="O202" s="23">
        <f t="shared" si="50"/>
        <v>0.836400085234282</v>
      </c>
      <c r="P202" s="2">
        <f t="shared" si="51"/>
        <v>0.0505048768256473</v>
      </c>
      <c r="Q202" s="2">
        <f t="shared" si="52"/>
        <v>0.00970892946661905</v>
      </c>
      <c r="R202" s="2">
        <f t="shared" si="53"/>
        <v>-0.029126398373183</v>
      </c>
      <c r="S202" s="2">
        <f t="shared" si="54"/>
        <v>-0.0285715053275171</v>
      </c>
      <c r="T202" s="32">
        <f t="shared" si="42"/>
        <v>7</v>
      </c>
      <c r="U202" s="33">
        <f t="shared" si="55"/>
        <v>0</v>
      </c>
    </row>
    <row r="203" spans="1:21">
      <c r="A203" s="15" t="str">
        <f t="shared" si="43"/>
        <v>Saturday</v>
      </c>
      <c r="B203" s="5">
        <v>43666</v>
      </c>
      <c r="C203" s="6">
        <v>44440853</v>
      </c>
      <c r="D203" s="6">
        <v>9332579</v>
      </c>
      <c r="E203" s="6">
        <v>3331730</v>
      </c>
      <c r="F203" s="6">
        <v>2152298</v>
      </c>
      <c r="G203" s="6">
        <v>1729156</v>
      </c>
      <c r="H203" s="23">
        <f t="shared" si="44"/>
        <v>0.0389091541514741</v>
      </c>
      <c r="I203" s="2">
        <f t="shared" si="45"/>
        <v>-0.0960207065249498</v>
      </c>
      <c r="J203" s="2">
        <f>IFERROR((VLOOKUP(B203,'Channel wise traffic'!$B$2:$G$368,6,TRUE)/(VLOOKUP(B203-7,'Channel wise traffic'!$B$2:$G$368,6,TRUE))-1),"No Data Avaiable")</f>
        <v>-0.0100000113611685</v>
      </c>
      <c r="K203" s="2">
        <f t="shared" si="46"/>
        <v>-0.0868896128237755</v>
      </c>
      <c r="L203" s="23">
        <f t="shared" si="47"/>
        <v>0.209999997074764</v>
      </c>
      <c r="M203" s="23">
        <f t="shared" si="48"/>
        <v>0.356999924672483</v>
      </c>
      <c r="N203" s="23">
        <f t="shared" si="49"/>
        <v>0.646000126060635</v>
      </c>
      <c r="O203" s="23">
        <f t="shared" si="50"/>
        <v>0.803399900943085</v>
      </c>
      <c r="P203" s="2">
        <f t="shared" si="51"/>
        <v>-0.0476190729126366</v>
      </c>
      <c r="Q203" s="2">
        <f t="shared" si="52"/>
        <v>0.0194173012139953</v>
      </c>
      <c r="R203" s="2">
        <f t="shared" si="53"/>
        <v>-0.068627042379505</v>
      </c>
      <c r="S203" s="2">
        <f t="shared" si="54"/>
        <v>0.0098037280118477</v>
      </c>
      <c r="T203" s="32">
        <f t="shared" si="42"/>
        <v>7</v>
      </c>
      <c r="U203" s="33">
        <f t="shared" si="55"/>
        <v>0</v>
      </c>
    </row>
    <row r="204" spans="1:21">
      <c r="A204" s="15" t="str">
        <f t="shared" si="43"/>
        <v>Sunday</v>
      </c>
      <c r="B204" s="5">
        <v>43667</v>
      </c>
      <c r="C204" s="6">
        <v>42645263</v>
      </c>
      <c r="D204" s="6">
        <v>9134615</v>
      </c>
      <c r="E204" s="6">
        <v>2950480</v>
      </c>
      <c r="F204" s="6">
        <v>1926073</v>
      </c>
      <c r="G204" s="6">
        <v>1547407</v>
      </c>
      <c r="H204" s="23">
        <f t="shared" si="44"/>
        <v>0.0362855541540452</v>
      </c>
      <c r="I204" s="2">
        <f t="shared" si="45"/>
        <v>-0.140967037798612</v>
      </c>
      <c r="J204" s="2">
        <f>IFERROR((VLOOKUP(B204,'Channel wise traffic'!$B$2:$G$368,6,TRUE)/(VLOOKUP(B204-7,'Channel wise traffic'!$B$2:$G$368,6,TRUE))-1),"No Data Avaiable")</f>
        <v>-0.0104166555476034</v>
      </c>
      <c r="K204" s="2">
        <f t="shared" si="46"/>
        <v>-0.131924595742776</v>
      </c>
      <c r="L204" s="23">
        <f t="shared" si="47"/>
        <v>0.214199992153877</v>
      </c>
      <c r="M204" s="23">
        <f t="shared" si="48"/>
        <v>0.322999929389471</v>
      </c>
      <c r="N204" s="23">
        <f t="shared" si="49"/>
        <v>0.652799883408801</v>
      </c>
      <c r="O204" s="23">
        <f t="shared" si="50"/>
        <v>0.803399974974988</v>
      </c>
      <c r="P204" s="2">
        <f t="shared" si="51"/>
        <v>-2.88298950268384e-8</v>
      </c>
      <c r="Q204" s="2">
        <f t="shared" si="52"/>
        <v>-0.0776700178615408</v>
      </c>
      <c r="R204" s="2">
        <f t="shared" si="53"/>
        <v>-0.0679611067483781</v>
      </c>
      <c r="S204" s="2">
        <f t="shared" si="54"/>
        <v>0.00980403519404183</v>
      </c>
      <c r="T204" s="32">
        <f t="shared" si="42"/>
        <v>7</v>
      </c>
      <c r="U204" s="33">
        <f t="shared" si="55"/>
        <v>0</v>
      </c>
    </row>
    <row r="205" spans="1:21">
      <c r="A205" s="15" t="str">
        <f t="shared" si="43"/>
        <v>Monday</v>
      </c>
      <c r="B205" s="5">
        <v>43668</v>
      </c>
      <c r="C205" s="6">
        <v>21500167</v>
      </c>
      <c r="D205" s="6">
        <v>5321291</v>
      </c>
      <c r="E205" s="6">
        <v>2128516</v>
      </c>
      <c r="F205" s="6">
        <v>1553817</v>
      </c>
      <c r="G205" s="6">
        <v>1286871</v>
      </c>
      <c r="H205" s="23">
        <f t="shared" si="44"/>
        <v>0.0598540002038124</v>
      </c>
      <c r="I205" s="2">
        <f t="shared" si="45"/>
        <v>-0.00902669273590728</v>
      </c>
      <c r="J205" s="2">
        <f>IFERROR((VLOOKUP(B205,'Channel wise traffic'!$B$2:$G$368,6,TRUE)/(VLOOKUP(B205-7,'Channel wise traffic'!$B$2:$G$368,6,TRUE))-1),"No Data Avaiable")</f>
        <v>0</v>
      </c>
      <c r="K205" s="2">
        <f t="shared" si="46"/>
        <v>-0.00902669273590695</v>
      </c>
      <c r="L205" s="23">
        <f t="shared" si="47"/>
        <v>0.247499984535004</v>
      </c>
      <c r="M205" s="23">
        <f t="shared" si="48"/>
        <v>0.399999924830271</v>
      </c>
      <c r="N205" s="23">
        <f t="shared" si="49"/>
        <v>0.730000150339485</v>
      </c>
      <c r="O205" s="23">
        <f t="shared" si="50"/>
        <v>0.828199845927802</v>
      </c>
      <c r="P205" s="2">
        <f t="shared" si="51"/>
        <v>-0.0480769110362835</v>
      </c>
      <c r="Q205" s="2">
        <f t="shared" si="52"/>
        <v>-9.84795798242288e-8</v>
      </c>
      <c r="R205" s="2">
        <f t="shared" si="53"/>
        <v>0.0204087317829353</v>
      </c>
      <c r="S205" s="2">
        <f t="shared" si="54"/>
        <v>0.0202015340749759</v>
      </c>
      <c r="T205" s="32">
        <f t="shared" si="42"/>
        <v>7</v>
      </c>
      <c r="U205" s="33">
        <f t="shared" si="55"/>
        <v>0</v>
      </c>
    </row>
    <row r="206" s="15" customFormat="1" spans="1:21">
      <c r="A206" s="24" t="str">
        <f t="shared" si="43"/>
        <v>Tuesday</v>
      </c>
      <c r="B206" s="25">
        <v>43669</v>
      </c>
      <c r="C206" s="26">
        <v>21282993</v>
      </c>
      <c r="D206" s="26">
        <v>5054710</v>
      </c>
      <c r="E206" s="26">
        <v>2001665</v>
      </c>
      <c r="F206" s="26">
        <v>1505052</v>
      </c>
      <c r="G206" s="26">
        <v>1172435</v>
      </c>
      <c r="H206" s="27">
        <f t="shared" si="44"/>
        <v>0.0550878816715299</v>
      </c>
      <c r="I206" s="29">
        <f t="shared" si="45"/>
        <v>1.35031803721025</v>
      </c>
      <c r="J206" s="29">
        <f>IFERROR((VLOOKUP(B206,'Channel wise traffic'!$B$2:$G$368,6,TRUE)/(VLOOKUP(B206-7,'Channel wise traffic'!$B$2:$G$368,6,TRUE))-1),"No Data Avaiable")</f>
        <v>0.0315789392051133</v>
      </c>
      <c r="K206" s="29">
        <f t="shared" si="46"/>
        <v>1.27836954727732</v>
      </c>
      <c r="L206" s="27">
        <f t="shared" si="47"/>
        <v>0.237499960649332</v>
      </c>
      <c r="M206" s="27">
        <f t="shared" si="48"/>
        <v>0.395999968346354</v>
      </c>
      <c r="N206" s="27">
        <f t="shared" si="49"/>
        <v>0.751900043214024</v>
      </c>
      <c r="O206" s="27">
        <f t="shared" si="50"/>
        <v>0.778999662470134</v>
      </c>
      <c r="P206" s="29">
        <f t="shared" si="51"/>
        <v>1.37499995183947</v>
      </c>
      <c r="Q206" s="29">
        <f t="shared" si="52"/>
        <v>1.79550548651264e-7</v>
      </c>
      <c r="R206" s="29">
        <f t="shared" si="53"/>
        <v>0.0300007154528854</v>
      </c>
      <c r="S206" s="29">
        <f t="shared" si="54"/>
        <v>-0.0686284714118076</v>
      </c>
      <c r="T206" s="34">
        <f t="shared" si="42"/>
        <v>7</v>
      </c>
      <c r="U206" s="35">
        <f t="shared" si="55"/>
        <v>1</v>
      </c>
    </row>
    <row r="207" spans="1:21">
      <c r="A207" s="15" t="str">
        <f t="shared" si="43"/>
        <v>Wednesday</v>
      </c>
      <c r="B207" s="5">
        <v>43670</v>
      </c>
      <c r="C207" s="6">
        <v>21934513</v>
      </c>
      <c r="D207" s="6">
        <v>5593301</v>
      </c>
      <c r="E207" s="6">
        <v>2192574</v>
      </c>
      <c r="F207" s="6">
        <v>1536555</v>
      </c>
      <c r="G207" s="6">
        <v>1297775</v>
      </c>
      <c r="H207" s="23">
        <f t="shared" si="44"/>
        <v>0.0591658907585502</v>
      </c>
      <c r="I207" s="2">
        <f t="shared" si="45"/>
        <v>0.00927637580520857</v>
      </c>
      <c r="J207" s="2">
        <f>IFERROR((VLOOKUP(B207,'Channel wise traffic'!$B$2:$G$368,6,TRUE)/(VLOOKUP(B207-7,'Channel wise traffic'!$B$2:$G$368,6,TRUE))-1),"No Data Avaiable")</f>
        <v>0.0202019370455093</v>
      </c>
      <c r="K207" s="2">
        <f t="shared" si="46"/>
        <v>-0.0107092585567452</v>
      </c>
      <c r="L207" s="23">
        <f t="shared" si="47"/>
        <v>0.255000008434197</v>
      </c>
      <c r="M207" s="23">
        <f t="shared" si="48"/>
        <v>0.392000001430282</v>
      </c>
      <c r="N207" s="23">
        <f t="shared" si="49"/>
        <v>0.700799608131812</v>
      </c>
      <c r="O207" s="23">
        <f t="shared" si="50"/>
        <v>0.844600421071813</v>
      </c>
      <c r="P207" s="2">
        <f t="shared" si="51"/>
        <v>0.0408165417512996</v>
      </c>
      <c r="Q207" s="2">
        <f t="shared" si="52"/>
        <v>-1.51324307195999e-7</v>
      </c>
      <c r="R207" s="2">
        <f t="shared" si="53"/>
        <v>-0.0679615274956629</v>
      </c>
      <c r="S207" s="2">
        <f t="shared" si="54"/>
        <v>0.0198022951001757</v>
      </c>
      <c r="T207" s="32">
        <f t="shared" si="42"/>
        <v>7</v>
      </c>
      <c r="U207" s="33">
        <f t="shared" si="55"/>
        <v>0</v>
      </c>
    </row>
    <row r="208" spans="1:21">
      <c r="A208" s="15" t="str">
        <f t="shared" si="43"/>
        <v>Thursday</v>
      </c>
      <c r="B208" s="5">
        <v>43671</v>
      </c>
      <c r="C208" s="6">
        <v>20631473</v>
      </c>
      <c r="D208" s="6">
        <v>5415761</v>
      </c>
      <c r="E208" s="6">
        <v>2122978</v>
      </c>
      <c r="F208" s="6">
        <v>1580769</v>
      </c>
      <c r="G208" s="6">
        <v>1296231</v>
      </c>
      <c r="H208" s="23">
        <f t="shared" si="44"/>
        <v>0.0628278455929928</v>
      </c>
      <c r="I208" s="2">
        <f t="shared" si="45"/>
        <v>-0.103373164784616</v>
      </c>
      <c r="J208" s="2">
        <f>IFERROR((VLOOKUP(B208,'Channel wise traffic'!$B$2:$G$368,6,TRUE)/(VLOOKUP(B208-7,'Channel wise traffic'!$B$2:$G$368,6,TRUE))-1),"No Data Avaiable")</f>
        <v>-0.0686274204422824</v>
      </c>
      <c r="K208" s="2">
        <f t="shared" si="46"/>
        <v>-0.0373059156032263</v>
      </c>
      <c r="L208" s="23">
        <f t="shared" si="47"/>
        <v>0.262499967888866</v>
      </c>
      <c r="M208" s="23">
        <f t="shared" si="48"/>
        <v>0.391999942390368</v>
      </c>
      <c r="N208" s="23">
        <f t="shared" si="49"/>
        <v>0.744599802729939</v>
      </c>
      <c r="O208" s="23">
        <f t="shared" si="50"/>
        <v>0.820000265693469</v>
      </c>
      <c r="P208" s="2">
        <f t="shared" si="51"/>
        <v>0.00961536979549105</v>
      </c>
      <c r="Q208" s="2">
        <f t="shared" si="52"/>
        <v>0.0208332719308955</v>
      </c>
      <c r="R208" s="2">
        <f t="shared" si="53"/>
        <v>-0.0285718028369357</v>
      </c>
      <c r="S208" s="2">
        <f t="shared" si="54"/>
        <v>-0.0384611683772451</v>
      </c>
      <c r="T208" s="32">
        <f t="shared" si="42"/>
        <v>7</v>
      </c>
      <c r="U208" s="33">
        <f t="shared" si="55"/>
        <v>0</v>
      </c>
    </row>
    <row r="209" spans="1:21">
      <c r="A209" s="15" t="str">
        <f t="shared" si="43"/>
        <v>Friday</v>
      </c>
      <c r="B209" s="5">
        <v>43672</v>
      </c>
      <c r="C209" s="6">
        <v>21065820</v>
      </c>
      <c r="D209" s="6">
        <v>5319119</v>
      </c>
      <c r="E209" s="6">
        <v>2063818</v>
      </c>
      <c r="F209" s="6">
        <v>1566850</v>
      </c>
      <c r="G209" s="6">
        <v>1246273</v>
      </c>
      <c r="H209" s="23">
        <f t="shared" si="44"/>
        <v>0.0591609061503421</v>
      </c>
      <c r="I209" s="2">
        <f t="shared" si="45"/>
        <v>-0.164455013479095</v>
      </c>
      <c r="J209" s="2">
        <f>IFERROR((VLOOKUP(B209,'Channel wise traffic'!$B$2:$G$368,6,TRUE)/(VLOOKUP(B209-7,'Channel wise traffic'!$B$2:$G$368,6,TRUE))-1),"No Data Avaiable")</f>
        <v>-0.067307661655664</v>
      </c>
      <c r="K209" s="2">
        <f t="shared" si="46"/>
        <v>-0.104157945235899</v>
      </c>
      <c r="L209" s="23">
        <f t="shared" si="47"/>
        <v>0.252499973891356</v>
      </c>
      <c r="M209" s="23">
        <f t="shared" si="48"/>
        <v>0.387999967663818</v>
      </c>
      <c r="N209" s="23">
        <f t="shared" si="49"/>
        <v>0.759199696872496</v>
      </c>
      <c r="O209" s="23">
        <f t="shared" si="50"/>
        <v>0.795400325493825</v>
      </c>
      <c r="P209" s="2">
        <f t="shared" si="51"/>
        <v>-0.028846115347459</v>
      </c>
      <c r="Q209" s="2">
        <f t="shared" si="52"/>
        <v>-0.0673077364408197</v>
      </c>
      <c r="R209" s="2">
        <f t="shared" si="53"/>
        <v>0.0399999638249466</v>
      </c>
      <c r="S209" s="2">
        <f t="shared" si="54"/>
        <v>-0.0490193155934131</v>
      </c>
      <c r="T209" s="32">
        <f t="shared" si="42"/>
        <v>7</v>
      </c>
      <c r="U209" s="33">
        <f t="shared" si="55"/>
        <v>0</v>
      </c>
    </row>
    <row r="210" spans="1:21">
      <c r="A210" s="15" t="str">
        <f t="shared" si="43"/>
        <v>Saturday</v>
      </c>
      <c r="B210" s="5">
        <v>43673</v>
      </c>
      <c r="C210" s="6">
        <v>44889750</v>
      </c>
      <c r="D210" s="6">
        <v>9615384</v>
      </c>
      <c r="E210" s="6">
        <v>3171153</v>
      </c>
      <c r="F210" s="6">
        <v>2156384</v>
      </c>
      <c r="G210" s="6">
        <v>1698799</v>
      </c>
      <c r="H210" s="23">
        <f t="shared" si="44"/>
        <v>0.0378438062141135</v>
      </c>
      <c r="I210" s="2">
        <f t="shared" si="45"/>
        <v>-0.0175559637187159</v>
      </c>
      <c r="J210" s="2">
        <f>IFERROR((VLOOKUP(B210,'Channel wise traffic'!$B$2:$G$368,6,TRUE)/(VLOOKUP(B210-7,'Channel wise traffic'!$B$2:$G$368,6,TRUE))-1),"No Data Avaiable")</f>
        <v>0.0101010216928563</v>
      </c>
      <c r="K210" s="2">
        <f t="shared" si="46"/>
        <v>-0.0273803931386732</v>
      </c>
      <c r="L210" s="23">
        <f t="shared" si="47"/>
        <v>0.21419998997544</v>
      </c>
      <c r="M210" s="23">
        <f t="shared" si="48"/>
        <v>0.329799933107196</v>
      </c>
      <c r="N210" s="23">
        <f t="shared" si="49"/>
        <v>0.679999987386291</v>
      </c>
      <c r="O210" s="23">
        <f t="shared" si="50"/>
        <v>0.787799853829374</v>
      </c>
      <c r="P210" s="2">
        <f t="shared" si="51"/>
        <v>0.0199999664722896</v>
      </c>
      <c r="Q210" s="2">
        <f t="shared" si="52"/>
        <v>-0.07619046864013</v>
      </c>
      <c r="R210" s="2">
        <f t="shared" si="53"/>
        <v>0.0526313540107031</v>
      </c>
      <c r="S210" s="2">
        <f t="shared" si="54"/>
        <v>-0.0194175367651889</v>
      </c>
      <c r="T210" s="32">
        <f t="shared" si="42"/>
        <v>7</v>
      </c>
      <c r="U210" s="33">
        <f t="shared" si="55"/>
        <v>0</v>
      </c>
    </row>
    <row r="211" spans="1:21">
      <c r="A211" s="15" t="str">
        <f t="shared" si="43"/>
        <v>Sunday</v>
      </c>
      <c r="B211" s="5">
        <v>43674</v>
      </c>
      <c r="C211" s="6">
        <v>43543058</v>
      </c>
      <c r="D211" s="6">
        <v>8778280</v>
      </c>
      <c r="E211" s="6">
        <v>3074153</v>
      </c>
      <c r="F211" s="6">
        <v>2027711</v>
      </c>
      <c r="G211" s="6">
        <v>1660696</v>
      </c>
      <c r="H211" s="23">
        <f t="shared" si="44"/>
        <v>0.0381391679013449</v>
      </c>
      <c r="I211" s="2">
        <f t="shared" si="45"/>
        <v>0.0732121542683988</v>
      </c>
      <c r="J211" s="2">
        <f>IFERROR((VLOOKUP(B211,'Channel wise traffic'!$B$2:$G$368,6,TRUE)/(VLOOKUP(B211-7,'Channel wise traffic'!$B$2:$G$368,6,TRUE))-1),"No Data Avaiable")</f>
        <v>0.0210526323194504</v>
      </c>
      <c r="K211" s="2">
        <f t="shared" si="46"/>
        <v>0.0510840688674741</v>
      </c>
      <c r="L211" s="23">
        <f t="shared" si="47"/>
        <v>0.201599988682467</v>
      </c>
      <c r="M211" s="23">
        <f t="shared" si="48"/>
        <v>0.350199925270098</v>
      </c>
      <c r="N211" s="23">
        <f t="shared" si="49"/>
        <v>0.659599896296639</v>
      </c>
      <c r="O211" s="23">
        <f t="shared" si="50"/>
        <v>0.819000340778346</v>
      </c>
      <c r="P211" s="2">
        <f t="shared" si="51"/>
        <v>-0.0588235477728591</v>
      </c>
      <c r="Q211" s="2">
        <f t="shared" si="52"/>
        <v>0.084210531971449</v>
      </c>
      <c r="R211" s="2">
        <f t="shared" si="53"/>
        <v>0.0104166882695029</v>
      </c>
      <c r="S211" s="2">
        <f t="shared" si="54"/>
        <v>0.019417931652093</v>
      </c>
      <c r="T211" s="32">
        <f t="shared" si="42"/>
        <v>7</v>
      </c>
      <c r="U211" s="33">
        <f t="shared" si="55"/>
        <v>0</v>
      </c>
    </row>
    <row r="212" spans="1:21">
      <c r="A212" s="15" t="str">
        <f t="shared" si="43"/>
        <v>Monday</v>
      </c>
      <c r="B212" s="5">
        <v>43675</v>
      </c>
      <c r="C212" s="6">
        <v>21500167</v>
      </c>
      <c r="D212" s="6">
        <v>5536293</v>
      </c>
      <c r="E212" s="6">
        <v>2214517</v>
      </c>
      <c r="F212" s="6">
        <v>1551933</v>
      </c>
      <c r="G212" s="6">
        <v>1298037</v>
      </c>
      <c r="H212" s="23">
        <f t="shared" si="44"/>
        <v>0.0603733450070411</v>
      </c>
      <c r="I212" s="2">
        <f t="shared" si="45"/>
        <v>0.00867686038460724</v>
      </c>
      <c r="J212" s="2">
        <f>IFERROR((VLOOKUP(B212,'Channel wise traffic'!$B$2:$G$368,6,TRUE)/(VLOOKUP(B212-7,'Channel wise traffic'!$B$2:$G$368,6,TRUE))-1),"No Data Avaiable")</f>
        <v>0</v>
      </c>
      <c r="K212" s="2">
        <f t="shared" si="46"/>
        <v>0.00867686038460658</v>
      </c>
      <c r="L212" s="23">
        <f t="shared" si="47"/>
        <v>0.257499999883722</v>
      </c>
      <c r="M212" s="23">
        <f t="shared" si="48"/>
        <v>0.399999963874744</v>
      </c>
      <c r="N212" s="23">
        <f t="shared" si="49"/>
        <v>0.700799768075838</v>
      </c>
      <c r="O212" s="23">
        <f t="shared" si="50"/>
        <v>0.836400153872622</v>
      </c>
      <c r="P212" s="2">
        <f t="shared" si="51"/>
        <v>0.0404041049437063</v>
      </c>
      <c r="Q212" s="2">
        <f t="shared" si="52"/>
        <v>9.76112004558161e-8</v>
      </c>
      <c r="R212" s="2">
        <f t="shared" si="53"/>
        <v>-0.0400005154109462</v>
      </c>
      <c r="S212" s="2">
        <f t="shared" si="54"/>
        <v>0.00990136376520745</v>
      </c>
      <c r="T212" s="32">
        <f t="shared" si="42"/>
        <v>7</v>
      </c>
      <c r="U212" s="33">
        <f t="shared" si="55"/>
        <v>0</v>
      </c>
    </row>
    <row r="213" spans="1:21">
      <c r="A213" s="15" t="str">
        <f t="shared" si="43"/>
        <v>Tuesday</v>
      </c>
      <c r="B213" s="5">
        <v>43676</v>
      </c>
      <c r="C213" s="6">
        <v>20848646</v>
      </c>
      <c r="D213" s="6">
        <v>5212161</v>
      </c>
      <c r="E213" s="6">
        <v>2043167</v>
      </c>
      <c r="F213" s="6">
        <v>1416936</v>
      </c>
      <c r="G213" s="6">
        <v>1208363</v>
      </c>
      <c r="H213" s="23">
        <f t="shared" si="44"/>
        <v>0.0579588238008358</v>
      </c>
      <c r="I213" s="2">
        <f t="shared" si="45"/>
        <v>0.030643916293867</v>
      </c>
      <c r="J213" s="2">
        <f>IFERROR((VLOOKUP(B213,'Channel wise traffic'!$B$2:$G$368,6,TRUE)/(VLOOKUP(B213-7,'Channel wise traffic'!$B$2:$G$368,6,TRUE))-1),"No Data Avaiable")</f>
        <v>-0.0204081738131556</v>
      </c>
      <c r="K213" s="2">
        <f t="shared" si="46"/>
        <v>0.0521156748488596</v>
      </c>
      <c r="L213" s="23">
        <f t="shared" si="47"/>
        <v>0.249999976017627</v>
      </c>
      <c r="M213" s="23">
        <f t="shared" si="48"/>
        <v>0.391999978511792</v>
      </c>
      <c r="N213" s="23">
        <f t="shared" si="49"/>
        <v>0.693499846072299</v>
      </c>
      <c r="O213" s="23">
        <f t="shared" si="50"/>
        <v>0.852799985320438</v>
      </c>
      <c r="P213" s="2">
        <f t="shared" si="51"/>
        <v>0.0526316523763635</v>
      </c>
      <c r="Q213" s="2">
        <f t="shared" si="52"/>
        <v>-0.0101009852381193</v>
      </c>
      <c r="R213" s="2">
        <f t="shared" si="53"/>
        <v>-0.0776701606400926</v>
      </c>
      <c r="S213" s="2">
        <f t="shared" si="54"/>
        <v>0.0947372975955985</v>
      </c>
      <c r="T213" s="32">
        <f t="shared" si="42"/>
        <v>7</v>
      </c>
      <c r="U213" s="33">
        <f t="shared" si="55"/>
        <v>0</v>
      </c>
    </row>
    <row r="214" spans="1:21">
      <c r="A214" s="15" t="str">
        <f t="shared" si="43"/>
        <v>Wednesday</v>
      </c>
      <c r="B214" s="5">
        <v>43677</v>
      </c>
      <c r="C214" s="6">
        <v>22368860</v>
      </c>
      <c r="D214" s="6">
        <v>5592215</v>
      </c>
      <c r="E214" s="6">
        <v>2214517</v>
      </c>
      <c r="F214" s="6">
        <v>1535767</v>
      </c>
      <c r="G214" s="6">
        <v>1322295</v>
      </c>
      <c r="H214" s="23">
        <f t="shared" si="44"/>
        <v>0.0591132046961714</v>
      </c>
      <c r="I214" s="2">
        <f t="shared" si="45"/>
        <v>0.0188938760570978</v>
      </c>
      <c r="J214" s="2">
        <f>IFERROR((VLOOKUP(B214,'Channel wise traffic'!$B$2:$G$368,6,TRUE)/(VLOOKUP(B214-7,'Channel wise traffic'!$B$2:$G$368,6,TRUE))-1),"No Data Avaiable")</f>
        <v>0.019801991482737</v>
      </c>
      <c r="K214" s="2">
        <f t="shared" si="46"/>
        <v>-0.000890480337629063</v>
      </c>
      <c r="L214" s="23">
        <f t="shared" si="47"/>
        <v>0.25</v>
      </c>
      <c r="M214" s="23">
        <f t="shared" si="48"/>
        <v>0.395999974965197</v>
      </c>
      <c r="N214" s="23">
        <f t="shared" si="49"/>
        <v>0.693499756380285</v>
      </c>
      <c r="O214" s="23">
        <f t="shared" si="50"/>
        <v>0.86099974800865</v>
      </c>
      <c r="P214" s="2">
        <f t="shared" si="51"/>
        <v>-0.0196078755640007</v>
      </c>
      <c r="Q214" s="2">
        <f t="shared" si="52"/>
        <v>0.0102040140824493</v>
      </c>
      <c r="R214" s="2">
        <f t="shared" si="53"/>
        <v>-0.0104164609494959</v>
      </c>
      <c r="S214" s="2">
        <f t="shared" si="54"/>
        <v>0.0194166691463704</v>
      </c>
      <c r="T214" s="32">
        <f t="shared" si="42"/>
        <v>7</v>
      </c>
      <c r="U214" s="33">
        <f t="shared" si="55"/>
        <v>0</v>
      </c>
    </row>
    <row r="215" spans="1:21">
      <c r="A215" s="15" t="str">
        <f t="shared" si="43"/>
        <v>Thursday</v>
      </c>
      <c r="B215" s="5">
        <v>43678</v>
      </c>
      <c r="C215" s="6">
        <v>22151687</v>
      </c>
      <c r="D215" s="6">
        <v>5704059</v>
      </c>
      <c r="E215" s="6">
        <v>2327256</v>
      </c>
      <c r="F215" s="6">
        <v>1749863</v>
      </c>
      <c r="G215" s="6">
        <v>1506632</v>
      </c>
      <c r="H215" s="23">
        <f t="shared" si="44"/>
        <v>0.0680143232431914</v>
      </c>
      <c r="I215" s="2">
        <f t="shared" si="45"/>
        <v>0.162317519022458</v>
      </c>
      <c r="J215" s="2">
        <f>IFERROR((VLOOKUP(B215,'Channel wise traffic'!$B$2:$G$368,6,TRUE)/(VLOOKUP(B215-7,'Channel wise traffic'!$B$2:$G$368,6,TRUE))-1),"No Data Avaiable")</f>
        <v>0.0736841753220516</v>
      </c>
      <c r="K215" s="2">
        <f t="shared" si="46"/>
        <v>0.0825506206881148</v>
      </c>
      <c r="L215" s="23">
        <f t="shared" si="47"/>
        <v>0.257499981829826</v>
      </c>
      <c r="M215" s="23">
        <f t="shared" si="48"/>
        <v>0.40799998737741</v>
      </c>
      <c r="N215" s="23">
        <f t="shared" si="49"/>
        <v>0.751899662091321</v>
      </c>
      <c r="O215" s="23">
        <f t="shared" si="50"/>
        <v>0.860999975426648</v>
      </c>
      <c r="P215" s="2">
        <f t="shared" si="51"/>
        <v>-0.0190475682692511</v>
      </c>
      <c r="Q215" s="2">
        <f t="shared" si="52"/>
        <v>0.0408164472919963</v>
      </c>
      <c r="R215" s="2">
        <f t="shared" si="53"/>
        <v>0.00980373528789413</v>
      </c>
      <c r="S215" s="2">
        <f t="shared" si="54"/>
        <v>0.0499996298153698</v>
      </c>
      <c r="T215" s="32">
        <f t="shared" si="42"/>
        <v>8</v>
      </c>
      <c r="U215" s="33">
        <f t="shared" si="55"/>
        <v>0</v>
      </c>
    </row>
    <row r="216" spans="1:21">
      <c r="A216" s="15" t="str">
        <f t="shared" si="43"/>
        <v>Friday</v>
      </c>
      <c r="B216" s="5">
        <v>43679</v>
      </c>
      <c r="C216" s="6">
        <v>22803207</v>
      </c>
      <c r="D216" s="6">
        <v>5814817</v>
      </c>
      <c r="E216" s="6">
        <v>2256149</v>
      </c>
      <c r="F216" s="6">
        <v>1581109</v>
      </c>
      <c r="G216" s="6">
        <v>1322439</v>
      </c>
      <c r="H216" s="23">
        <f t="shared" si="44"/>
        <v>0.0579935532752038</v>
      </c>
      <c r="I216" s="2">
        <f t="shared" si="45"/>
        <v>0.0611150205452577</v>
      </c>
      <c r="J216" s="2">
        <f>IFERROR((VLOOKUP(B216,'Channel wise traffic'!$B$2:$G$368,6,TRUE)/(VLOOKUP(B216-7,'Channel wise traffic'!$B$2:$G$368,6,TRUE))-1),"No Data Avaiable")</f>
        <v>0.082474172971865</v>
      </c>
      <c r="K216" s="2">
        <f t="shared" si="46"/>
        <v>-0.0197318288562345</v>
      </c>
      <c r="L216" s="23">
        <f t="shared" si="47"/>
        <v>0.254999965575018</v>
      </c>
      <c r="M216" s="23">
        <f t="shared" si="48"/>
        <v>0.388000000687898</v>
      </c>
      <c r="N216" s="23">
        <f t="shared" si="49"/>
        <v>0.700799902843296</v>
      </c>
      <c r="O216" s="23">
        <f t="shared" si="50"/>
        <v>0.836399641011467</v>
      </c>
      <c r="P216" s="2">
        <f t="shared" si="51"/>
        <v>0.00990095818678194</v>
      </c>
      <c r="Q216" s="2">
        <f t="shared" si="52"/>
        <v>8.51136148227738e-8</v>
      </c>
      <c r="R216" s="2">
        <f t="shared" si="53"/>
        <v>-0.0769228363364419</v>
      </c>
      <c r="S216" s="2">
        <f t="shared" si="54"/>
        <v>0.0515455101079918</v>
      </c>
      <c r="T216" s="32">
        <f t="shared" si="42"/>
        <v>8</v>
      </c>
      <c r="U216" s="33">
        <f t="shared" si="55"/>
        <v>0</v>
      </c>
    </row>
    <row r="217" spans="1:21">
      <c r="A217" s="15" t="str">
        <f t="shared" si="43"/>
        <v>Saturday</v>
      </c>
      <c r="B217" s="5">
        <v>43680</v>
      </c>
      <c r="C217" s="6">
        <v>45338648</v>
      </c>
      <c r="D217" s="6">
        <v>9045060</v>
      </c>
      <c r="E217" s="6">
        <v>3167580</v>
      </c>
      <c r="F217" s="6">
        <v>2240112</v>
      </c>
      <c r="G217" s="6">
        <v>1782233</v>
      </c>
      <c r="H217" s="23">
        <f t="shared" si="44"/>
        <v>0.0393093547915236</v>
      </c>
      <c r="I217" s="2">
        <f t="shared" si="45"/>
        <v>0.0491135207873328</v>
      </c>
      <c r="J217" s="2">
        <f>IFERROR((VLOOKUP(B217,'Channel wise traffic'!$B$2:$G$368,6,TRUE)/(VLOOKUP(B217-7,'Channel wise traffic'!$B$2:$G$368,6,TRUE))-1),"No Data Avaiable")</f>
        <v>0.0100000113611685</v>
      </c>
      <c r="K217" s="2">
        <f t="shared" si="46"/>
        <v>0.0387262467500835</v>
      </c>
      <c r="L217" s="23">
        <f t="shared" si="47"/>
        <v>0.199499993912478</v>
      </c>
      <c r="M217" s="23">
        <f t="shared" si="48"/>
        <v>0.350199998673309</v>
      </c>
      <c r="N217" s="23">
        <f t="shared" si="49"/>
        <v>0.70719981815771</v>
      </c>
      <c r="O217" s="23">
        <f t="shared" si="50"/>
        <v>0.79559995214525</v>
      </c>
      <c r="P217" s="2">
        <f t="shared" si="51"/>
        <v>-0.0686274358119575</v>
      </c>
      <c r="Q217" s="2">
        <f t="shared" si="52"/>
        <v>0.0618558814549017</v>
      </c>
      <c r="R217" s="2">
        <f t="shared" si="53"/>
        <v>0.0399997518764179</v>
      </c>
      <c r="S217" s="2">
        <f t="shared" si="54"/>
        <v>0.0099011167341061</v>
      </c>
      <c r="T217" s="32">
        <f t="shared" si="42"/>
        <v>8</v>
      </c>
      <c r="U217" s="33">
        <f t="shared" si="55"/>
        <v>0</v>
      </c>
    </row>
    <row r="218" spans="1:21">
      <c r="A218" s="15" t="str">
        <f t="shared" si="43"/>
        <v>Sunday</v>
      </c>
      <c r="B218" s="5">
        <v>43681</v>
      </c>
      <c r="C218" s="6">
        <v>43991955</v>
      </c>
      <c r="D218" s="6">
        <v>9053544</v>
      </c>
      <c r="E218" s="6">
        <v>2924294</v>
      </c>
      <c r="F218" s="6">
        <v>2068061</v>
      </c>
      <c r="G218" s="6">
        <v>1677611</v>
      </c>
      <c r="H218" s="23">
        <f t="shared" si="44"/>
        <v>0.0381344952730562</v>
      </c>
      <c r="I218" s="2">
        <f t="shared" si="45"/>
        <v>0.0101854884939809</v>
      </c>
      <c r="J218" s="2">
        <f>IFERROR((VLOOKUP(B218,'Channel wise traffic'!$B$2:$G$368,6,TRUE)/(VLOOKUP(B218-7,'Channel wise traffic'!$B$2:$G$368,6,TRUE))-1),"No Data Avaiable")</f>
        <v>0.0103093131543179</v>
      </c>
      <c r="K218" s="2">
        <f t="shared" si="46"/>
        <v>-0.000122515213252461</v>
      </c>
      <c r="L218" s="23">
        <f t="shared" si="47"/>
        <v>0.205799992294046</v>
      </c>
      <c r="M218" s="23">
        <f t="shared" si="48"/>
        <v>0.322999921356764</v>
      </c>
      <c r="N218" s="23">
        <f t="shared" si="49"/>
        <v>0.707200096843888</v>
      </c>
      <c r="O218" s="23">
        <f t="shared" si="50"/>
        <v>0.811199959769078</v>
      </c>
      <c r="P218" s="2">
        <f t="shared" si="51"/>
        <v>0.0208333524174644</v>
      </c>
      <c r="Q218" s="2">
        <f t="shared" si="52"/>
        <v>-0.0776699306613393</v>
      </c>
      <c r="R218" s="2">
        <f t="shared" si="53"/>
        <v>0.0721652638432833</v>
      </c>
      <c r="S218" s="2">
        <f t="shared" si="54"/>
        <v>-0.00952427077362883</v>
      </c>
      <c r="T218" s="32">
        <f t="shared" si="42"/>
        <v>8</v>
      </c>
      <c r="U218" s="33">
        <f t="shared" si="55"/>
        <v>0</v>
      </c>
    </row>
    <row r="219" spans="1:21">
      <c r="A219" s="15" t="str">
        <f t="shared" si="43"/>
        <v>Monday</v>
      </c>
      <c r="B219" s="5">
        <v>43682</v>
      </c>
      <c r="C219" s="6">
        <v>22368860</v>
      </c>
      <c r="D219" s="6">
        <v>5592215</v>
      </c>
      <c r="E219" s="6">
        <v>2214517</v>
      </c>
      <c r="F219" s="6">
        <v>1551933</v>
      </c>
      <c r="G219" s="6">
        <v>1208956</v>
      </c>
      <c r="H219" s="23">
        <f t="shared" si="44"/>
        <v>0.0540463841250739</v>
      </c>
      <c r="I219" s="2">
        <f t="shared" si="45"/>
        <v>-0.0686274736390411</v>
      </c>
      <c r="J219" s="2">
        <f>IFERROR((VLOOKUP(B219,'Channel wise traffic'!$B$2:$G$368,6,TRUE)/(VLOOKUP(B219-7,'Channel wise traffic'!$B$2:$G$368,6,TRUE))-1),"No Data Avaiable")</f>
        <v>0.0404039671135563</v>
      </c>
      <c r="K219" s="2">
        <f t="shared" si="46"/>
        <v>-0.104797255829196</v>
      </c>
      <c r="L219" s="23">
        <f t="shared" si="47"/>
        <v>0.25</v>
      </c>
      <c r="M219" s="23">
        <f t="shared" si="48"/>
        <v>0.395999974965197</v>
      </c>
      <c r="N219" s="23">
        <f t="shared" si="49"/>
        <v>0.700799768075838</v>
      </c>
      <c r="O219" s="23">
        <f t="shared" si="50"/>
        <v>0.779000124361039</v>
      </c>
      <c r="P219" s="2">
        <f t="shared" si="51"/>
        <v>-0.0291262131538198</v>
      </c>
      <c r="Q219" s="2">
        <f t="shared" si="52"/>
        <v>-0.00999997317699686</v>
      </c>
      <c r="R219" s="2">
        <f t="shared" si="53"/>
        <v>0</v>
      </c>
      <c r="S219" s="2">
        <f t="shared" si="54"/>
        <v>-0.0686274736390411</v>
      </c>
      <c r="T219" s="32">
        <f t="shared" si="42"/>
        <v>8</v>
      </c>
      <c r="U219" s="33">
        <f t="shared" si="55"/>
        <v>0</v>
      </c>
    </row>
    <row r="220" spans="1:21">
      <c r="A220" s="15" t="str">
        <f t="shared" si="43"/>
        <v>Tuesday</v>
      </c>
      <c r="B220" s="5">
        <v>43683</v>
      </c>
      <c r="C220" s="6">
        <v>22586034</v>
      </c>
      <c r="D220" s="6">
        <v>5420648</v>
      </c>
      <c r="E220" s="6">
        <v>2124894</v>
      </c>
      <c r="F220" s="6">
        <v>1535660</v>
      </c>
      <c r="G220" s="6">
        <v>1221464</v>
      </c>
      <c r="H220" s="23">
        <f t="shared" si="44"/>
        <v>0.0540804994803426</v>
      </c>
      <c r="I220" s="2">
        <f t="shared" si="45"/>
        <v>0.0108419407082143</v>
      </c>
      <c r="J220" s="2">
        <f>IFERROR((VLOOKUP(B220,'Channel wise traffic'!$B$2:$G$368,6,TRUE)/(VLOOKUP(B220-7,'Channel wise traffic'!$B$2:$G$368,6,TRUE))-1),"No Data Avaiable")</f>
        <v>0.083333329336271</v>
      </c>
      <c r="K220" s="2">
        <f t="shared" si="46"/>
        <v>-0.0669151660810148</v>
      </c>
      <c r="L220" s="23">
        <f t="shared" si="47"/>
        <v>0.239999992915976</v>
      </c>
      <c r="M220" s="23">
        <f t="shared" si="48"/>
        <v>0.391999997048323</v>
      </c>
      <c r="N220" s="23">
        <f t="shared" si="49"/>
        <v>0.722699579367253</v>
      </c>
      <c r="O220" s="23">
        <f t="shared" si="50"/>
        <v>0.795400023442689</v>
      </c>
      <c r="P220" s="2">
        <f t="shared" si="51"/>
        <v>-0.0399999362437773</v>
      </c>
      <c r="Q220" s="2">
        <f t="shared" si="52"/>
        <v>4.72870724799179e-8</v>
      </c>
      <c r="R220" s="2">
        <f t="shared" si="53"/>
        <v>0.0421048879251091</v>
      </c>
      <c r="S220" s="2">
        <f t="shared" si="54"/>
        <v>-0.0673076487638316</v>
      </c>
      <c r="T220" s="32">
        <f t="shared" si="42"/>
        <v>8</v>
      </c>
      <c r="U220" s="33">
        <f t="shared" si="55"/>
        <v>0</v>
      </c>
    </row>
    <row r="221" spans="1:21">
      <c r="A221" s="15" t="str">
        <f t="shared" si="43"/>
        <v>Wednesday</v>
      </c>
      <c r="B221" s="5">
        <v>43684</v>
      </c>
      <c r="C221" s="6">
        <v>22586034</v>
      </c>
      <c r="D221" s="6">
        <v>5364183</v>
      </c>
      <c r="E221" s="6">
        <v>2124216</v>
      </c>
      <c r="F221" s="6">
        <v>1488650</v>
      </c>
      <c r="G221" s="6">
        <v>1184072</v>
      </c>
      <c r="H221" s="23">
        <f t="shared" si="44"/>
        <v>0.052424963143153</v>
      </c>
      <c r="I221" s="2">
        <f t="shared" si="45"/>
        <v>-0.104532649673484</v>
      </c>
      <c r="J221" s="2">
        <f>IFERROR((VLOOKUP(B221,'Channel wise traffic'!$B$2:$G$368,6,TRUE)/(VLOOKUP(B221-7,'Channel wise traffic'!$B$2:$G$368,6,TRUE))-1),"No Data Avaiable")</f>
        <v>0.00970876564194745</v>
      </c>
      <c r="K221" s="2">
        <f t="shared" si="46"/>
        <v>-0.113142936293075</v>
      </c>
      <c r="L221" s="23">
        <f t="shared" si="47"/>
        <v>0.237499996679364</v>
      </c>
      <c r="M221" s="23">
        <f t="shared" si="48"/>
        <v>0.395999912754654</v>
      </c>
      <c r="N221" s="23">
        <f t="shared" si="49"/>
        <v>0.700799730347573</v>
      </c>
      <c r="O221" s="23">
        <f t="shared" si="50"/>
        <v>0.79539985893259</v>
      </c>
      <c r="P221" s="2">
        <f t="shared" si="51"/>
        <v>-0.0500000132825444</v>
      </c>
      <c r="Q221" s="2">
        <f t="shared" si="52"/>
        <v>-1.57097340358625e-7</v>
      </c>
      <c r="R221" s="2">
        <f t="shared" si="53"/>
        <v>0.0105262819490952</v>
      </c>
      <c r="S221" s="2">
        <f t="shared" si="54"/>
        <v>-0.0761903696578095</v>
      </c>
      <c r="T221" s="32">
        <f t="shared" si="42"/>
        <v>8</v>
      </c>
      <c r="U221" s="33">
        <f t="shared" si="55"/>
        <v>0</v>
      </c>
    </row>
    <row r="222" spans="1:21">
      <c r="A222" s="15" t="str">
        <f t="shared" si="43"/>
        <v>Thursday</v>
      </c>
      <c r="B222" s="5">
        <v>43685</v>
      </c>
      <c r="C222" s="6">
        <v>20848646</v>
      </c>
      <c r="D222" s="6">
        <v>5264283</v>
      </c>
      <c r="E222" s="6">
        <v>2168884</v>
      </c>
      <c r="F222" s="6">
        <v>1519954</v>
      </c>
      <c r="G222" s="6">
        <v>1233898</v>
      </c>
      <c r="H222" s="23">
        <f t="shared" si="44"/>
        <v>0.0591836035779014</v>
      </c>
      <c r="I222" s="2">
        <f t="shared" si="45"/>
        <v>-0.181022306707942</v>
      </c>
      <c r="J222" s="2">
        <f>IFERROR((VLOOKUP(B222,'Channel wise traffic'!$B$2:$G$368,6,TRUE)/(VLOOKUP(B222-7,'Channel wise traffic'!$B$2:$G$368,6,TRUE))-1),"No Data Avaiable")</f>
        <v>-0.0588235161343257</v>
      </c>
      <c r="K222" s="2">
        <f t="shared" si="46"/>
        <v>-0.129836176325903</v>
      </c>
      <c r="L222" s="23">
        <f t="shared" si="47"/>
        <v>0.252499994484054</v>
      </c>
      <c r="M222" s="23">
        <f t="shared" si="48"/>
        <v>0.411999886784202</v>
      </c>
      <c r="N222" s="23">
        <f t="shared" si="49"/>
        <v>0.700800042786982</v>
      </c>
      <c r="O222" s="23">
        <f t="shared" si="50"/>
        <v>0.811799567618494</v>
      </c>
      <c r="P222" s="2">
        <f t="shared" si="51"/>
        <v>-0.0194174279556897</v>
      </c>
      <c r="Q222" s="2">
        <f t="shared" si="52"/>
        <v>0.00980367531995152</v>
      </c>
      <c r="R222" s="2">
        <f t="shared" si="53"/>
        <v>-0.067960689278955</v>
      </c>
      <c r="S222" s="2">
        <f t="shared" si="54"/>
        <v>-0.0571433324185333</v>
      </c>
      <c r="T222" s="32">
        <f t="shared" si="42"/>
        <v>8</v>
      </c>
      <c r="U222" s="33">
        <f t="shared" si="55"/>
        <v>0</v>
      </c>
    </row>
    <row r="223" spans="1:21">
      <c r="A223" s="15" t="str">
        <f t="shared" si="43"/>
        <v>Friday</v>
      </c>
      <c r="B223" s="5">
        <v>43686</v>
      </c>
      <c r="C223" s="6">
        <v>22586034</v>
      </c>
      <c r="D223" s="6">
        <v>5590043</v>
      </c>
      <c r="E223" s="6">
        <v>2124216</v>
      </c>
      <c r="F223" s="6">
        <v>1566184</v>
      </c>
      <c r="G223" s="6">
        <v>1322799</v>
      </c>
      <c r="H223" s="23">
        <f t="shared" si="44"/>
        <v>0.0585671216115233</v>
      </c>
      <c r="I223" s="2">
        <f t="shared" si="45"/>
        <v>0.000272224276507194</v>
      </c>
      <c r="J223" s="2">
        <f>IFERROR((VLOOKUP(B223,'Channel wise traffic'!$B$2:$G$368,6,TRUE)/(VLOOKUP(B223-7,'Channel wise traffic'!$B$2:$G$368,6,TRUE))-1),"No Data Avaiable")</f>
        <v>-0.00952379281772009</v>
      </c>
      <c r="K223" s="2">
        <f t="shared" si="46"/>
        <v>0.00989020854779632</v>
      </c>
      <c r="L223" s="23">
        <f t="shared" si="47"/>
        <v>0.247499981625814</v>
      </c>
      <c r="M223" s="23">
        <f t="shared" si="48"/>
        <v>0.37999993917757</v>
      </c>
      <c r="N223" s="23">
        <f t="shared" si="49"/>
        <v>0.737299784955955</v>
      </c>
      <c r="O223" s="23">
        <f t="shared" si="50"/>
        <v>0.844599995913635</v>
      </c>
      <c r="P223" s="2">
        <f t="shared" si="51"/>
        <v>-0.0294117057321627</v>
      </c>
      <c r="Q223" s="2">
        <f t="shared" si="52"/>
        <v>-0.0206187151962484</v>
      </c>
      <c r="R223" s="2">
        <f t="shared" si="53"/>
        <v>0.0520831723357429</v>
      </c>
      <c r="S223" s="2">
        <f t="shared" si="54"/>
        <v>0.00980435009781999</v>
      </c>
      <c r="T223" s="32">
        <f t="shared" si="42"/>
        <v>8</v>
      </c>
      <c r="U223" s="33">
        <f t="shared" si="55"/>
        <v>0</v>
      </c>
    </row>
    <row r="224" spans="1:21">
      <c r="A224" s="15" t="str">
        <f t="shared" si="43"/>
        <v>Saturday</v>
      </c>
      <c r="B224" s="5">
        <v>43687</v>
      </c>
      <c r="C224" s="6">
        <v>46685340</v>
      </c>
      <c r="D224" s="6">
        <v>9411764</v>
      </c>
      <c r="E224" s="6">
        <v>3328000</v>
      </c>
      <c r="F224" s="6">
        <v>2330931</v>
      </c>
      <c r="G224" s="6">
        <v>1890851</v>
      </c>
      <c r="H224" s="23">
        <f t="shared" si="44"/>
        <v>0.0405020291166349</v>
      </c>
      <c r="I224" s="2">
        <f t="shared" si="45"/>
        <v>0.0609448932883636</v>
      </c>
      <c r="J224" s="2">
        <f>IFERROR((VLOOKUP(B224,'Channel wise traffic'!$B$2:$G$368,6,TRUE)/(VLOOKUP(B224-7,'Channel wise traffic'!$B$2:$G$368,6,TRUE))-1),"No Data Avaiable")</f>
        <v>0.0297029595964784</v>
      </c>
      <c r="K224" s="2">
        <f t="shared" si="46"/>
        <v>0.0303407250369949</v>
      </c>
      <c r="L224" s="23">
        <f t="shared" si="47"/>
        <v>0.20159998834752</v>
      </c>
      <c r="M224" s="23">
        <f t="shared" si="48"/>
        <v>0.353600026520002</v>
      </c>
      <c r="N224" s="23">
        <f t="shared" si="49"/>
        <v>0.700399939903846</v>
      </c>
      <c r="O224" s="23">
        <f t="shared" si="50"/>
        <v>0.811199902528217</v>
      </c>
      <c r="P224" s="2">
        <f t="shared" si="51"/>
        <v>0.0105262882161425</v>
      </c>
      <c r="Q224" s="2">
        <f t="shared" si="52"/>
        <v>0.00970881741740048</v>
      </c>
      <c r="R224" s="2">
        <f t="shared" si="53"/>
        <v>-0.00961521493540274</v>
      </c>
      <c r="S224" s="2">
        <f t="shared" si="54"/>
        <v>0.0196077819523541</v>
      </c>
      <c r="T224" s="32">
        <f t="shared" si="42"/>
        <v>8</v>
      </c>
      <c r="U224" s="33">
        <f t="shared" si="55"/>
        <v>0</v>
      </c>
    </row>
    <row r="225" s="15" customFormat="1" spans="1:21">
      <c r="A225" s="24" t="str">
        <f t="shared" si="43"/>
        <v>Sunday</v>
      </c>
      <c r="B225" s="25">
        <v>43688</v>
      </c>
      <c r="C225" s="26">
        <v>43991955</v>
      </c>
      <c r="D225" s="26">
        <v>9700226</v>
      </c>
      <c r="E225" s="26">
        <v>3166153</v>
      </c>
      <c r="F225" s="26">
        <v>1033432</v>
      </c>
      <c r="G225" s="26">
        <v>765773</v>
      </c>
      <c r="H225" s="27">
        <f t="shared" si="44"/>
        <v>0.0174071145508309</v>
      </c>
      <c r="I225" s="29">
        <f t="shared" si="45"/>
        <v>-0.543533632051769</v>
      </c>
      <c r="J225" s="29">
        <f>IFERROR((VLOOKUP(B225,'Channel wise traffic'!$B$2:$G$368,6,TRUE)/(VLOOKUP(B225-7,'Channel wise traffic'!$B$2:$G$368,6,TRUE))-1),"No Data Avaiable")</f>
        <v>0</v>
      </c>
      <c r="K225" s="29">
        <f t="shared" si="46"/>
        <v>-0.54353363205177</v>
      </c>
      <c r="L225" s="27">
        <f t="shared" si="47"/>
        <v>0.220499998238314</v>
      </c>
      <c r="M225" s="27">
        <f t="shared" si="48"/>
        <v>0.326399920991532</v>
      </c>
      <c r="N225" s="27">
        <f t="shared" si="49"/>
        <v>0.326399892866832</v>
      </c>
      <c r="O225" s="27">
        <f t="shared" si="50"/>
        <v>0.740999891623251</v>
      </c>
      <c r="P225" s="29">
        <f t="shared" si="51"/>
        <v>0.0714286029868525</v>
      </c>
      <c r="Q225" s="29">
        <f t="shared" si="52"/>
        <v>0.0105263172216454</v>
      </c>
      <c r="R225" s="29">
        <f t="shared" si="53"/>
        <v>-0.538461753153741</v>
      </c>
      <c r="S225" s="29">
        <f t="shared" si="54"/>
        <v>-0.0865385498364799</v>
      </c>
      <c r="T225" s="34">
        <f t="shared" si="42"/>
        <v>8</v>
      </c>
      <c r="U225" s="35">
        <f t="shared" si="55"/>
        <v>1</v>
      </c>
    </row>
    <row r="226" spans="1:21">
      <c r="A226" s="15" t="str">
        <f t="shared" si="43"/>
        <v>Monday</v>
      </c>
      <c r="B226" s="5">
        <v>43689</v>
      </c>
      <c r="C226" s="6">
        <v>20631473</v>
      </c>
      <c r="D226" s="6">
        <v>5157868</v>
      </c>
      <c r="E226" s="6">
        <v>2063147</v>
      </c>
      <c r="F226" s="6">
        <v>1445853</v>
      </c>
      <c r="G226" s="6">
        <v>1244880</v>
      </c>
      <c r="H226" s="23">
        <f t="shared" si="44"/>
        <v>0.0603388812810409</v>
      </c>
      <c r="I226" s="2">
        <f t="shared" si="45"/>
        <v>0.0297148945040184</v>
      </c>
      <c r="J226" s="2">
        <f>IFERROR((VLOOKUP(B226,'Channel wise traffic'!$B$2:$G$368,6,TRUE)/(VLOOKUP(B226-7,'Channel wise traffic'!$B$2:$G$368,6,TRUE))-1),"No Data Avaiable")</f>
        <v>-0.0776698569055246</v>
      </c>
      <c r="K226" s="2">
        <f t="shared" si="46"/>
        <v>0.116427717743428</v>
      </c>
      <c r="L226" s="23">
        <f t="shared" si="47"/>
        <v>0.249999987882591</v>
      </c>
      <c r="M226" s="23">
        <f t="shared" si="48"/>
        <v>0.399999961224289</v>
      </c>
      <c r="N226" s="23">
        <f t="shared" si="49"/>
        <v>0.700799797590768</v>
      </c>
      <c r="O226" s="23">
        <f t="shared" si="50"/>
        <v>0.861000392156049</v>
      </c>
      <c r="P226" s="2">
        <f t="shared" si="51"/>
        <v>-4.84696366376269e-8</v>
      </c>
      <c r="Q226" s="2">
        <f t="shared" si="52"/>
        <v>0.0101009760403221</v>
      </c>
      <c r="R226" s="2">
        <f t="shared" si="53"/>
        <v>4.21160673003129e-8</v>
      </c>
      <c r="S226" s="2">
        <f t="shared" si="54"/>
        <v>0.105263484857938</v>
      </c>
      <c r="T226" s="32">
        <f t="shared" si="42"/>
        <v>8</v>
      </c>
      <c r="U226" s="33">
        <f t="shared" si="55"/>
        <v>0</v>
      </c>
    </row>
    <row r="227" spans="1:21">
      <c r="A227" s="15" t="str">
        <f t="shared" si="43"/>
        <v>Tuesday</v>
      </c>
      <c r="B227" s="5">
        <v>43690</v>
      </c>
      <c r="C227" s="6">
        <v>20848646</v>
      </c>
      <c r="D227" s="6">
        <v>5316404</v>
      </c>
      <c r="E227" s="6">
        <v>2211624</v>
      </c>
      <c r="F227" s="6">
        <v>1549906</v>
      </c>
      <c r="G227" s="6">
        <v>1334469</v>
      </c>
      <c r="H227" s="23">
        <f t="shared" si="44"/>
        <v>0.06400746600043</v>
      </c>
      <c r="I227" s="2">
        <f t="shared" si="45"/>
        <v>0.0925160299443946</v>
      </c>
      <c r="J227" s="2">
        <f>IFERROR((VLOOKUP(B227,'Channel wise traffic'!$B$2:$G$368,6,TRUE)/(VLOOKUP(B227-7,'Channel wise traffic'!$B$2:$G$368,6,TRUE))-1),"No Data Avaiable")</f>
        <v>-0.076923073517296</v>
      </c>
      <c r="K227" s="2">
        <f t="shared" si="46"/>
        <v>0.183559076108306</v>
      </c>
      <c r="L227" s="23">
        <f t="shared" si="47"/>
        <v>0.254999964985736</v>
      </c>
      <c r="M227" s="23">
        <f t="shared" si="48"/>
        <v>0.415999987961788</v>
      </c>
      <c r="N227" s="23">
        <f t="shared" si="49"/>
        <v>0.700799955146083</v>
      </c>
      <c r="O227" s="23">
        <f t="shared" si="50"/>
        <v>0.860999957416772</v>
      </c>
      <c r="P227" s="2">
        <f t="shared" si="51"/>
        <v>0.0624998854687921</v>
      </c>
      <c r="Q227" s="2">
        <f t="shared" si="52"/>
        <v>0.0612244670769877</v>
      </c>
      <c r="R227" s="2">
        <f t="shared" si="53"/>
        <v>-0.0303025279748249</v>
      </c>
      <c r="S227" s="2">
        <f t="shared" si="54"/>
        <v>0.0824741413636756</v>
      </c>
      <c r="T227" s="32">
        <f t="shared" si="42"/>
        <v>8</v>
      </c>
      <c r="U227" s="33">
        <f t="shared" si="55"/>
        <v>0</v>
      </c>
    </row>
    <row r="228" spans="1:21">
      <c r="A228" s="15" t="str">
        <f t="shared" si="43"/>
        <v>Wednesday</v>
      </c>
      <c r="B228" s="5">
        <v>43691</v>
      </c>
      <c r="C228" s="6">
        <v>22586034</v>
      </c>
      <c r="D228" s="6">
        <v>5477113</v>
      </c>
      <c r="E228" s="6">
        <v>2147028</v>
      </c>
      <c r="F228" s="6">
        <v>1551657</v>
      </c>
      <c r="G228" s="6">
        <v>1335977</v>
      </c>
      <c r="H228" s="23">
        <f t="shared" si="44"/>
        <v>0.0591505795129858</v>
      </c>
      <c r="I228" s="2">
        <f t="shared" si="45"/>
        <v>0.12829034045227</v>
      </c>
      <c r="J228" s="2">
        <f>IFERROR((VLOOKUP(B228,'Channel wise traffic'!$B$2:$G$368,6,TRUE)/(VLOOKUP(B228-7,'Channel wise traffic'!$B$2:$G$368,6,TRUE))-1),"No Data Avaiable")</f>
        <v>0</v>
      </c>
      <c r="K228" s="2">
        <f t="shared" si="46"/>
        <v>0.12829034045227</v>
      </c>
      <c r="L228" s="23">
        <f t="shared" si="47"/>
        <v>0.242499989152589</v>
      </c>
      <c r="M228" s="23">
        <f t="shared" si="48"/>
        <v>0.39199994595693</v>
      </c>
      <c r="N228" s="23">
        <f t="shared" si="49"/>
        <v>0.722699936842929</v>
      </c>
      <c r="O228" s="23">
        <f t="shared" si="50"/>
        <v>0.861000208164562</v>
      </c>
      <c r="P228" s="2">
        <f t="shared" si="51"/>
        <v>0.021052600181612</v>
      </c>
      <c r="Q228" s="2">
        <f t="shared" si="52"/>
        <v>-0.0101009284822806</v>
      </c>
      <c r="R228" s="2">
        <f t="shared" si="53"/>
        <v>0.0312503066810459</v>
      </c>
      <c r="S228" s="2">
        <f t="shared" si="54"/>
        <v>0.0824746804959289</v>
      </c>
      <c r="T228" s="32">
        <f t="shared" si="42"/>
        <v>8</v>
      </c>
      <c r="U228" s="33">
        <f t="shared" si="55"/>
        <v>0</v>
      </c>
    </row>
    <row r="229" spans="1:21">
      <c r="A229" s="15" t="str">
        <f t="shared" si="43"/>
        <v>Thursday</v>
      </c>
      <c r="B229" s="5">
        <v>43692</v>
      </c>
      <c r="C229" s="6">
        <v>21934513</v>
      </c>
      <c r="D229" s="6">
        <v>5702973</v>
      </c>
      <c r="E229" s="6">
        <v>2235565</v>
      </c>
      <c r="F229" s="6">
        <v>1615643</v>
      </c>
      <c r="G229" s="6">
        <v>1298330</v>
      </c>
      <c r="H229" s="23">
        <f t="shared" si="44"/>
        <v>0.0591911933490386</v>
      </c>
      <c r="I229" s="2">
        <f t="shared" si="45"/>
        <v>0.0522182546693486</v>
      </c>
      <c r="J229" s="2">
        <f>IFERROR((VLOOKUP(B229,'Channel wise traffic'!$B$2:$G$368,6,TRUE)/(VLOOKUP(B229-7,'Channel wise traffic'!$B$2:$G$368,6,TRUE))-1),"No Data Avaiable")</f>
        <v>0.052083288866015</v>
      </c>
      <c r="K229" s="2">
        <f t="shared" si="46"/>
        <v>0.000128241112037131</v>
      </c>
      <c r="L229" s="23">
        <f t="shared" si="47"/>
        <v>0.259999982675704</v>
      </c>
      <c r="M229" s="23">
        <f t="shared" si="48"/>
        <v>0.39199992705559</v>
      </c>
      <c r="N229" s="23">
        <f t="shared" si="49"/>
        <v>0.72270007805633</v>
      </c>
      <c r="O229" s="23">
        <f t="shared" si="50"/>
        <v>0.803599557575529</v>
      </c>
      <c r="P229" s="2">
        <f t="shared" si="51"/>
        <v>0.0297029241801554</v>
      </c>
      <c r="Q229" s="2">
        <f t="shared" si="52"/>
        <v>-0.0485436049138713</v>
      </c>
      <c r="R229" s="2">
        <f t="shared" si="53"/>
        <v>0.0312500484193112</v>
      </c>
      <c r="S229" s="2">
        <f t="shared" si="54"/>
        <v>-0.0101010278522575</v>
      </c>
      <c r="T229" s="32">
        <f t="shared" si="42"/>
        <v>8</v>
      </c>
      <c r="U229" s="33">
        <f t="shared" si="55"/>
        <v>0</v>
      </c>
    </row>
    <row r="230" spans="1:21">
      <c r="A230" s="15" t="str">
        <f t="shared" si="43"/>
        <v>Friday</v>
      </c>
      <c r="B230" s="5">
        <v>43693</v>
      </c>
      <c r="C230" s="6">
        <v>21282993</v>
      </c>
      <c r="D230" s="6">
        <v>5480370</v>
      </c>
      <c r="E230" s="6">
        <v>2279834</v>
      </c>
      <c r="F230" s="6">
        <v>1581065</v>
      </c>
      <c r="G230" s="6">
        <v>1257579</v>
      </c>
      <c r="H230" s="23">
        <f t="shared" si="44"/>
        <v>0.0590884468176069</v>
      </c>
      <c r="I230" s="2">
        <f t="shared" si="45"/>
        <v>-0.0493045428670569</v>
      </c>
      <c r="J230" s="2">
        <f>IFERROR((VLOOKUP(B230,'Channel wise traffic'!$B$2:$G$368,6,TRUE)/(VLOOKUP(B230-7,'Channel wise traffic'!$B$2:$G$368,6,TRUE))-1),"No Data Avaiable")</f>
        <v>-0.057692294069184</v>
      </c>
      <c r="K230" s="2">
        <f t="shared" si="46"/>
        <v>0.00890132879572891</v>
      </c>
      <c r="L230" s="23">
        <f t="shared" si="47"/>
        <v>0.257499967227354</v>
      </c>
      <c r="M230" s="23">
        <f t="shared" si="48"/>
        <v>0.416000014597555</v>
      </c>
      <c r="N230" s="23">
        <f t="shared" si="49"/>
        <v>0.69350005307404</v>
      </c>
      <c r="O230" s="23">
        <f t="shared" si="50"/>
        <v>0.795399936119008</v>
      </c>
      <c r="P230" s="2">
        <f t="shared" si="51"/>
        <v>0.0404039852280025</v>
      </c>
      <c r="Q230" s="2">
        <f t="shared" si="52"/>
        <v>0.0947370557424281</v>
      </c>
      <c r="R230" s="2">
        <f t="shared" si="53"/>
        <v>-0.0594055942719858</v>
      </c>
      <c r="S230" s="2">
        <f t="shared" si="54"/>
        <v>-0.0582524982626892</v>
      </c>
      <c r="T230" s="32">
        <f t="shared" ref="T230:T293" si="56">MONTH(B230)</f>
        <v>8</v>
      </c>
      <c r="U230" s="33">
        <f t="shared" si="55"/>
        <v>0</v>
      </c>
    </row>
    <row r="231" spans="1:21">
      <c r="A231" s="15" t="str">
        <f t="shared" si="43"/>
        <v>Saturday</v>
      </c>
      <c r="B231" s="5">
        <v>43694</v>
      </c>
      <c r="C231" s="6">
        <v>46685340</v>
      </c>
      <c r="D231" s="6">
        <v>10098039</v>
      </c>
      <c r="E231" s="6">
        <v>3399000</v>
      </c>
      <c r="F231" s="6">
        <v>2357546</v>
      </c>
      <c r="G231" s="6">
        <v>1857275</v>
      </c>
      <c r="H231" s="23">
        <f t="shared" si="44"/>
        <v>0.0397828311842647</v>
      </c>
      <c r="I231" s="2">
        <f t="shared" si="45"/>
        <v>-0.0177570839796473</v>
      </c>
      <c r="J231" s="2">
        <f>IFERROR((VLOOKUP(B231,'Channel wise traffic'!$B$2:$G$368,6,TRUE)/(VLOOKUP(B231-7,'Channel wise traffic'!$B$2:$G$368,6,TRUE))-1),"No Data Avaiable")</f>
        <v>0</v>
      </c>
      <c r="K231" s="2">
        <f t="shared" si="46"/>
        <v>-0.0177570839796471</v>
      </c>
      <c r="L231" s="23">
        <f t="shared" si="47"/>
        <v>0.21629999910036</v>
      </c>
      <c r="M231" s="23">
        <f t="shared" si="48"/>
        <v>0.336600007189515</v>
      </c>
      <c r="N231" s="23">
        <f t="shared" si="49"/>
        <v>0.693599882318329</v>
      </c>
      <c r="O231" s="23">
        <f t="shared" si="50"/>
        <v>0.787800110793172</v>
      </c>
      <c r="P231" s="2">
        <f t="shared" si="51"/>
        <v>0.0729167242187543</v>
      </c>
      <c r="Q231" s="2">
        <f t="shared" si="52"/>
        <v>-0.0480769741388174</v>
      </c>
      <c r="R231" s="2">
        <f t="shared" si="53"/>
        <v>-0.0097088209151629</v>
      </c>
      <c r="S231" s="2">
        <f t="shared" si="54"/>
        <v>-0.0288459005753284</v>
      </c>
      <c r="T231" s="32">
        <f t="shared" si="56"/>
        <v>8</v>
      </c>
      <c r="U231" s="33">
        <f t="shared" si="55"/>
        <v>0</v>
      </c>
    </row>
    <row r="232" s="15" customFormat="1" spans="1:21">
      <c r="A232" s="24" t="str">
        <f t="shared" si="43"/>
        <v>Sunday</v>
      </c>
      <c r="B232" s="25">
        <v>43695</v>
      </c>
      <c r="C232" s="26">
        <v>45338648</v>
      </c>
      <c r="D232" s="26">
        <v>9521116</v>
      </c>
      <c r="E232" s="26">
        <v>3140064</v>
      </c>
      <c r="F232" s="26">
        <v>2028481</v>
      </c>
      <c r="G232" s="26">
        <v>1582215</v>
      </c>
      <c r="H232" s="27">
        <f t="shared" si="44"/>
        <v>0.0348977102272657</v>
      </c>
      <c r="I232" s="29">
        <f t="shared" si="45"/>
        <v>1.06616712785643</v>
      </c>
      <c r="J232" s="29">
        <f>IFERROR((VLOOKUP(B232,'Channel wise traffic'!$B$2:$G$368,6,TRUE)/(VLOOKUP(B232-7,'Channel wise traffic'!$B$2:$G$368,6,TRUE))-1),"No Data Avaiable")</f>
        <v>0.0306122335322447</v>
      </c>
      <c r="K232" s="29">
        <f t="shared" si="46"/>
        <v>1.00479580491989</v>
      </c>
      <c r="L232" s="27">
        <f t="shared" si="47"/>
        <v>0.209999998235501</v>
      </c>
      <c r="M232" s="27">
        <f t="shared" si="48"/>
        <v>0.329799994034313</v>
      </c>
      <c r="N232" s="27">
        <f t="shared" si="49"/>
        <v>0.645999890448093</v>
      </c>
      <c r="O232" s="27">
        <f t="shared" si="50"/>
        <v>0.77999991126365</v>
      </c>
      <c r="P232" s="29">
        <f t="shared" si="51"/>
        <v>-0.0476190480122589</v>
      </c>
      <c r="Q232" s="29">
        <f t="shared" si="52"/>
        <v>0.0104168929712132</v>
      </c>
      <c r="R232" s="29">
        <f t="shared" si="53"/>
        <v>0.979166980644977</v>
      </c>
      <c r="S232" s="29">
        <f t="shared" si="54"/>
        <v>0.0526316131503937</v>
      </c>
      <c r="T232" s="34">
        <f t="shared" si="56"/>
        <v>8</v>
      </c>
      <c r="U232" s="35">
        <f t="shared" si="55"/>
        <v>1</v>
      </c>
    </row>
    <row r="233" spans="1:21">
      <c r="A233" s="15" t="str">
        <f t="shared" si="43"/>
        <v>Monday</v>
      </c>
      <c r="B233" s="5">
        <v>43696</v>
      </c>
      <c r="C233" s="6">
        <v>21065820</v>
      </c>
      <c r="D233" s="6">
        <v>5003132</v>
      </c>
      <c r="E233" s="6">
        <v>2041277</v>
      </c>
      <c r="F233" s="6">
        <v>1534836</v>
      </c>
      <c r="G233" s="6">
        <v>1233394</v>
      </c>
      <c r="H233" s="23">
        <f t="shared" si="44"/>
        <v>0.0585495366427701</v>
      </c>
      <c r="I233" s="2">
        <f t="shared" si="45"/>
        <v>-0.00922659212132892</v>
      </c>
      <c r="J233" s="2">
        <f>IFERROR((VLOOKUP(B233,'Channel wise traffic'!$B$2:$G$368,6,TRUE)/(VLOOKUP(B233-7,'Channel wise traffic'!$B$2:$G$368,6,TRUE))-1),"No Data Avaiable")</f>
        <v>0.0210526422932886</v>
      </c>
      <c r="K233" s="2">
        <f t="shared" si="46"/>
        <v>-0.0296549190220574</v>
      </c>
      <c r="L233" s="23">
        <f t="shared" si="47"/>
        <v>0.237499988132434</v>
      </c>
      <c r="M233" s="23">
        <f t="shared" si="48"/>
        <v>0.407999828907173</v>
      </c>
      <c r="N233" s="23">
        <f t="shared" si="49"/>
        <v>0.751899913632496</v>
      </c>
      <c r="O233" s="23">
        <f t="shared" si="50"/>
        <v>0.803599863438178</v>
      </c>
      <c r="P233" s="2">
        <f t="shared" si="51"/>
        <v>-0.0500000014241074</v>
      </c>
      <c r="Q233" s="2">
        <f t="shared" si="52"/>
        <v>0.0199996711459631</v>
      </c>
      <c r="R233" s="2">
        <f t="shared" si="53"/>
        <v>0.072916853311604</v>
      </c>
      <c r="S233" s="2">
        <f t="shared" si="54"/>
        <v>-0.0666672503761964</v>
      </c>
      <c r="T233" s="32">
        <f t="shared" si="56"/>
        <v>8</v>
      </c>
      <c r="U233" s="33">
        <f t="shared" si="55"/>
        <v>0</v>
      </c>
    </row>
    <row r="234" spans="1:21">
      <c r="A234" s="15" t="str">
        <f t="shared" si="43"/>
        <v>Tuesday</v>
      </c>
      <c r="B234" s="5">
        <v>43697</v>
      </c>
      <c r="C234" s="6">
        <v>21934513</v>
      </c>
      <c r="D234" s="6">
        <v>5757809</v>
      </c>
      <c r="E234" s="6">
        <v>2303123</v>
      </c>
      <c r="F234" s="6">
        <v>1714906</v>
      </c>
      <c r="G234" s="6">
        <v>1392160</v>
      </c>
      <c r="H234" s="23">
        <f t="shared" si="44"/>
        <v>0.0634689268004263</v>
      </c>
      <c r="I234" s="2">
        <f t="shared" si="45"/>
        <v>0.0432314276315149</v>
      </c>
      <c r="J234" s="2">
        <f>IFERROR((VLOOKUP(B234,'Channel wise traffic'!$B$2:$G$368,6,TRUE)/(VLOOKUP(B234-7,'Channel wise traffic'!$B$2:$G$368,6,TRUE))-1),"No Data Avaiable")</f>
        <v>0.052083288866015</v>
      </c>
      <c r="K234" s="2">
        <f t="shared" si="46"/>
        <v>-0.00841369349007004</v>
      </c>
      <c r="L234" s="23">
        <f t="shared" si="47"/>
        <v>0.262499969796457</v>
      </c>
      <c r="M234" s="23">
        <f t="shared" si="48"/>
        <v>0.399999895793695</v>
      </c>
      <c r="N234" s="23">
        <f t="shared" si="49"/>
        <v>0.744600266681371</v>
      </c>
      <c r="O234" s="23">
        <f t="shared" si="50"/>
        <v>0.811799597179087</v>
      </c>
      <c r="P234" s="2">
        <f t="shared" si="51"/>
        <v>0.0294117876100144</v>
      </c>
      <c r="Q234" s="2">
        <f t="shared" si="52"/>
        <v>-0.0384617611324601</v>
      </c>
      <c r="R234" s="2">
        <f t="shared" si="53"/>
        <v>0.062500448542635</v>
      </c>
      <c r="S234" s="2">
        <f t="shared" si="54"/>
        <v>-0.0571432783635659</v>
      </c>
      <c r="T234" s="32">
        <f t="shared" si="56"/>
        <v>8</v>
      </c>
      <c r="U234" s="33">
        <f t="shared" si="55"/>
        <v>0</v>
      </c>
    </row>
    <row r="235" spans="1:21">
      <c r="A235" s="15" t="str">
        <f t="shared" si="43"/>
        <v>Wednesday</v>
      </c>
      <c r="B235" s="5">
        <v>43698</v>
      </c>
      <c r="C235" s="6">
        <v>22368860</v>
      </c>
      <c r="D235" s="6">
        <v>5592215</v>
      </c>
      <c r="E235" s="6">
        <v>2259254</v>
      </c>
      <c r="F235" s="6">
        <v>1599778</v>
      </c>
      <c r="G235" s="6">
        <v>1351172</v>
      </c>
      <c r="H235" s="23">
        <f t="shared" si="44"/>
        <v>0.060404151127952</v>
      </c>
      <c r="I235" s="2">
        <f t="shared" si="45"/>
        <v>0.0113736987987068</v>
      </c>
      <c r="J235" s="2">
        <f>IFERROR((VLOOKUP(B235,'Channel wise traffic'!$B$2:$G$368,6,TRUE)/(VLOOKUP(B235-7,'Channel wise traffic'!$B$2:$G$368,6,TRUE))-1),"No Data Avaiable")</f>
        <v>-0.00961541186163195</v>
      </c>
      <c r="K235" s="2">
        <f t="shared" si="46"/>
        <v>0.0211928881388388</v>
      </c>
      <c r="L235" s="23">
        <f t="shared" si="47"/>
        <v>0.25</v>
      </c>
      <c r="M235" s="23">
        <f t="shared" si="48"/>
        <v>0.403999846214783</v>
      </c>
      <c r="N235" s="23">
        <f t="shared" si="49"/>
        <v>0.708100107380578</v>
      </c>
      <c r="O235" s="23">
        <f t="shared" si="50"/>
        <v>0.844599688206739</v>
      </c>
      <c r="P235" s="2">
        <f t="shared" si="51"/>
        <v>0.0309278811665927</v>
      </c>
      <c r="Q235" s="2">
        <f t="shared" si="52"/>
        <v>0.0306119946740266</v>
      </c>
      <c r="R235" s="2">
        <f t="shared" si="53"/>
        <v>-0.0202017859945159</v>
      </c>
      <c r="S235" s="2">
        <f t="shared" si="54"/>
        <v>-0.0190482183422293</v>
      </c>
      <c r="T235" s="32">
        <f t="shared" si="56"/>
        <v>8</v>
      </c>
      <c r="U235" s="33">
        <f t="shared" si="55"/>
        <v>0</v>
      </c>
    </row>
    <row r="236" spans="1:21">
      <c r="A236" s="15" t="str">
        <f t="shared" si="43"/>
        <v>Thursday</v>
      </c>
      <c r="B236" s="5">
        <v>43699</v>
      </c>
      <c r="C236" s="6">
        <v>21934513</v>
      </c>
      <c r="D236" s="6">
        <v>5483628</v>
      </c>
      <c r="E236" s="6">
        <v>2193451</v>
      </c>
      <c r="F236" s="6">
        <v>1617231</v>
      </c>
      <c r="G236" s="6">
        <v>1392436</v>
      </c>
      <c r="H236" s="23">
        <f t="shared" si="44"/>
        <v>0.0634815097102908</v>
      </c>
      <c r="I236" s="2">
        <f t="shared" si="45"/>
        <v>0.0724823427017784</v>
      </c>
      <c r="J236" s="2">
        <f>IFERROR((VLOOKUP(B236,'Channel wise traffic'!$B$2:$G$368,6,TRUE)/(VLOOKUP(B236-7,'Channel wise traffic'!$B$2:$G$368,6,TRUE))-1),"No Data Avaiable")</f>
        <v>0</v>
      </c>
      <c r="K236" s="2">
        <f t="shared" si="46"/>
        <v>0.0724823427017778</v>
      </c>
      <c r="L236" s="23">
        <f t="shared" si="47"/>
        <v>0.249999988602437</v>
      </c>
      <c r="M236" s="23">
        <f t="shared" si="48"/>
        <v>0.399999963527796</v>
      </c>
      <c r="N236" s="23">
        <f t="shared" si="49"/>
        <v>0.737299807472335</v>
      </c>
      <c r="O236" s="23">
        <f t="shared" si="50"/>
        <v>0.861000067399153</v>
      </c>
      <c r="P236" s="2">
        <f t="shared" si="51"/>
        <v>-0.0384615182291762</v>
      </c>
      <c r="Q236" s="2">
        <f t="shared" si="52"/>
        <v>0.020408260104271</v>
      </c>
      <c r="R236" s="2">
        <f t="shared" si="53"/>
        <v>0.0202016436130321</v>
      </c>
      <c r="S236" s="2">
        <f t="shared" si="54"/>
        <v>0.0714292451787837</v>
      </c>
      <c r="T236" s="32">
        <f t="shared" si="56"/>
        <v>8</v>
      </c>
      <c r="U236" s="33">
        <f t="shared" si="55"/>
        <v>0</v>
      </c>
    </row>
    <row r="237" spans="1:21">
      <c r="A237" s="15" t="str">
        <f t="shared" si="43"/>
        <v>Friday</v>
      </c>
      <c r="B237" s="5">
        <v>43700</v>
      </c>
      <c r="C237" s="6">
        <v>20848646</v>
      </c>
      <c r="D237" s="6">
        <v>5420648</v>
      </c>
      <c r="E237" s="6">
        <v>2146576</v>
      </c>
      <c r="F237" s="6">
        <v>1519990</v>
      </c>
      <c r="G237" s="6">
        <v>1296248</v>
      </c>
      <c r="H237" s="23">
        <f t="shared" si="44"/>
        <v>0.0621742054615921</v>
      </c>
      <c r="I237" s="2">
        <f t="shared" si="45"/>
        <v>0.030748764093548</v>
      </c>
      <c r="J237" s="2">
        <f>IFERROR((VLOOKUP(B237,'Channel wise traffic'!$B$2:$G$368,6,TRUE)/(VLOOKUP(B237-7,'Channel wise traffic'!$B$2:$G$368,6,TRUE))-1),"No Data Avaiable")</f>
        <v>-0.0204081738131556</v>
      </c>
      <c r="K237" s="2">
        <f t="shared" si="46"/>
        <v>0.0522227069787478</v>
      </c>
      <c r="L237" s="23">
        <f t="shared" si="47"/>
        <v>0.26000000191859</v>
      </c>
      <c r="M237" s="23">
        <f t="shared" si="48"/>
        <v>0.395999887836288</v>
      </c>
      <c r="N237" s="23">
        <f t="shared" si="49"/>
        <v>0.708099783096429</v>
      </c>
      <c r="O237" s="23">
        <f t="shared" si="50"/>
        <v>0.852800347370706</v>
      </c>
      <c r="P237" s="2">
        <f t="shared" si="51"/>
        <v>0.00970887382299601</v>
      </c>
      <c r="Q237" s="2">
        <f t="shared" si="52"/>
        <v>-0.0480772261044625</v>
      </c>
      <c r="R237" s="2">
        <f t="shared" si="53"/>
        <v>0.0210522406706011</v>
      </c>
      <c r="S237" s="2">
        <f t="shared" si="54"/>
        <v>0.0721654712870252</v>
      </c>
      <c r="T237" s="32">
        <f t="shared" si="56"/>
        <v>8</v>
      </c>
      <c r="U237" s="33">
        <f t="shared" si="55"/>
        <v>0</v>
      </c>
    </row>
    <row r="238" spans="1:21">
      <c r="A238" s="15" t="str">
        <f t="shared" si="43"/>
        <v>Saturday</v>
      </c>
      <c r="B238" s="5">
        <v>43701</v>
      </c>
      <c r="C238" s="6">
        <v>43094160</v>
      </c>
      <c r="D238" s="6">
        <v>9321266</v>
      </c>
      <c r="E238" s="6">
        <v>3264307</v>
      </c>
      <c r="F238" s="6">
        <v>2108742</v>
      </c>
      <c r="G238" s="6">
        <v>1628371</v>
      </c>
      <c r="H238" s="23">
        <f t="shared" si="44"/>
        <v>0.0377863497049252</v>
      </c>
      <c r="I238" s="2">
        <f t="shared" si="45"/>
        <v>-0.123247230485523</v>
      </c>
      <c r="J238" s="2">
        <f>IFERROR((VLOOKUP(B238,'Channel wise traffic'!$B$2:$G$368,6,TRUE)/(VLOOKUP(B238-7,'Channel wise traffic'!$B$2:$G$368,6,TRUE))-1),"No Data Avaiable")</f>
        <v>-0.0769230999907701</v>
      </c>
      <c r="K238" s="2">
        <f t="shared" si="46"/>
        <v>-0.0501844996926505</v>
      </c>
      <c r="L238" s="23">
        <f t="shared" si="47"/>
        <v>0.21629998125036</v>
      </c>
      <c r="M238" s="23">
        <f t="shared" si="48"/>
        <v>0.350199962108151</v>
      </c>
      <c r="N238" s="23">
        <f t="shared" si="49"/>
        <v>0.645999901357317</v>
      </c>
      <c r="O238" s="23">
        <f t="shared" si="50"/>
        <v>0.772200202774925</v>
      </c>
      <c r="P238" s="2">
        <f t="shared" si="51"/>
        <v>-8.25242736368637e-8</v>
      </c>
      <c r="Q238" s="2">
        <f t="shared" si="52"/>
        <v>0.0404039056094838</v>
      </c>
      <c r="R238" s="2">
        <f t="shared" si="53"/>
        <v>-0.0686274351747448</v>
      </c>
      <c r="S238" s="2">
        <f t="shared" si="54"/>
        <v>-0.0198018606554159</v>
      </c>
      <c r="T238" s="32">
        <f t="shared" si="56"/>
        <v>8</v>
      </c>
      <c r="U238" s="33">
        <f t="shared" si="55"/>
        <v>0</v>
      </c>
    </row>
    <row r="239" spans="1:21">
      <c r="A239" s="15" t="str">
        <f t="shared" si="43"/>
        <v>Sunday</v>
      </c>
      <c r="B239" s="5">
        <v>43702</v>
      </c>
      <c r="C239" s="6">
        <v>44440853</v>
      </c>
      <c r="D239" s="6">
        <v>9332579</v>
      </c>
      <c r="E239" s="6">
        <v>3331730</v>
      </c>
      <c r="F239" s="6">
        <v>2288232</v>
      </c>
      <c r="G239" s="6">
        <v>1784821</v>
      </c>
      <c r="H239" s="23">
        <f t="shared" si="44"/>
        <v>0.0401617178680166</v>
      </c>
      <c r="I239" s="2">
        <f t="shared" si="45"/>
        <v>0.128052129451434</v>
      </c>
      <c r="J239" s="2">
        <f>IFERROR((VLOOKUP(B239,'Channel wise traffic'!$B$2:$G$368,6,TRUE)/(VLOOKUP(B239-7,'Channel wise traffic'!$B$2:$G$368,6,TRUE))-1),"No Data Avaiable")</f>
        <v>-0.0198020024726366</v>
      </c>
      <c r="K239" s="2">
        <f t="shared" si="46"/>
        <v>0.150841061103147</v>
      </c>
      <c r="L239" s="23">
        <f t="shared" si="47"/>
        <v>0.209999997074764</v>
      </c>
      <c r="M239" s="23">
        <f t="shared" si="48"/>
        <v>0.356999924672483</v>
      </c>
      <c r="N239" s="23">
        <f t="shared" si="49"/>
        <v>0.686799950776323</v>
      </c>
      <c r="O239" s="23">
        <f t="shared" si="50"/>
        <v>0.780000017480745</v>
      </c>
      <c r="P239" s="2">
        <f t="shared" si="51"/>
        <v>-5.52732082326202e-9</v>
      </c>
      <c r="Q239" s="2">
        <f t="shared" si="52"/>
        <v>0.0824740179811547</v>
      </c>
      <c r="R239" s="2">
        <f t="shared" si="53"/>
        <v>0.063157998834845</v>
      </c>
      <c r="S239" s="2">
        <f t="shared" si="54"/>
        <v>1.3617577843128e-7</v>
      </c>
      <c r="T239" s="32">
        <f t="shared" si="56"/>
        <v>8</v>
      </c>
      <c r="U239" s="33">
        <f t="shared" si="55"/>
        <v>0</v>
      </c>
    </row>
    <row r="240" spans="1:21">
      <c r="A240" s="15" t="str">
        <f t="shared" si="43"/>
        <v>Monday</v>
      </c>
      <c r="B240" s="5">
        <v>43703</v>
      </c>
      <c r="C240" s="6">
        <v>22368860</v>
      </c>
      <c r="D240" s="6">
        <v>5424448</v>
      </c>
      <c r="E240" s="6">
        <v>2169779</v>
      </c>
      <c r="F240" s="6">
        <v>1568099</v>
      </c>
      <c r="G240" s="6">
        <v>1260124</v>
      </c>
      <c r="H240" s="23">
        <f t="shared" si="44"/>
        <v>0.0563338498251587</v>
      </c>
      <c r="I240" s="2">
        <f t="shared" si="45"/>
        <v>0.021671906949442</v>
      </c>
      <c r="J240" s="2">
        <f>IFERROR((VLOOKUP(B240,'Channel wise traffic'!$B$2:$G$368,6,TRUE)/(VLOOKUP(B240-7,'Channel wise traffic'!$B$2:$G$368,6,TRUE))-1),"No Data Avaiable")</f>
        <v>0.0618556059937665</v>
      </c>
      <c r="K240" s="2">
        <f t="shared" si="46"/>
        <v>-0.0378429436791282</v>
      </c>
      <c r="L240" s="23">
        <f t="shared" si="47"/>
        <v>0.242499975412247</v>
      </c>
      <c r="M240" s="23">
        <f t="shared" si="48"/>
        <v>0.399999963129889</v>
      </c>
      <c r="N240" s="23">
        <f t="shared" si="49"/>
        <v>0.722699869433707</v>
      </c>
      <c r="O240" s="23">
        <f t="shared" si="50"/>
        <v>0.803599772718432</v>
      </c>
      <c r="P240" s="2">
        <f t="shared" si="51"/>
        <v>0.0210525790722342</v>
      </c>
      <c r="Q240" s="2">
        <f t="shared" si="52"/>
        <v>-0.0196075223823284</v>
      </c>
      <c r="R240" s="2">
        <f t="shared" si="53"/>
        <v>-0.0388350146999225</v>
      </c>
      <c r="S240" s="2">
        <f t="shared" si="54"/>
        <v>-1.1289169021822e-7</v>
      </c>
      <c r="T240" s="32">
        <f t="shared" si="56"/>
        <v>8</v>
      </c>
      <c r="U240" s="33">
        <f t="shared" si="55"/>
        <v>0</v>
      </c>
    </row>
    <row r="241" spans="1:21">
      <c r="A241" s="15" t="str">
        <f t="shared" si="43"/>
        <v>Tuesday</v>
      </c>
      <c r="B241" s="5">
        <v>43704</v>
      </c>
      <c r="C241" s="6">
        <v>20848646</v>
      </c>
      <c r="D241" s="6">
        <v>5003675</v>
      </c>
      <c r="E241" s="6">
        <v>1961440</v>
      </c>
      <c r="F241" s="6">
        <v>1446170</v>
      </c>
      <c r="G241" s="6">
        <v>1150283</v>
      </c>
      <c r="H241" s="23">
        <f t="shared" si="44"/>
        <v>0.055173031380551</v>
      </c>
      <c r="I241" s="2">
        <f t="shared" si="45"/>
        <v>-0.173742242271003</v>
      </c>
      <c r="J241" s="2">
        <f>IFERROR((VLOOKUP(B241,'Channel wise traffic'!$B$2:$G$368,6,TRUE)/(VLOOKUP(B241-7,'Channel wise traffic'!$B$2:$G$368,6,TRUE))-1),"No Data Avaiable")</f>
        <v>-0.0495049103214564</v>
      </c>
      <c r="K241" s="2">
        <f t="shared" si="46"/>
        <v>-0.130707983230301</v>
      </c>
      <c r="L241" s="23">
        <f t="shared" si="47"/>
        <v>0.23999999808141</v>
      </c>
      <c r="M241" s="23">
        <f t="shared" si="48"/>
        <v>0.391999880088135</v>
      </c>
      <c r="N241" s="23">
        <f t="shared" si="49"/>
        <v>0.7373001468309</v>
      </c>
      <c r="O241" s="23">
        <f t="shared" si="50"/>
        <v>0.795399572664348</v>
      </c>
      <c r="P241" s="2">
        <f t="shared" si="51"/>
        <v>-0.0857141878244543</v>
      </c>
      <c r="Q241" s="2">
        <f t="shared" si="52"/>
        <v>-0.0200000444742267</v>
      </c>
      <c r="R241" s="2">
        <f t="shared" si="53"/>
        <v>-0.00980407901679614</v>
      </c>
      <c r="S241" s="2">
        <f t="shared" si="54"/>
        <v>-0.0202020604244295</v>
      </c>
      <c r="T241" s="32">
        <f t="shared" si="56"/>
        <v>8</v>
      </c>
      <c r="U241" s="33">
        <f t="shared" si="55"/>
        <v>0</v>
      </c>
    </row>
    <row r="242" spans="1:21">
      <c r="A242" s="15" t="str">
        <f t="shared" si="43"/>
        <v>Wednesday</v>
      </c>
      <c r="B242" s="5">
        <v>43705</v>
      </c>
      <c r="C242" s="6">
        <v>21934513</v>
      </c>
      <c r="D242" s="6">
        <v>5593301</v>
      </c>
      <c r="E242" s="6">
        <v>2304440</v>
      </c>
      <c r="F242" s="6">
        <v>1699063</v>
      </c>
      <c r="G242" s="6">
        <v>1421096</v>
      </c>
      <c r="H242" s="23">
        <f t="shared" si="44"/>
        <v>0.0647881263650577</v>
      </c>
      <c r="I242" s="2">
        <f t="shared" si="45"/>
        <v>0.0517506283433937</v>
      </c>
      <c r="J242" s="2">
        <f>IFERROR((VLOOKUP(B242,'Channel wise traffic'!$B$2:$G$368,6,TRUE)/(VLOOKUP(B242-7,'Channel wise traffic'!$B$2:$G$368,6,TRUE))-1),"No Data Avaiable")</f>
        <v>-0.0194174865788856</v>
      </c>
      <c r="K242" s="2">
        <f t="shared" si="46"/>
        <v>0.0725773834288188</v>
      </c>
      <c r="L242" s="23">
        <f t="shared" si="47"/>
        <v>0.255000008434197</v>
      </c>
      <c r="M242" s="23">
        <f t="shared" si="48"/>
        <v>0.411999997854576</v>
      </c>
      <c r="N242" s="23">
        <f t="shared" si="49"/>
        <v>0.737299734425717</v>
      </c>
      <c r="O242" s="23">
        <f t="shared" si="50"/>
        <v>0.836399827434298</v>
      </c>
      <c r="P242" s="2">
        <f t="shared" si="51"/>
        <v>0.0200000337367874</v>
      </c>
      <c r="Q242" s="2">
        <f t="shared" si="52"/>
        <v>0.0198023630819422</v>
      </c>
      <c r="R242" s="2">
        <f t="shared" si="53"/>
        <v>0.0412365804506871</v>
      </c>
      <c r="S242" s="2">
        <f t="shared" si="54"/>
        <v>-0.00970857660372937</v>
      </c>
      <c r="T242" s="32">
        <f t="shared" si="56"/>
        <v>8</v>
      </c>
      <c r="U242" s="33">
        <f t="shared" si="55"/>
        <v>0</v>
      </c>
    </row>
    <row r="243" spans="1:21">
      <c r="A243" s="15" t="str">
        <f t="shared" si="43"/>
        <v>Thursday</v>
      </c>
      <c r="B243" s="5">
        <v>43706</v>
      </c>
      <c r="C243" s="6">
        <v>21282993</v>
      </c>
      <c r="D243" s="6">
        <v>5214333</v>
      </c>
      <c r="E243" s="6">
        <v>2044018</v>
      </c>
      <c r="F243" s="6">
        <v>1566740</v>
      </c>
      <c r="G243" s="6">
        <v>1310421</v>
      </c>
      <c r="H243" s="23">
        <f t="shared" si="44"/>
        <v>0.0615712743033839</v>
      </c>
      <c r="I243" s="2">
        <f t="shared" si="45"/>
        <v>-0.0589003731589818</v>
      </c>
      <c r="J243" s="2">
        <f>IFERROR((VLOOKUP(B243,'Channel wise traffic'!$B$2:$G$368,6,TRUE)/(VLOOKUP(B243-7,'Channel wise traffic'!$B$2:$G$368,6,TRUE))-1),"No Data Avaiable")</f>
        <v>-0.0297029188387194</v>
      </c>
      <c r="K243" s="2">
        <f t="shared" si="46"/>
        <v>-0.0300912094816996</v>
      </c>
      <c r="L243" s="23">
        <f t="shared" si="47"/>
        <v>0.244999986609026</v>
      </c>
      <c r="M243" s="23">
        <f t="shared" si="48"/>
        <v>0.391999897206412</v>
      </c>
      <c r="N243" s="23">
        <f t="shared" si="49"/>
        <v>0.766500099314194</v>
      </c>
      <c r="O243" s="23">
        <f t="shared" si="50"/>
        <v>0.836399785541953</v>
      </c>
      <c r="P243" s="2">
        <f t="shared" si="51"/>
        <v>-0.0200000088854473</v>
      </c>
      <c r="Q243" s="2">
        <f t="shared" si="52"/>
        <v>-0.0200001676270859</v>
      </c>
      <c r="R243" s="2">
        <f t="shared" si="53"/>
        <v>0.0396043665628583</v>
      </c>
      <c r="S243" s="2">
        <f t="shared" si="54"/>
        <v>-0.0285717536951079</v>
      </c>
      <c r="T243" s="32">
        <f t="shared" si="56"/>
        <v>8</v>
      </c>
      <c r="U243" s="33">
        <f t="shared" si="55"/>
        <v>0</v>
      </c>
    </row>
    <row r="244" spans="1:21">
      <c r="A244" s="15" t="str">
        <f t="shared" si="43"/>
        <v>Friday</v>
      </c>
      <c r="B244" s="5">
        <v>43707</v>
      </c>
      <c r="C244" s="6">
        <v>21934513</v>
      </c>
      <c r="D244" s="6">
        <v>5319119</v>
      </c>
      <c r="E244" s="6">
        <v>2127647</v>
      </c>
      <c r="F244" s="6">
        <v>1522119</v>
      </c>
      <c r="G244" s="6">
        <v>1210693</v>
      </c>
      <c r="H244" s="23">
        <f t="shared" si="44"/>
        <v>0.0551958003352981</v>
      </c>
      <c r="I244" s="2">
        <f t="shared" si="45"/>
        <v>-0.0660020304756497</v>
      </c>
      <c r="J244" s="2">
        <f>IFERROR((VLOOKUP(B244,'Channel wise traffic'!$B$2:$G$368,6,TRUE)/(VLOOKUP(B244-7,'Channel wise traffic'!$B$2:$G$368,6,TRUE))-1),"No Data Avaiable")</f>
        <v>0.052083288866015</v>
      </c>
      <c r="K244" s="2">
        <f t="shared" si="46"/>
        <v>-0.112239554562621</v>
      </c>
      <c r="L244" s="23">
        <f t="shared" si="47"/>
        <v>0.242499981649923</v>
      </c>
      <c r="M244" s="23">
        <f t="shared" si="48"/>
        <v>0.399999887199365</v>
      </c>
      <c r="N244" s="23">
        <f t="shared" si="49"/>
        <v>0.715400158014934</v>
      </c>
      <c r="O244" s="23">
        <f t="shared" si="50"/>
        <v>0.79539970265137</v>
      </c>
      <c r="P244" s="2">
        <f t="shared" si="51"/>
        <v>-0.0673077697674257</v>
      </c>
      <c r="Q244" s="2">
        <f t="shared" si="52"/>
        <v>0.0101010113536462</v>
      </c>
      <c r="R244" s="2">
        <f t="shared" si="53"/>
        <v>0.0103098109797199</v>
      </c>
      <c r="S244" s="2">
        <f t="shared" si="54"/>
        <v>-0.0673084208939529</v>
      </c>
      <c r="T244" s="32">
        <f t="shared" si="56"/>
        <v>8</v>
      </c>
      <c r="U244" s="33">
        <f t="shared" si="55"/>
        <v>0</v>
      </c>
    </row>
    <row r="245" spans="1:21">
      <c r="A245" s="15" t="str">
        <f t="shared" si="43"/>
        <v>Saturday</v>
      </c>
      <c r="B245" s="5">
        <v>43708</v>
      </c>
      <c r="C245" s="6">
        <v>45338648</v>
      </c>
      <c r="D245" s="6">
        <v>9235482</v>
      </c>
      <c r="E245" s="6">
        <v>3265666</v>
      </c>
      <c r="F245" s="6">
        <v>2176240</v>
      </c>
      <c r="G245" s="6">
        <v>1663518</v>
      </c>
      <c r="H245" s="23">
        <f t="shared" si="44"/>
        <v>0.0366909485258581</v>
      </c>
      <c r="I245" s="2">
        <f t="shared" si="45"/>
        <v>0.0215841475929011</v>
      </c>
      <c r="J245" s="2">
        <f>IFERROR((VLOOKUP(B245,'Channel wise traffic'!$B$2:$G$368,6,TRUE)/(VLOOKUP(B245-7,'Channel wise traffic'!$B$2:$G$368,6,TRUE))-1),"No Data Avaiable")</f>
        <v>0.0520833705580233</v>
      </c>
      <c r="K245" s="2">
        <f t="shared" si="46"/>
        <v>-0.0289893357686339</v>
      </c>
      <c r="L245" s="23">
        <f t="shared" si="47"/>
        <v>0.203699986819192</v>
      </c>
      <c r="M245" s="23">
        <f t="shared" si="48"/>
        <v>0.353599952877392</v>
      </c>
      <c r="N245" s="23">
        <f t="shared" si="49"/>
        <v>0.666400054384006</v>
      </c>
      <c r="O245" s="23">
        <f t="shared" si="50"/>
        <v>0.764400066169173</v>
      </c>
      <c r="P245" s="2">
        <f t="shared" si="51"/>
        <v>-0.0582524064881138</v>
      </c>
      <c r="Q245" s="2">
        <f t="shared" si="52"/>
        <v>0.00970871255602912</v>
      </c>
      <c r="R245" s="2">
        <f t="shared" si="53"/>
        <v>0.0315791890739086</v>
      </c>
      <c r="S245" s="2">
        <f t="shared" si="54"/>
        <v>-0.0101011843531277</v>
      </c>
      <c r="T245" s="32">
        <f t="shared" si="56"/>
        <v>8</v>
      </c>
      <c r="U245" s="33">
        <f t="shared" si="55"/>
        <v>0</v>
      </c>
    </row>
    <row r="246" spans="1:21">
      <c r="A246" s="15" t="str">
        <f t="shared" si="43"/>
        <v>Sunday</v>
      </c>
      <c r="B246" s="5">
        <v>43709</v>
      </c>
      <c r="C246" s="6">
        <v>42645263</v>
      </c>
      <c r="D246" s="6">
        <v>9224170</v>
      </c>
      <c r="E246" s="6">
        <v>3261666</v>
      </c>
      <c r="F246" s="6">
        <v>2217933</v>
      </c>
      <c r="G246" s="6">
        <v>1660788</v>
      </c>
      <c r="H246" s="23">
        <f t="shared" si="44"/>
        <v>0.0389442550747078</v>
      </c>
      <c r="I246" s="2">
        <f t="shared" si="45"/>
        <v>-0.0694932433000284</v>
      </c>
      <c r="J246" s="2">
        <f>IFERROR((VLOOKUP(B246,'Channel wise traffic'!$B$2:$G$368,6,TRUE)/(VLOOKUP(B246-7,'Channel wise traffic'!$B$2:$G$368,6,TRUE))-1),"No Data Avaiable")</f>
        <v>-0.040404041767787</v>
      </c>
      <c r="K246" s="2">
        <f t="shared" si="46"/>
        <v>-0.0303140118983394</v>
      </c>
      <c r="L246" s="23">
        <f t="shared" si="47"/>
        <v>0.21629999092748</v>
      </c>
      <c r="M246" s="23">
        <f t="shared" si="48"/>
        <v>0.353599944493651</v>
      </c>
      <c r="N246" s="23">
        <f t="shared" si="49"/>
        <v>0.680000036791014</v>
      </c>
      <c r="O246" s="23">
        <f t="shared" si="50"/>
        <v>0.748799896119495</v>
      </c>
      <c r="P246" s="2">
        <f t="shared" si="51"/>
        <v>0.0299999711451115</v>
      </c>
      <c r="Q246" s="2">
        <f t="shared" si="52"/>
        <v>-0.00952375601185818</v>
      </c>
      <c r="R246" s="2">
        <f t="shared" si="53"/>
        <v>-0.00990086556882097</v>
      </c>
      <c r="S246" s="2">
        <f t="shared" si="54"/>
        <v>-0.0400001546948942</v>
      </c>
      <c r="T246" s="32">
        <f t="shared" si="56"/>
        <v>9</v>
      </c>
      <c r="U246" s="33">
        <f t="shared" si="55"/>
        <v>0</v>
      </c>
    </row>
    <row r="247" spans="1:21">
      <c r="A247" s="15" t="str">
        <f t="shared" si="43"/>
        <v>Monday</v>
      </c>
      <c r="B247" s="5">
        <v>43710</v>
      </c>
      <c r="C247" s="6">
        <v>22803207</v>
      </c>
      <c r="D247" s="6">
        <v>5529777</v>
      </c>
      <c r="E247" s="6">
        <v>2278268</v>
      </c>
      <c r="F247" s="6">
        <v>1696398</v>
      </c>
      <c r="G247" s="6">
        <v>1335405</v>
      </c>
      <c r="H247" s="23">
        <f t="shared" si="44"/>
        <v>0.0585621575070559</v>
      </c>
      <c r="I247" s="2">
        <f t="shared" si="45"/>
        <v>0.0597409461291112</v>
      </c>
      <c r="J247" s="2">
        <f>IFERROR((VLOOKUP(B247,'Channel wise traffic'!$B$2:$G$368,6,TRUE)/(VLOOKUP(B247-7,'Channel wise traffic'!$B$2:$G$368,6,TRUE))-1),"No Data Avaiable")</f>
        <v>0.0194174865788856</v>
      </c>
      <c r="K247" s="2">
        <f t="shared" si="46"/>
        <v>0.0395553950034149</v>
      </c>
      <c r="L247" s="23">
        <f t="shared" si="47"/>
        <v>0.242499969412197</v>
      </c>
      <c r="M247" s="23">
        <f t="shared" si="48"/>
        <v>0.411999977575949</v>
      </c>
      <c r="N247" s="23">
        <f t="shared" si="49"/>
        <v>0.744599845145523</v>
      </c>
      <c r="O247" s="23">
        <f t="shared" si="50"/>
        <v>0.787200291441042</v>
      </c>
      <c r="P247" s="2">
        <f t="shared" si="51"/>
        <v>-2.47424770671856e-8</v>
      </c>
      <c r="Q247" s="2">
        <f t="shared" si="52"/>
        <v>0.0300000388804125</v>
      </c>
      <c r="R247" s="2">
        <f t="shared" si="53"/>
        <v>0.0303030021701483</v>
      </c>
      <c r="S247" s="2">
        <f t="shared" si="54"/>
        <v>-0.0204075235386313</v>
      </c>
      <c r="T247" s="32">
        <f t="shared" si="56"/>
        <v>9</v>
      </c>
      <c r="U247" s="33">
        <f t="shared" si="55"/>
        <v>0</v>
      </c>
    </row>
    <row r="248" spans="1:21">
      <c r="A248" s="15" t="str">
        <f t="shared" si="43"/>
        <v>Tuesday</v>
      </c>
      <c r="B248" s="5">
        <v>43711</v>
      </c>
      <c r="C248" s="6">
        <v>22586034</v>
      </c>
      <c r="D248" s="6">
        <v>5702973</v>
      </c>
      <c r="E248" s="6">
        <v>2167129</v>
      </c>
      <c r="F248" s="6">
        <v>1502904</v>
      </c>
      <c r="G248" s="6">
        <v>1170762</v>
      </c>
      <c r="H248" s="23">
        <f t="shared" si="44"/>
        <v>0.0518356609221433</v>
      </c>
      <c r="I248" s="2">
        <f t="shared" si="45"/>
        <v>0.0178034448913875</v>
      </c>
      <c r="J248" s="2">
        <f>IFERROR((VLOOKUP(B248,'Channel wise traffic'!$B$2:$G$368,6,TRUE)/(VLOOKUP(B248-7,'Channel wise traffic'!$B$2:$G$368,6,TRUE))-1),"No Data Avaiable")</f>
        <v>0.083333329336271</v>
      </c>
      <c r="K248" s="2">
        <f t="shared" si="46"/>
        <v>-0.0604891624567171</v>
      </c>
      <c r="L248" s="23">
        <f t="shared" si="47"/>
        <v>0.252499974099038</v>
      </c>
      <c r="M248" s="23">
        <f t="shared" si="48"/>
        <v>0.379999870243117</v>
      </c>
      <c r="N248" s="23">
        <f t="shared" si="49"/>
        <v>0.69350001776544</v>
      </c>
      <c r="O248" s="23">
        <f t="shared" si="50"/>
        <v>0.778999856278245</v>
      </c>
      <c r="P248" s="2">
        <f t="shared" si="51"/>
        <v>0.0520832338231438</v>
      </c>
      <c r="Q248" s="2">
        <f t="shared" si="52"/>
        <v>-0.0306122793770247</v>
      </c>
      <c r="R248" s="2">
        <f t="shared" si="53"/>
        <v>-0.0594061038150118</v>
      </c>
      <c r="S248" s="2">
        <f t="shared" si="54"/>
        <v>-0.0206182112107107</v>
      </c>
      <c r="T248" s="32">
        <f t="shared" si="56"/>
        <v>9</v>
      </c>
      <c r="U248" s="33">
        <f t="shared" si="55"/>
        <v>0</v>
      </c>
    </row>
    <row r="249" spans="1:21">
      <c r="A249" s="15" t="str">
        <f t="shared" si="43"/>
        <v>Wednesday</v>
      </c>
      <c r="B249" s="5">
        <v>43712</v>
      </c>
      <c r="C249" s="6">
        <v>22368860</v>
      </c>
      <c r="D249" s="6">
        <v>5592215</v>
      </c>
      <c r="E249" s="6">
        <v>2259254</v>
      </c>
      <c r="F249" s="6">
        <v>1566793</v>
      </c>
      <c r="G249" s="6">
        <v>1310465</v>
      </c>
      <c r="H249" s="23">
        <f t="shared" si="44"/>
        <v>0.05858434448604</v>
      </c>
      <c r="I249" s="2">
        <f t="shared" si="45"/>
        <v>-0.0778490686062026</v>
      </c>
      <c r="J249" s="2">
        <f>IFERROR((VLOOKUP(B249,'Channel wise traffic'!$B$2:$G$368,6,TRUE)/(VLOOKUP(B249-7,'Channel wise traffic'!$B$2:$G$368,6,TRUE))-1),"No Data Avaiable")</f>
        <v>0.019801991482737</v>
      </c>
      <c r="K249" s="2">
        <f t="shared" si="46"/>
        <v>-0.0957549203392859</v>
      </c>
      <c r="L249" s="23">
        <f t="shared" si="47"/>
        <v>0.25</v>
      </c>
      <c r="M249" s="23">
        <f t="shared" si="48"/>
        <v>0.403999846214783</v>
      </c>
      <c r="N249" s="23">
        <f t="shared" si="49"/>
        <v>0.693500155361017</v>
      </c>
      <c r="O249" s="23">
        <f t="shared" si="50"/>
        <v>0.836399575438491</v>
      </c>
      <c r="P249" s="2">
        <f t="shared" si="51"/>
        <v>-0.0196078755640007</v>
      </c>
      <c r="Q249" s="2">
        <f t="shared" si="52"/>
        <v>-0.0194178438870228</v>
      </c>
      <c r="R249" s="2">
        <f t="shared" si="53"/>
        <v>-0.0594053910772332</v>
      </c>
      <c r="S249" s="2">
        <f t="shared" si="54"/>
        <v>-3.01286296577885e-7</v>
      </c>
      <c r="T249" s="32">
        <f t="shared" si="56"/>
        <v>9</v>
      </c>
      <c r="U249" s="33">
        <f t="shared" si="55"/>
        <v>0</v>
      </c>
    </row>
    <row r="250" spans="1:21">
      <c r="A250" s="15" t="str">
        <f t="shared" si="43"/>
        <v>Thursday</v>
      </c>
      <c r="B250" s="5">
        <v>43713</v>
      </c>
      <c r="C250" s="6">
        <v>20631473</v>
      </c>
      <c r="D250" s="6">
        <v>5261025</v>
      </c>
      <c r="E250" s="6">
        <v>2146498</v>
      </c>
      <c r="F250" s="6">
        <v>1598282</v>
      </c>
      <c r="G250" s="6">
        <v>1284380</v>
      </c>
      <c r="H250" s="23">
        <f t="shared" si="44"/>
        <v>0.0622534319289757</v>
      </c>
      <c r="I250" s="2">
        <f t="shared" si="45"/>
        <v>-0.0198722395321809</v>
      </c>
      <c r="J250" s="2">
        <f>IFERROR((VLOOKUP(B250,'Channel wise traffic'!$B$2:$G$368,6,TRUE)/(VLOOKUP(B250-7,'Channel wise traffic'!$B$2:$G$368,6,TRUE))-1),"No Data Avaiable")</f>
        <v>-0.030612237226796</v>
      </c>
      <c r="K250" s="2">
        <f t="shared" si="46"/>
        <v>0.0110791539286741</v>
      </c>
      <c r="L250" s="23">
        <f t="shared" si="47"/>
        <v>0.254999970191173</v>
      </c>
      <c r="M250" s="23">
        <f t="shared" si="48"/>
        <v>0.407999961984594</v>
      </c>
      <c r="N250" s="23">
        <f t="shared" si="49"/>
        <v>0.744599808618503</v>
      </c>
      <c r="O250" s="23">
        <f t="shared" si="50"/>
        <v>0.803600365892877</v>
      </c>
      <c r="P250" s="2">
        <f t="shared" si="51"/>
        <v>0.0408162617498637</v>
      </c>
      <c r="Q250" s="2">
        <f t="shared" si="52"/>
        <v>0.0408165024843301</v>
      </c>
      <c r="R250" s="2">
        <f t="shared" si="53"/>
        <v>-0.028571804120163</v>
      </c>
      <c r="S250" s="2">
        <f t="shared" si="54"/>
        <v>-0.0392150024617991</v>
      </c>
      <c r="T250" s="32">
        <f t="shared" si="56"/>
        <v>9</v>
      </c>
      <c r="U250" s="33">
        <f t="shared" si="55"/>
        <v>0</v>
      </c>
    </row>
    <row r="251" spans="1:21">
      <c r="A251" s="15" t="str">
        <f t="shared" si="43"/>
        <v>Friday</v>
      </c>
      <c r="B251" s="5">
        <v>43714</v>
      </c>
      <c r="C251" s="6">
        <v>20848646</v>
      </c>
      <c r="D251" s="6">
        <v>5264283</v>
      </c>
      <c r="E251" s="6">
        <v>2084656</v>
      </c>
      <c r="F251" s="6">
        <v>1460927</v>
      </c>
      <c r="G251" s="6">
        <v>1233898</v>
      </c>
      <c r="H251" s="23">
        <f t="shared" si="44"/>
        <v>0.0591836035779014</v>
      </c>
      <c r="I251" s="2">
        <f t="shared" si="45"/>
        <v>0.0191667086536389</v>
      </c>
      <c r="J251" s="2">
        <f>IFERROR((VLOOKUP(B251,'Channel wise traffic'!$B$2:$G$368,6,TRUE)/(VLOOKUP(B251-7,'Channel wise traffic'!$B$2:$G$368,6,TRUE))-1),"No Data Avaiable")</f>
        <v>-0.0495049103214564</v>
      </c>
      <c r="K251" s="2">
        <f t="shared" si="46"/>
        <v>0.0722483090811001</v>
      </c>
      <c r="L251" s="23">
        <f t="shared" si="47"/>
        <v>0.252499994484054</v>
      </c>
      <c r="M251" s="23">
        <f t="shared" si="48"/>
        <v>0.395999987082761</v>
      </c>
      <c r="N251" s="23">
        <f t="shared" si="49"/>
        <v>0.700800036073098</v>
      </c>
      <c r="O251" s="23">
        <f t="shared" si="50"/>
        <v>0.844599353698029</v>
      </c>
      <c r="P251" s="2">
        <f t="shared" si="51"/>
        <v>0.0412371694467479</v>
      </c>
      <c r="Q251" s="2">
        <f t="shared" si="52"/>
        <v>-0.00999975311145584</v>
      </c>
      <c r="R251" s="2">
        <f t="shared" si="53"/>
        <v>-0.0204083292102532</v>
      </c>
      <c r="S251" s="2">
        <f t="shared" si="54"/>
        <v>0.0618552545124897</v>
      </c>
      <c r="T251" s="32">
        <f t="shared" si="56"/>
        <v>9</v>
      </c>
      <c r="U251" s="33">
        <f t="shared" si="55"/>
        <v>0</v>
      </c>
    </row>
    <row r="252" spans="1:21">
      <c r="A252" s="15" t="str">
        <f t="shared" si="43"/>
        <v>Saturday</v>
      </c>
      <c r="B252" s="5">
        <v>43715</v>
      </c>
      <c r="C252" s="6">
        <v>46685340</v>
      </c>
      <c r="D252" s="6">
        <v>9313725</v>
      </c>
      <c r="E252" s="6">
        <v>3135000</v>
      </c>
      <c r="F252" s="6">
        <v>2025210</v>
      </c>
      <c r="G252" s="6">
        <v>1500680</v>
      </c>
      <c r="H252" s="23">
        <f t="shared" si="44"/>
        <v>0.0321445661528865</v>
      </c>
      <c r="I252" s="2">
        <f t="shared" si="45"/>
        <v>-0.0978877294985687</v>
      </c>
      <c r="J252" s="2">
        <f>IFERROR((VLOOKUP(B252,'Channel wise traffic'!$B$2:$G$368,6,TRUE)/(VLOOKUP(B252-7,'Channel wise traffic'!$B$2:$G$368,6,TRUE))-1),"No Data Avaiable")</f>
        <v>0.0297029595964784</v>
      </c>
      <c r="K252" s="2">
        <f t="shared" si="46"/>
        <v>-0.123910189178334</v>
      </c>
      <c r="L252" s="23">
        <f t="shared" si="47"/>
        <v>0.1994999929314</v>
      </c>
      <c r="M252" s="23">
        <f t="shared" si="48"/>
        <v>0.33660001771579</v>
      </c>
      <c r="N252" s="23">
        <f t="shared" si="49"/>
        <v>0.646</v>
      </c>
      <c r="O252" s="23">
        <f t="shared" si="50"/>
        <v>0.740999698796668</v>
      </c>
      <c r="P252" s="2">
        <f t="shared" si="51"/>
        <v>-0.020618528029265</v>
      </c>
      <c r="Q252" s="2">
        <f t="shared" si="52"/>
        <v>-0.0480767461173729</v>
      </c>
      <c r="R252" s="2">
        <f t="shared" si="53"/>
        <v>-0.0306123240083813</v>
      </c>
      <c r="S252" s="2">
        <f t="shared" si="54"/>
        <v>-0.0306127228504526</v>
      </c>
      <c r="T252" s="32">
        <f t="shared" si="56"/>
        <v>9</v>
      </c>
      <c r="U252" s="33">
        <f t="shared" si="55"/>
        <v>0</v>
      </c>
    </row>
    <row r="253" spans="1:21">
      <c r="A253" s="15" t="str">
        <f t="shared" si="43"/>
        <v>Sunday</v>
      </c>
      <c r="B253" s="5">
        <v>43716</v>
      </c>
      <c r="C253" s="6">
        <v>43094160</v>
      </c>
      <c r="D253" s="6">
        <v>9230769</v>
      </c>
      <c r="E253" s="6">
        <v>3169846</v>
      </c>
      <c r="F253" s="6">
        <v>2133940</v>
      </c>
      <c r="G253" s="6">
        <v>1697763</v>
      </c>
      <c r="H253" s="23">
        <f t="shared" si="44"/>
        <v>0.0393965910926214</v>
      </c>
      <c r="I253" s="2">
        <f t="shared" si="45"/>
        <v>0.0222635279156642</v>
      </c>
      <c r="J253" s="2">
        <f>IFERROR((VLOOKUP(B253,'Channel wise traffic'!$B$2:$G$368,6,TRUE)/(VLOOKUP(B253-7,'Channel wise traffic'!$B$2:$G$368,6,TRUE))-1),"No Data Avaiable")</f>
        <v>0.0105263044350929</v>
      </c>
      <c r="K253" s="2">
        <f t="shared" si="46"/>
        <v>0.0116149613606904</v>
      </c>
      <c r="L253" s="23">
        <f t="shared" si="47"/>
        <v>0.21419999832924</v>
      </c>
      <c r="M253" s="23">
        <f t="shared" si="48"/>
        <v>0.343399991918333</v>
      </c>
      <c r="N253" s="23">
        <f t="shared" si="49"/>
        <v>0.67319989677732</v>
      </c>
      <c r="O253" s="23">
        <f t="shared" si="50"/>
        <v>0.795600157455224</v>
      </c>
      <c r="P253" s="2">
        <f t="shared" si="51"/>
        <v>-0.00970870405142155</v>
      </c>
      <c r="Q253" s="2">
        <f t="shared" si="52"/>
        <v>-0.0288460242546811</v>
      </c>
      <c r="R253" s="2">
        <f t="shared" si="53"/>
        <v>-0.0100002053614364</v>
      </c>
      <c r="S253" s="2">
        <f t="shared" si="54"/>
        <v>0.0625003576766792</v>
      </c>
      <c r="T253" s="32">
        <f t="shared" si="56"/>
        <v>9</v>
      </c>
      <c r="U253" s="33">
        <f t="shared" si="55"/>
        <v>0</v>
      </c>
    </row>
    <row r="254" spans="1:21">
      <c r="A254" s="15" t="str">
        <f t="shared" si="43"/>
        <v>Monday</v>
      </c>
      <c r="B254" s="5">
        <v>43717</v>
      </c>
      <c r="C254" s="6">
        <v>21717340</v>
      </c>
      <c r="D254" s="6">
        <v>5375041</v>
      </c>
      <c r="E254" s="6">
        <v>2257517</v>
      </c>
      <c r="F254" s="6">
        <v>1697427</v>
      </c>
      <c r="G254" s="6">
        <v>1419728</v>
      </c>
      <c r="H254" s="23">
        <f t="shared" si="44"/>
        <v>0.0653730152956117</v>
      </c>
      <c r="I254" s="2">
        <f t="shared" si="45"/>
        <v>0.063144139792797</v>
      </c>
      <c r="J254" s="2">
        <f>IFERROR((VLOOKUP(B254,'Channel wise traffic'!$B$2:$G$368,6,TRUE)/(VLOOKUP(B254-7,'Channel wise traffic'!$B$2:$G$368,6,TRUE))-1),"No Data Avaiable")</f>
        <v>-0.0476190517955699</v>
      </c>
      <c r="K254" s="2">
        <f t="shared" si="46"/>
        <v>0.116301346782437</v>
      </c>
      <c r="L254" s="23">
        <f t="shared" si="47"/>
        <v>0.247499970069999</v>
      </c>
      <c r="M254" s="23">
        <f t="shared" si="48"/>
        <v>0.41999995907008</v>
      </c>
      <c r="N254" s="23">
        <f t="shared" si="49"/>
        <v>0.751899985692245</v>
      </c>
      <c r="O254" s="23">
        <f t="shared" si="50"/>
        <v>0.836400033698062</v>
      </c>
      <c r="P254" s="2">
        <f t="shared" si="51"/>
        <v>0.0206185620143453</v>
      </c>
      <c r="Q254" s="2">
        <f t="shared" si="52"/>
        <v>0.0194174318678346</v>
      </c>
      <c r="R254" s="2">
        <f t="shared" si="53"/>
        <v>0.00980411236225209</v>
      </c>
      <c r="S254" s="2">
        <f t="shared" si="54"/>
        <v>0.0624996494436705</v>
      </c>
      <c r="T254" s="32">
        <f t="shared" si="56"/>
        <v>9</v>
      </c>
      <c r="U254" s="33">
        <f t="shared" si="55"/>
        <v>0</v>
      </c>
    </row>
    <row r="255" spans="1:21">
      <c r="A255" s="15" t="str">
        <f t="shared" si="43"/>
        <v>Tuesday</v>
      </c>
      <c r="B255" s="5">
        <v>43718</v>
      </c>
      <c r="C255" s="6">
        <v>22368860</v>
      </c>
      <c r="D255" s="6">
        <v>5480370</v>
      </c>
      <c r="E255" s="6">
        <v>2126383</v>
      </c>
      <c r="F255" s="6">
        <v>1505692</v>
      </c>
      <c r="G255" s="6">
        <v>1185281</v>
      </c>
      <c r="H255" s="23">
        <f t="shared" si="44"/>
        <v>0.0529879931297348</v>
      </c>
      <c r="I255" s="2">
        <f t="shared" si="45"/>
        <v>0.0124013249490502</v>
      </c>
      <c r="J255" s="2">
        <f>IFERROR((VLOOKUP(B255,'Channel wise traffic'!$B$2:$G$368,6,TRUE)/(VLOOKUP(B255-7,'Channel wise traffic'!$B$2:$G$368,6,TRUE))-1),"No Data Avaiable")</f>
        <v>-0.00961541186163195</v>
      </c>
      <c r="K255" s="2">
        <f t="shared" si="46"/>
        <v>0.0222304912697515</v>
      </c>
      <c r="L255" s="23">
        <f t="shared" si="47"/>
        <v>0.244999968706496</v>
      </c>
      <c r="M255" s="23">
        <f t="shared" si="48"/>
        <v>0.387999897817118</v>
      </c>
      <c r="N255" s="23">
        <f t="shared" si="49"/>
        <v>0.708100092974784</v>
      </c>
      <c r="O255" s="23">
        <f t="shared" si="50"/>
        <v>0.787200171084126</v>
      </c>
      <c r="P255" s="2">
        <f t="shared" si="51"/>
        <v>-0.0297029947005071</v>
      </c>
      <c r="Q255" s="2">
        <f t="shared" si="52"/>
        <v>0.0210527113308825</v>
      </c>
      <c r="R255" s="2">
        <f t="shared" si="53"/>
        <v>0.0210527394885838</v>
      </c>
      <c r="S255" s="2">
        <f t="shared" si="54"/>
        <v>0.0105267218469829</v>
      </c>
      <c r="T255" s="32">
        <f t="shared" si="56"/>
        <v>9</v>
      </c>
      <c r="U255" s="33">
        <f t="shared" si="55"/>
        <v>0</v>
      </c>
    </row>
    <row r="256" spans="1:21">
      <c r="A256" s="15" t="str">
        <f t="shared" si="43"/>
        <v>Wednesday</v>
      </c>
      <c r="B256" s="5">
        <v>43719</v>
      </c>
      <c r="C256" s="6">
        <v>21065820</v>
      </c>
      <c r="D256" s="6">
        <v>5055796</v>
      </c>
      <c r="E256" s="6">
        <v>1981872</v>
      </c>
      <c r="F256" s="6">
        <v>1504637</v>
      </c>
      <c r="G256" s="6">
        <v>1246140</v>
      </c>
      <c r="H256" s="23">
        <f t="shared" si="44"/>
        <v>0.0591545926054623</v>
      </c>
      <c r="I256" s="2">
        <f t="shared" si="45"/>
        <v>-0.0490856299099938</v>
      </c>
      <c r="J256" s="2">
        <f>IFERROR((VLOOKUP(B256,'Channel wise traffic'!$B$2:$G$368,6,TRUE)/(VLOOKUP(B256-7,'Channel wise traffic'!$B$2:$G$368,6,TRUE))-1),"No Data Avaiable")</f>
        <v>-0.058252370326639</v>
      </c>
      <c r="K256" s="2">
        <f t="shared" si="46"/>
        <v>0.00973379704808641</v>
      </c>
      <c r="L256" s="23">
        <f t="shared" si="47"/>
        <v>0.23999996202379</v>
      </c>
      <c r="M256" s="23">
        <f t="shared" si="48"/>
        <v>0.391999993670631</v>
      </c>
      <c r="N256" s="23">
        <f t="shared" si="49"/>
        <v>0.759199887782864</v>
      </c>
      <c r="O256" s="23">
        <f t="shared" si="50"/>
        <v>0.828199758479952</v>
      </c>
      <c r="P256" s="2">
        <f t="shared" si="51"/>
        <v>-0.0400001519048392</v>
      </c>
      <c r="Q256" s="2">
        <f t="shared" si="52"/>
        <v>-0.0297026166137999</v>
      </c>
      <c r="R256" s="2">
        <f t="shared" si="53"/>
        <v>0.0947364350446973</v>
      </c>
      <c r="S256" s="2">
        <f t="shared" si="54"/>
        <v>-0.00980370770064065</v>
      </c>
      <c r="T256" s="32">
        <f t="shared" si="56"/>
        <v>9</v>
      </c>
      <c r="U256" s="33">
        <f t="shared" si="55"/>
        <v>0</v>
      </c>
    </row>
    <row r="257" spans="1:21">
      <c r="A257" s="15" t="str">
        <f t="shared" si="43"/>
        <v>Thursday</v>
      </c>
      <c r="B257" s="5">
        <v>43720</v>
      </c>
      <c r="C257" s="6">
        <v>20848646</v>
      </c>
      <c r="D257" s="6">
        <v>5160040</v>
      </c>
      <c r="E257" s="6">
        <v>2022735</v>
      </c>
      <c r="F257" s="6">
        <v>1535660</v>
      </c>
      <c r="G257" s="6">
        <v>1309611</v>
      </c>
      <c r="H257" s="23">
        <f t="shared" si="44"/>
        <v>0.062815158356087</v>
      </c>
      <c r="I257" s="2">
        <f t="shared" si="45"/>
        <v>0.0196444977343153</v>
      </c>
      <c r="J257" s="2">
        <f>IFERROR((VLOOKUP(B257,'Channel wise traffic'!$B$2:$G$368,6,TRUE)/(VLOOKUP(B257-7,'Channel wise traffic'!$B$2:$G$368,6,TRUE))-1),"No Data Avaiable")</f>
        <v>0.0105262969118247</v>
      </c>
      <c r="K257" s="2">
        <f t="shared" si="46"/>
        <v>0.00902322024193247</v>
      </c>
      <c r="L257" s="23">
        <f t="shared" si="47"/>
        <v>0.247500005515946</v>
      </c>
      <c r="M257" s="23">
        <f t="shared" si="48"/>
        <v>0.391999868218076</v>
      </c>
      <c r="N257" s="23">
        <f t="shared" si="49"/>
        <v>0.759199796315385</v>
      </c>
      <c r="O257" s="23">
        <f t="shared" si="50"/>
        <v>0.852800098980243</v>
      </c>
      <c r="P257" s="2">
        <f t="shared" si="51"/>
        <v>-0.0294116296155054</v>
      </c>
      <c r="Q257" s="2">
        <f t="shared" si="52"/>
        <v>-0.0392159197483518</v>
      </c>
      <c r="R257" s="2">
        <f t="shared" si="53"/>
        <v>0.0196078316538513</v>
      </c>
      <c r="S257" s="2">
        <f t="shared" si="54"/>
        <v>0.0612241297733855</v>
      </c>
      <c r="T257" s="32">
        <f t="shared" si="56"/>
        <v>9</v>
      </c>
      <c r="U257" s="33">
        <f t="shared" si="55"/>
        <v>0</v>
      </c>
    </row>
    <row r="258" spans="1:21">
      <c r="A258" s="15" t="str">
        <f t="shared" si="43"/>
        <v>Friday</v>
      </c>
      <c r="B258" s="5">
        <v>43721</v>
      </c>
      <c r="C258" s="6">
        <v>22803207</v>
      </c>
      <c r="D258" s="6">
        <v>5985841</v>
      </c>
      <c r="E258" s="6">
        <v>2322506</v>
      </c>
      <c r="F258" s="6">
        <v>1610658</v>
      </c>
      <c r="G258" s="6">
        <v>1360362</v>
      </c>
      <c r="H258" s="23">
        <f t="shared" si="44"/>
        <v>0.0596566088269953</v>
      </c>
      <c r="I258" s="2">
        <f t="shared" si="45"/>
        <v>0.102491453912722</v>
      </c>
      <c r="J258" s="2">
        <f>IFERROR((VLOOKUP(B258,'Channel wise traffic'!$B$2:$G$368,6,TRUE)/(VLOOKUP(B258-7,'Channel wise traffic'!$B$2:$G$368,6,TRUE))-1),"No Data Avaiable")</f>
        <v>0.0937499775165245</v>
      </c>
      <c r="K258" s="2">
        <f t="shared" si="46"/>
        <v>0.00799216709525452</v>
      </c>
      <c r="L258" s="23">
        <f t="shared" si="47"/>
        <v>0.26249996327271</v>
      </c>
      <c r="M258" s="23">
        <f t="shared" si="48"/>
        <v>0.387999948545242</v>
      </c>
      <c r="N258" s="23">
        <f t="shared" si="49"/>
        <v>0.693500038320676</v>
      </c>
      <c r="O258" s="23">
        <f t="shared" si="50"/>
        <v>0.844600157202833</v>
      </c>
      <c r="P258" s="2">
        <f t="shared" si="51"/>
        <v>0.0396038376519139</v>
      </c>
      <c r="Q258" s="2">
        <f t="shared" si="52"/>
        <v>-0.0202021181779669</v>
      </c>
      <c r="R258" s="2">
        <f t="shared" si="53"/>
        <v>-0.010416662923317</v>
      </c>
      <c r="S258" s="2">
        <f t="shared" si="54"/>
        <v>9.51344327315695e-7</v>
      </c>
      <c r="T258" s="32">
        <f t="shared" si="56"/>
        <v>9</v>
      </c>
      <c r="U258" s="33">
        <f t="shared" si="55"/>
        <v>0</v>
      </c>
    </row>
    <row r="259" s="15" customFormat="1" spans="1:21">
      <c r="A259" s="24" t="str">
        <f t="shared" si="43"/>
        <v>Saturday</v>
      </c>
      <c r="B259" s="25">
        <v>43722</v>
      </c>
      <c r="C259" s="26">
        <v>44440853</v>
      </c>
      <c r="D259" s="26">
        <v>9332579</v>
      </c>
      <c r="E259" s="26">
        <v>1396153</v>
      </c>
      <c r="F259" s="26">
        <v>939890</v>
      </c>
      <c r="G259" s="26">
        <v>696459</v>
      </c>
      <c r="H259" s="27">
        <f t="shared" si="44"/>
        <v>0.0156715938823226</v>
      </c>
      <c r="I259" s="29">
        <f t="shared" si="45"/>
        <v>-0.535904390009862</v>
      </c>
      <c r="J259" s="29">
        <f>IFERROR((VLOOKUP(B259,'Channel wise traffic'!$B$2:$G$368,6,TRUE)/(VLOOKUP(B259-7,'Channel wise traffic'!$B$2:$G$368,6,TRUE))-1),"No Data Avaiable")</f>
        <v>-0.0480769348167313</v>
      </c>
      <c r="K259" s="29">
        <f t="shared" si="46"/>
        <v>-0.512465223273348</v>
      </c>
      <c r="L259" s="27">
        <f t="shared" si="47"/>
        <v>0.209999997074764</v>
      </c>
      <c r="M259" s="27">
        <f t="shared" si="48"/>
        <v>0.149599912307198</v>
      </c>
      <c r="N259" s="27">
        <f t="shared" si="49"/>
        <v>0.673199857035726</v>
      </c>
      <c r="O259" s="27">
        <f t="shared" si="50"/>
        <v>0.741000542616689</v>
      </c>
      <c r="P259" s="29">
        <f t="shared" si="51"/>
        <v>0.0526316015809296</v>
      </c>
      <c r="Q259" s="29">
        <f t="shared" si="52"/>
        <v>-0.555555839472612</v>
      </c>
      <c r="R259" s="29">
        <f t="shared" si="53"/>
        <v>0.042105041850969</v>
      </c>
      <c r="S259" s="29">
        <f t="shared" si="54"/>
        <v>1.13875892604476e-6</v>
      </c>
      <c r="T259" s="34">
        <f t="shared" si="56"/>
        <v>9</v>
      </c>
      <c r="U259" s="35">
        <f t="shared" si="55"/>
        <v>1</v>
      </c>
    </row>
    <row r="260" spans="1:21">
      <c r="A260" s="15" t="str">
        <f t="shared" ref="A260:A323" si="57">TEXT(B260,"DDDD")</f>
        <v>Sunday</v>
      </c>
      <c r="B260" s="5">
        <v>43723</v>
      </c>
      <c r="C260" s="6">
        <v>46236443</v>
      </c>
      <c r="D260" s="6">
        <v>9515460</v>
      </c>
      <c r="E260" s="6">
        <v>3364666</v>
      </c>
      <c r="F260" s="6">
        <v>2333732</v>
      </c>
      <c r="G260" s="6">
        <v>1856717</v>
      </c>
      <c r="H260" s="23">
        <f t="shared" ref="H260:H323" si="58">G260/C260</f>
        <v>0.0401570034269288</v>
      </c>
      <c r="I260" s="2">
        <f t="shared" ref="I260:I323" si="59">IFERROR((VLOOKUP(B260,$B$2:$G$368,6,TRUE)/(VLOOKUP(B260-7,$B$2:$G$368,6,TRUE))-1),"No Data Available")</f>
        <v>0.0936255531543566</v>
      </c>
      <c r="J260" s="2">
        <f>IFERROR((VLOOKUP(B260,'Channel wise traffic'!$B$2:$G$368,6,TRUE)/(VLOOKUP(B260-7,'Channel wise traffic'!$B$2:$G$368,6,TRUE))-1),"No Data Avaiable")</f>
        <v>0.0729166816532301</v>
      </c>
      <c r="K260" s="2">
        <f t="shared" ref="K260:K323" si="60">IFERROR((VLOOKUP(B260,$B$2:$H$368,7,FALSE)/(VLOOKUP(B260-7,$B$2:$H$368,7,FALSE))-1),"No Data Available")</f>
        <v>0.0193014754124201</v>
      </c>
      <c r="L260" s="23">
        <f t="shared" ref="L260:L323" si="61">D260/C260</f>
        <v>0.205800000661816</v>
      </c>
      <c r="M260" s="23">
        <f t="shared" ref="M260:M323" si="62">E260/D260</f>
        <v>0.35359993105956</v>
      </c>
      <c r="N260" s="23">
        <f t="shared" ref="N260:N323" si="63">F260/E260</f>
        <v>0.693599899663146</v>
      </c>
      <c r="O260" s="23">
        <f t="shared" ref="O260:O323" si="64">G260/F260</f>
        <v>0.79559992321312</v>
      </c>
      <c r="P260" s="2">
        <f t="shared" ref="P260:P323" si="65">IFERROR((VLOOKUP(B260,$B$2:$O$368,11,FALSE)/VLOOKUP(B260-7,$B$2:$O$368,11,FALSE))-1,"No data available")</f>
        <v>-0.0392156756906832</v>
      </c>
      <c r="Q260" s="2">
        <f t="shared" ref="Q260:Q323" si="66">IFERROR((VLOOKUP(B260,$B$2:$O$368,12,FALSE)/VLOOKUP(B260-7,$B$2:$O$368,12,FALSE))-1,"No data available")</f>
        <v>0.0297027937719128</v>
      </c>
      <c r="R260" s="2">
        <f t="shared" ref="R260:R323" si="67">IFERROR((VLOOKUP(B260,$B$2:$O$368,13,FALSE)/VLOOKUP(B260-7,$B$2:$O$368,13,FALSE))-1,"No data available")</f>
        <v>0.030303039236167</v>
      </c>
      <c r="S260" s="2">
        <f t="shared" ref="S260:S323" si="68">IFERROR((VLOOKUP(B260,$B$2:$O$368,14,FALSE)/VLOOKUP(B260-7,$B$2:$O$368,14,FALSE))-1,"No data available")</f>
        <v>-2.94421892643726e-7</v>
      </c>
      <c r="T260" s="32">
        <f t="shared" si="56"/>
        <v>9</v>
      </c>
      <c r="U260" s="33">
        <f t="shared" ref="U260:U323" si="69">IF(ISNUMBER(I260),IF(OR(I260&gt;20%,I260&lt;-20%),1,0),0)</f>
        <v>0</v>
      </c>
    </row>
    <row r="261" spans="1:21">
      <c r="A261" s="15" t="str">
        <f t="shared" si="57"/>
        <v>Monday</v>
      </c>
      <c r="B261" s="5">
        <v>43724</v>
      </c>
      <c r="C261" s="6">
        <v>20631473</v>
      </c>
      <c r="D261" s="6">
        <v>5106289</v>
      </c>
      <c r="E261" s="6">
        <v>1960815</v>
      </c>
      <c r="F261" s="6">
        <v>1445709</v>
      </c>
      <c r="G261" s="6">
        <v>1161771</v>
      </c>
      <c r="H261" s="23">
        <f t="shared" si="58"/>
        <v>0.0563106182481493</v>
      </c>
      <c r="I261" s="2">
        <f t="shared" si="59"/>
        <v>-0.181694662639604</v>
      </c>
      <c r="J261" s="2">
        <f>IFERROR((VLOOKUP(B261,'Channel wise traffic'!$B$2:$G$368,6,TRUE)/(VLOOKUP(B261-7,'Channel wise traffic'!$B$2:$G$368,6,TRUE))-1),"No Data Avaiable")</f>
        <v>-0.0499999585584568</v>
      </c>
      <c r="K261" s="2">
        <f t="shared" si="60"/>
        <v>-0.138625960673268</v>
      </c>
      <c r="L261" s="23">
        <f t="shared" si="61"/>
        <v>0.247499972493481</v>
      </c>
      <c r="M261" s="23">
        <f t="shared" si="62"/>
        <v>0.384000004700086</v>
      </c>
      <c r="N261" s="23">
        <f t="shared" si="63"/>
        <v>0.737300051254198</v>
      </c>
      <c r="O261" s="23">
        <f t="shared" si="64"/>
        <v>0.803599479563315</v>
      </c>
      <c r="P261" s="2">
        <f t="shared" si="65"/>
        <v>9.79184688887358e-9</v>
      </c>
      <c r="Q261" s="2">
        <f t="shared" si="66"/>
        <v>-0.0857141854244474</v>
      </c>
      <c r="R261" s="2">
        <f t="shared" si="67"/>
        <v>-0.019417388902602</v>
      </c>
      <c r="S261" s="2">
        <f t="shared" si="68"/>
        <v>-0.0392163472181162</v>
      </c>
      <c r="T261" s="32">
        <f t="shared" si="56"/>
        <v>9</v>
      </c>
      <c r="U261" s="33">
        <f t="shared" si="69"/>
        <v>0</v>
      </c>
    </row>
    <row r="262" spans="1:21">
      <c r="A262" s="15" t="str">
        <f t="shared" si="57"/>
        <v>Tuesday</v>
      </c>
      <c r="B262" s="5">
        <v>43725</v>
      </c>
      <c r="C262" s="6">
        <v>22368860</v>
      </c>
      <c r="D262" s="6">
        <v>5312604</v>
      </c>
      <c r="E262" s="6">
        <v>2188793</v>
      </c>
      <c r="F262" s="6">
        <v>1581840</v>
      </c>
      <c r="G262" s="6">
        <v>1361964</v>
      </c>
      <c r="H262" s="23">
        <f t="shared" si="58"/>
        <v>0.0608866075428073</v>
      </c>
      <c r="I262" s="2">
        <f t="shared" si="59"/>
        <v>0.149064230338628</v>
      </c>
      <c r="J262" s="2">
        <f>IFERROR((VLOOKUP(B262,'Channel wise traffic'!$B$2:$G$368,6,TRUE)/(VLOOKUP(B262-7,'Channel wise traffic'!$B$2:$G$368,6,TRUE))-1),"No Data Avaiable")</f>
        <v>0</v>
      </c>
      <c r="K262" s="2">
        <f t="shared" si="60"/>
        <v>0.149064230338629</v>
      </c>
      <c r="L262" s="23">
        <f t="shared" si="61"/>
        <v>0.237499988823749</v>
      </c>
      <c r="M262" s="23">
        <f t="shared" si="62"/>
        <v>0.412000028611205</v>
      </c>
      <c r="N262" s="23">
        <f t="shared" si="63"/>
        <v>0.722699679686476</v>
      </c>
      <c r="O262" s="23">
        <f t="shared" si="64"/>
        <v>0.860999848277955</v>
      </c>
      <c r="P262" s="2">
        <f t="shared" si="65"/>
        <v>-0.030612166696774</v>
      </c>
      <c r="Q262" s="2">
        <f t="shared" si="66"/>
        <v>0.0618560234915289</v>
      </c>
      <c r="R262" s="2">
        <f t="shared" si="67"/>
        <v>0.0206179703357441</v>
      </c>
      <c r="S262" s="2">
        <f t="shared" si="68"/>
        <v>0.0937495695563586</v>
      </c>
      <c r="T262" s="32">
        <f t="shared" si="56"/>
        <v>9</v>
      </c>
      <c r="U262" s="33">
        <f t="shared" si="69"/>
        <v>0</v>
      </c>
    </row>
    <row r="263" spans="1:21">
      <c r="A263" s="15" t="str">
        <f t="shared" si="57"/>
        <v>Wednesday</v>
      </c>
      <c r="B263" s="5">
        <v>43726</v>
      </c>
      <c r="C263" s="6">
        <v>21500167</v>
      </c>
      <c r="D263" s="6">
        <v>5643793</v>
      </c>
      <c r="E263" s="6">
        <v>2144641</v>
      </c>
      <c r="F263" s="6">
        <v>1502964</v>
      </c>
      <c r="G263" s="6">
        <v>1195458</v>
      </c>
      <c r="H263" s="23">
        <f t="shared" si="58"/>
        <v>0.0556022657870518</v>
      </c>
      <c r="I263" s="2">
        <f t="shared" si="59"/>
        <v>-0.0406711926428812</v>
      </c>
      <c r="J263" s="2">
        <f>IFERROR((VLOOKUP(B263,'Channel wise traffic'!$B$2:$G$368,6,TRUE)/(VLOOKUP(B263-7,'Channel wise traffic'!$B$2:$G$368,6,TRUE))-1),"No Data Avaiable")</f>
        <v>0.0206185669780985</v>
      </c>
      <c r="K263" s="2">
        <f t="shared" si="60"/>
        <v>-0.0600515811528466</v>
      </c>
      <c r="L263" s="23">
        <f t="shared" si="61"/>
        <v>0.262499961046814</v>
      </c>
      <c r="M263" s="23">
        <f t="shared" si="62"/>
        <v>0.379999939756827</v>
      </c>
      <c r="N263" s="23">
        <f t="shared" si="63"/>
        <v>0.700799807520233</v>
      </c>
      <c r="O263" s="23">
        <f t="shared" si="64"/>
        <v>0.795400289028879</v>
      </c>
      <c r="P263" s="2">
        <f t="shared" si="65"/>
        <v>0.0937500107637252</v>
      </c>
      <c r="Q263" s="2">
        <f t="shared" si="66"/>
        <v>-0.0306123829274518</v>
      </c>
      <c r="R263" s="2">
        <f t="shared" si="67"/>
        <v>-0.0769231940130815</v>
      </c>
      <c r="S263" s="2">
        <f t="shared" si="68"/>
        <v>-0.0396033313403428</v>
      </c>
      <c r="T263" s="32">
        <f t="shared" si="56"/>
        <v>9</v>
      </c>
      <c r="U263" s="33">
        <f t="shared" si="69"/>
        <v>0</v>
      </c>
    </row>
    <row r="264" spans="1:21">
      <c r="A264" s="15" t="str">
        <f t="shared" si="57"/>
        <v>Thursday</v>
      </c>
      <c r="B264" s="5">
        <v>43727</v>
      </c>
      <c r="C264" s="6">
        <v>21282993</v>
      </c>
      <c r="D264" s="6">
        <v>5054710</v>
      </c>
      <c r="E264" s="6">
        <v>2062322</v>
      </c>
      <c r="F264" s="6">
        <v>1535605</v>
      </c>
      <c r="G264" s="6">
        <v>1259196</v>
      </c>
      <c r="H264" s="23">
        <f t="shared" si="58"/>
        <v>0.0591644229737801</v>
      </c>
      <c r="I264" s="2">
        <f t="shared" si="59"/>
        <v>-0.0384961641281266</v>
      </c>
      <c r="J264" s="2">
        <f>IFERROR((VLOOKUP(B264,'Channel wise traffic'!$B$2:$G$368,6,TRUE)/(VLOOKUP(B264-7,'Channel wise traffic'!$B$2:$G$368,6,TRUE))-1),"No Data Avaiable")</f>
        <v>0.0208333443252546</v>
      </c>
      <c r="K264" s="2">
        <f t="shared" si="60"/>
        <v>-0.0581187006106327</v>
      </c>
      <c r="L264" s="23">
        <f t="shared" si="61"/>
        <v>0.237499960649332</v>
      </c>
      <c r="M264" s="23">
        <f t="shared" si="62"/>
        <v>0.408000063307292</v>
      </c>
      <c r="N264" s="23">
        <f t="shared" si="63"/>
        <v>0.744600018813745</v>
      </c>
      <c r="O264" s="23">
        <f t="shared" si="64"/>
        <v>0.819999934879087</v>
      </c>
      <c r="P264" s="2">
        <f t="shared" si="65"/>
        <v>-0.0404042207828147</v>
      </c>
      <c r="Q264" s="2">
        <f t="shared" si="66"/>
        <v>0.0408168379289215</v>
      </c>
      <c r="R264" s="2">
        <f t="shared" si="67"/>
        <v>-0.0192304813205915</v>
      </c>
      <c r="S264" s="2">
        <f t="shared" si="68"/>
        <v>-0.0384617264237866</v>
      </c>
      <c r="T264" s="32">
        <f t="shared" si="56"/>
        <v>9</v>
      </c>
      <c r="U264" s="33">
        <f t="shared" si="69"/>
        <v>0</v>
      </c>
    </row>
    <row r="265" spans="1:21">
      <c r="A265" s="15" t="str">
        <f t="shared" si="57"/>
        <v>Friday</v>
      </c>
      <c r="B265" s="5">
        <v>43728</v>
      </c>
      <c r="C265" s="6">
        <v>21282993</v>
      </c>
      <c r="D265" s="6">
        <v>5107918</v>
      </c>
      <c r="E265" s="6">
        <v>2043167</v>
      </c>
      <c r="F265" s="6">
        <v>1506427</v>
      </c>
      <c r="G265" s="6">
        <v>1235270</v>
      </c>
      <c r="H265" s="23">
        <f t="shared" si="58"/>
        <v>0.0580402389833047</v>
      </c>
      <c r="I265" s="2">
        <f t="shared" si="59"/>
        <v>-0.0919549355245148</v>
      </c>
      <c r="J265" s="2">
        <f>IFERROR((VLOOKUP(B265,'Channel wise traffic'!$B$2:$G$368,6,TRUE)/(VLOOKUP(B265-7,'Channel wise traffic'!$B$2:$G$368,6,TRUE))-1),"No Data Avaiable")</f>
        <v>-0.0666666374310102</v>
      </c>
      <c r="K265" s="2">
        <f t="shared" si="60"/>
        <v>-0.0270945646337036</v>
      </c>
      <c r="L265" s="23">
        <f t="shared" si="61"/>
        <v>0.239999984964521</v>
      </c>
      <c r="M265" s="23">
        <f t="shared" si="62"/>
        <v>0.399999960845104</v>
      </c>
      <c r="N265" s="23">
        <f t="shared" si="63"/>
        <v>0.737299985757405</v>
      </c>
      <c r="O265" s="23">
        <f t="shared" si="64"/>
        <v>0.819999907064863</v>
      </c>
      <c r="P265" s="2">
        <f t="shared" si="65"/>
        <v>-0.0857142150713903</v>
      </c>
      <c r="Q265" s="2">
        <f t="shared" si="66"/>
        <v>0.0309278708537313</v>
      </c>
      <c r="R265" s="2">
        <f t="shared" si="67"/>
        <v>0.0631578154527452</v>
      </c>
      <c r="S265" s="2">
        <f t="shared" si="68"/>
        <v>-0.0291265043324662</v>
      </c>
      <c r="T265" s="32">
        <f t="shared" si="56"/>
        <v>9</v>
      </c>
      <c r="U265" s="33">
        <f t="shared" si="69"/>
        <v>0</v>
      </c>
    </row>
    <row r="266" s="15" customFormat="1" spans="1:21">
      <c r="A266" s="24" t="str">
        <f t="shared" si="57"/>
        <v>Saturday</v>
      </c>
      <c r="B266" s="25">
        <v>43729</v>
      </c>
      <c r="C266" s="26">
        <v>43991955</v>
      </c>
      <c r="D266" s="26">
        <v>8868778</v>
      </c>
      <c r="E266" s="26">
        <v>3045538</v>
      </c>
      <c r="F266" s="26">
        <v>1967417</v>
      </c>
      <c r="G266" s="26">
        <v>1473202</v>
      </c>
      <c r="H266" s="27">
        <f t="shared" si="58"/>
        <v>0.0334879866102791</v>
      </c>
      <c r="I266" s="29">
        <f t="shared" si="59"/>
        <v>1.11527455313235</v>
      </c>
      <c r="J266" s="29">
        <f>IFERROR((VLOOKUP(B266,'Channel wise traffic'!$B$2:$G$368,6,TRUE)/(VLOOKUP(B266-7,'Channel wise traffic'!$B$2:$G$368,6,TRUE))-1),"No Data Avaiable")</f>
        <v>-0.0101009766892177</v>
      </c>
      <c r="K266" s="29">
        <f t="shared" si="60"/>
        <v>1.1368590113896</v>
      </c>
      <c r="L266" s="27">
        <f t="shared" si="61"/>
        <v>0.201599997090377</v>
      </c>
      <c r="M266" s="27">
        <f t="shared" si="62"/>
        <v>0.343399958821835</v>
      </c>
      <c r="N266" s="27">
        <f t="shared" si="63"/>
        <v>0.645999820064632</v>
      </c>
      <c r="O266" s="27">
        <f t="shared" si="64"/>
        <v>0.74880007644541</v>
      </c>
      <c r="P266" s="29">
        <f t="shared" si="65"/>
        <v>-0.0400000004828379</v>
      </c>
      <c r="Q266" s="29">
        <f t="shared" si="66"/>
        <v>1.29545561575381</v>
      </c>
      <c r="R266" s="29">
        <f t="shared" si="67"/>
        <v>-0.0404041039029072</v>
      </c>
      <c r="S266" s="29">
        <f t="shared" si="68"/>
        <v>0.0105256789707315</v>
      </c>
      <c r="T266" s="34">
        <f t="shared" si="56"/>
        <v>9</v>
      </c>
      <c r="U266" s="35">
        <f t="shared" si="69"/>
        <v>1</v>
      </c>
    </row>
    <row r="267" spans="1:21">
      <c r="A267" s="15" t="str">
        <f t="shared" si="57"/>
        <v>Sunday</v>
      </c>
      <c r="B267" s="5">
        <v>43730</v>
      </c>
      <c r="C267" s="6">
        <v>45787545</v>
      </c>
      <c r="D267" s="6">
        <v>9423076</v>
      </c>
      <c r="E267" s="6">
        <v>3364038</v>
      </c>
      <c r="F267" s="6">
        <v>2401923</v>
      </c>
      <c r="G267" s="6">
        <v>1892235</v>
      </c>
      <c r="H267" s="23">
        <f t="shared" si="58"/>
        <v>0.0413264131108143</v>
      </c>
      <c r="I267" s="2">
        <f t="shared" si="59"/>
        <v>0.0191294634561971</v>
      </c>
      <c r="J267" s="2">
        <f>IFERROR((VLOOKUP(B267,'Channel wise traffic'!$B$2:$G$368,6,TRUE)/(VLOOKUP(B267-7,'Channel wise traffic'!$B$2:$G$368,6,TRUE))-1),"No Data Avaiable")</f>
        <v>-0.00970872736506689</v>
      </c>
      <c r="K267" s="2">
        <f t="shared" si="60"/>
        <v>0.0291209399130938</v>
      </c>
      <c r="L267" s="23">
        <f t="shared" si="61"/>
        <v>0.20579998337976</v>
      </c>
      <c r="M267" s="23">
        <f t="shared" si="62"/>
        <v>0.356999985991835</v>
      </c>
      <c r="N267" s="23">
        <f t="shared" si="63"/>
        <v>0.713999960761442</v>
      </c>
      <c r="O267" s="23">
        <f t="shared" si="64"/>
        <v>0.787800025229785</v>
      </c>
      <c r="P267" s="2">
        <f t="shared" si="65"/>
        <v>-8.39750040615428e-8</v>
      </c>
      <c r="Q267" s="2">
        <f t="shared" si="66"/>
        <v>0.00961554184155866</v>
      </c>
      <c r="R267" s="2">
        <f t="shared" si="67"/>
        <v>0.0294118570492918</v>
      </c>
      <c r="S267" s="2">
        <f t="shared" si="68"/>
        <v>-0.00980379428876033</v>
      </c>
      <c r="T267" s="32">
        <f t="shared" si="56"/>
        <v>9</v>
      </c>
      <c r="U267" s="33">
        <f t="shared" si="69"/>
        <v>0</v>
      </c>
    </row>
    <row r="268" spans="1:21">
      <c r="A268" s="15" t="str">
        <f t="shared" si="57"/>
        <v>Monday</v>
      </c>
      <c r="B268" s="5">
        <v>43731</v>
      </c>
      <c r="C268" s="6">
        <v>20848646</v>
      </c>
      <c r="D268" s="6">
        <v>5264283</v>
      </c>
      <c r="E268" s="6">
        <v>2189941</v>
      </c>
      <c r="F268" s="6">
        <v>1518724</v>
      </c>
      <c r="G268" s="6">
        <v>1220447</v>
      </c>
      <c r="H268" s="23">
        <f t="shared" si="58"/>
        <v>0.0585384297858</v>
      </c>
      <c r="I268" s="2">
        <f t="shared" si="59"/>
        <v>0.0505056504250838</v>
      </c>
      <c r="J268" s="2">
        <f>IFERROR((VLOOKUP(B268,'Channel wise traffic'!$B$2:$G$368,6,TRUE)/(VLOOKUP(B268-7,'Channel wise traffic'!$B$2:$G$368,6,TRUE))-1),"No Data Avaiable")</f>
        <v>0.0105262969118247</v>
      </c>
      <c r="K268" s="2">
        <f t="shared" si="60"/>
        <v>0.0395629031781037</v>
      </c>
      <c r="L268" s="23">
        <f t="shared" si="61"/>
        <v>0.252499994484054</v>
      </c>
      <c r="M268" s="23">
        <f t="shared" si="62"/>
        <v>0.415999861709562</v>
      </c>
      <c r="N268" s="23">
        <f t="shared" si="63"/>
        <v>0.693499961871119</v>
      </c>
      <c r="O268" s="23">
        <f t="shared" si="64"/>
        <v>0.803600259164931</v>
      </c>
      <c r="P268" s="2">
        <f t="shared" si="65"/>
        <v>0.0202021112980315</v>
      </c>
      <c r="Q268" s="2">
        <f t="shared" si="66"/>
        <v>0.0833329599421972</v>
      </c>
      <c r="R268" s="2">
        <f t="shared" si="67"/>
        <v>-0.0594060576946549</v>
      </c>
      <c r="S268" s="2">
        <f t="shared" si="68"/>
        <v>9.70137034483898e-7</v>
      </c>
      <c r="T268" s="32">
        <f t="shared" si="56"/>
        <v>9</v>
      </c>
      <c r="U268" s="33">
        <f t="shared" si="69"/>
        <v>0</v>
      </c>
    </row>
    <row r="269" spans="1:21">
      <c r="A269" s="15" t="str">
        <f t="shared" si="57"/>
        <v>Tuesday</v>
      </c>
      <c r="B269" s="5">
        <v>43732</v>
      </c>
      <c r="C269" s="6">
        <v>21934513</v>
      </c>
      <c r="D269" s="6">
        <v>5702973</v>
      </c>
      <c r="E269" s="6">
        <v>2235565</v>
      </c>
      <c r="F269" s="6">
        <v>1615643</v>
      </c>
      <c r="G269" s="6">
        <v>1338075</v>
      </c>
      <c r="H269" s="23">
        <f t="shared" si="58"/>
        <v>0.0610031779597751</v>
      </c>
      <c r="I269" s="2">
        <f t="shared" si="59"/>
        <v>-0.0175401111923663</v>
      </c>
      <c r="J269" s="2">
        <f>IFERROR((VLOOKUP(B269,'Channel wise traffic'!$B$2:$G$368,6,TRUE)/(VLOOKUP(B269-7,'Channel wise traffic'!$B$2:$G$368,6,TRUE))-1),"No Data Avaiable")</f>
        <v>-0.0194174865788856</v>
      </c>
      <c r="K269" s="2">
        <f t="shared" si="60"/>
        <v>0.00191454938404712</v>
      </c>
      <c r="L269" s="23">
        <f t="shared" si="61"/>
        <v>0.259999982675704</v>
      </c>
      <c r="M269" s="23">
        <f t="shared" si="62"/>
        <v>0.39199992705559</v>
      </c>
      <c r="N269" s="23">
        <f t="shared" si="63"/>
        <v>0.72270007805633</v>
      </c>
      <c r="O269" s="23">
        <f t="shared" si="64"/>
        <v>0.828199670347967</v>
      </c>
      <c r="P269" s="2">
        <f t="shared" si="65"/>
        <v>0.0947368206768739</v>
      </c>
      <c r="Q269" s="2">
        <f t="shared" si="66"/>
        <v>-0.0485439324434809</v>
      </c>
      <c r="R269" s="2">
        <f t="shared" si="67"/>
        <v>5.51224617728607e-7</v>
      </c>
      <c r="S269" s="2">
        <f t="shared" si="68"/>
        <v>-0.0380954514633077</v>
      </c>
      <c r="T269" s="32">
        <f t="shared" si="56"/>
        <v>9</v>
      </c>
      <c r="U269" s="33">
        <f t="shared" si="69"/>
        <v>0</v>
      </c>
    </row>
    <row r="270" spans="1:21">
      <c r="A270" s="15" t="str">
        <f t="shared" si="57"/>
        <v>Wednesday</v>
      </c>
      <c r="B270" s="5">
        <v>43733</v>
      </c>
      <c r="C270" s="6">
        <v>21282993</v>
      </c>
      <c r="D270" s="6">
        <v>5586785</v>
      </c>
      <c r="E270" s="6">
        <v>2279408</v>
      </c>
      <c r="F270" s="6">
        <v>1747166</v>
      </c>
      <c r="G270" s="6">
        <v>1404023</v>
      </c>
      <c r="H270" s="23">
        <f t="shared" si="58"/>
        <v>0.0659692459608477</v>
      </c>
      <c r="I270" s="2">
        <f t="shared" si="59"/>
        <v>0.174464514855394</v>
      </c>
      <c r="J270" s="2">
        <f>IFERROR((VLOOKUP(B270,'Channel wise traffic'!$B$2:$G$368,6,TRUE)/(VLOOKUP(B270-7,'Channel wise traffic'!$B$2:$G$368,6,TRUE))-1),"No Data Avaiable")</f>
        <v>-0.0101010382896578</v>
      </c>
      <c r="K270" s="2">
        <f t="shared" si="60"/>
        <v>0.186448879862196</v>
      </c>
      <c r="L270" s="23">
        <f t="shared" si="61"/>
        <v>0.262499968871859</v>
      </c>
      <c r="M270" s="23">
        <f t="shared" si="62"/>
        <v>0.40799994988173</v>
      </c>
      <c r="N270" s="23">
        <f t="shared" si="63"/>
        <v>0.766499898219187</v>
      </c>
      <c r="O270" s="23">
        <f t="shared" si="64"/>
        <v>0.803600230315837</v>
      </c>
      <c r="P270" s="2">
        <f t="shared" si="65"/>
        <v>2.98097002637832e-8</v>
      </c>
      <c r="Q270" s="2">
        <f t="shared" si="66"/>
        <v>0.0736842488523057</v>
      </c>
      <c r="R270" s="2">
        <f t="shared" si="67"/>
        <v>0.0937501551711784</v>
      </c>
      <c r="S270" s="2">
        <f t="shared" si="68"/>
        <v>0.0103092007886616</v>
      </c>
      <c r="T270" s="32">
        <f t="shared" si="56"/>
        <v>9</v>
      </c>
      <c r="U270" s="33">
        <f t="shared" si="69"/>
        <v>0</v>
      </c>
    </row>
    <row r="271" spans="1:21">
      <c r="A271" s="15" t="str">
        <f t="shared" si="57"/>
        <v>Thursday</v>
      </c>
      <c r="B271" s="5">
        <v>43734</v>
      </c>
      <c r="C271" s="6">
        <v>22368860</v>
      </c>
      <c r="D271" s="6">
        <v>5424448</v>
      </c>
      <c r="E271" s="6">
        <v>2213175</v>
      </c>
      <c r="F271" s="6">
        <v>1647930</v>
      </c>
      <c r="G271" s="6">
        <v>1337789</v>
      </c>
      <c r="H271" s="23">
        <f t="shared" si="58"/>
        <v>0.0598058640449267</v>
      </c>
      <c r="I271" s="2">
        <f t="shared" si="59"/>
        <v>0.0624152236824131</v>
      </c>
      <c r="J271" s="2">
        <f>IFERROR((VLOOKUP(B271,'Channel wise traffic'!$B$2:$G$368,6,TRUE)/(VLOOKUP(B271-7,'Channel wise traffic'!$B$2:$G$368,6,TRUE))-1),"No Data Avaiable")</f>
        <v>0.0510203640540765</v>
      </c>
      <c r="K271" s="2">
        <f t="shared" si="60"/>
        <v>0.0108416686736026</v>
      </c>
      <c r="L271" s="23">
        <f t="shared" si="61"/>
        <v>0.242499975412247</v>
      </c>
      <c r="M271" s="23">
        <f t="shared" si="62"/>
        <v>0.40800003981972</v>
      </c>
      <c r="N271" s="23">
        <f t="shared" si="63"/>
        <v>0.744599952556847</v>
      </c>
      <c r="O271" s="23">
        <f t="shared" si="64"/>
        <v>0.811799651684234</v>
      </c>
      <c r="P271" s="2">
        <f t="shared" si="65"/>
        <v>0.0210526972267508</v>
      </c>
      <c r="Q271" s="2">
        <f t="shared" si="66"/>
        <v>-5.75675688230248e-8</v>
      </c>
      <c r="R271" s="2">
        <f t="shared" si="67"/>
        <v>-8.89832073580621e-8</v>
      </c>
      <c r="S271" s="2">
        <f t="shared" si="68"/>
        <v>-0.0100003461537612</v>
      </c>
      <c r="T271" s="32">
        <f t="shared" si="56"/>
        <v>9</v>
      </c>
      <c r="U271" s="33">
        <f t="shared" si="69"/>
        <v>0</v>
      </c>
    </row>
    <row r="272" spans="1:21">
      <c r="A272" s="15" t="str">
        <f t="shared" si="57"/>
        <v>Friday</v>
      </c>
      <c r="B272" s="5">
        <v>43735</v>
      </c>
      <c r="C272" s="6">
        <v>20848646</v>
      </c>
      <c r="D272" s="6">
        <v>5055796</v>
      </c>
      <c r="E272" s="6">
        <v>1961649</v>
      </c>
      <c r="F272" s="6">
        <v>1474964</v>
      </c>
      <c r="G272" s="6">
        <v>1197375</v>
      </c>
      <c r="H272" s="23">
        <f t="shared" si="58"/>
        <v>0.0574317871769706</v>
      </c>
      <c r="I272" s="2">
        <f t="shared" si="59"/>
        <v>-0.0306775037036437</v>
      </c>
      <c r="J272" s="2">
        <f>IFERROR((VLOOKUP(B272,'Channel wise traffic'!$B$2:$G$368,6,TRUE)/(VLOOKUP(B272-7,'Channel wise traffic'!$B$2:$G$368,6,TRUE))-1),"No Data Avaiable")</f>
        <v>-0.0204081738131556</v>
      </c>
      <c r="K272" s="2">
        <f t="shared" si="60"/>
        <v>-0.0104832753446987</v>
      </c>
      <c r="L272" s="23">
        <f t="shared" si="61"/>
        <v>0.242499968583092</v>
      </c>
      <c r="M272" s="23">
        <f t="shared" si="62"/>
        <v>0.388000030064504</v>
      </c>
      <c r="N272" s="23">
        <f t="shared" si="63"/>
        <v>0.75190005959272</v>
      </c>
      <c r="O272" s="23">
        <f t="shared" si="64"/>
        <v>0.81179947442785</v>
      </c>
      <c r="P272" s="2">
        <f t="shared" si="65"/>
        <v>0.0104165990632896</v>
      </c>
      <c r="Q272" s="2">
        <f t="shared" si="66"/>
        <v>-0.0299998298880992</v>
      </c>
      <c r="R272" s="2">
        <f t="shared" si="67"/>
        <v>0.0198020807233801</v>
      </c>
      <c r="S272" s="2">
        <f t="shared" si="68"/>
        <v>-0.0100005287395278</v>
      </c>
      <c r="T272" s="32">
        <f t="shared" si="56"/>
        <v>9</v>
      </c>
      <c r="U272" s="33">
        <f t="shared" si="69"/>
        <v>0</v>
      </c>
    </row>
    <row r="273" spans="1:21">
      <c r="A273" s="15" t="str">
        <f t="shared" si="57"/>
        <v>Saturday</v>
      </c>
      <c r="B273" s="5">
        <v>43736</v>
      </c>
      <c r="C273" s="6">
        <v>43991955</v>
      </c>
      <c r="D273" s="6">
        <v>9238310</v>
      </c>
      <c r="E273" s="6">
        <v>3141025</v>
      </c>
      <c r="F273" s="6">
        <v>2135897</v>
      </c>
      <c r="G273" s="6">
        <v>1582700</v>
      </c>
      <c r="H273" s="23">
        <f t="shared" si="58"/>
        <v>0.035977032618805</v>
      </c>
      <c r="I273" s="2">
        <f t="shared" si="59"/>
        <v>0.0743265349897706</v>
      </c>
      <c r="J273" s="2">
        <f>IFERROR((VLOOKUP(B273,'Channel wise traffic'!$B$2:$G$368,6,TRUE)/(VLOOKUP(B273-7,'Channel wise traffic'!$B$2:$G$368,6,TRUE))-1),"No Data Avaiable")</f>
        <v>0</v>
      </c>
      <c r="K273" s="2">
        <f t="shared" si="60"/>
        <v>0.074326534989771</v>
      </c>
      <c r="L273" s="23">
        <f t="shared" si="61"/>
        <v>0.209999987497714</v>
      </c>
      <c r="M273" s="23">
        <f t="shared" si="62"/>
        <v>0.339999956702037</v>
      </c>
      <c r="N273" s="23">
        <f t="shared" si="63"/>
        <v>0.68</v>
      </c>
      <c r="O273" s="23">
        <f t="shared" si="64"/>
        <v>0.741000151224521</v>
      </c>
      <c r="P273" s="2">
        <f t="shared" si="65"/>
        <v>0.0416666196853726</v>
      </c>
      <c r="Q273" s="2">
        <f t="shared" si="66"/>
        <v>-0.00990099745923956</v>
      </c>
      <c r="R273" s="2">
        <f t="shared" si="67"/>
        <v>0.0526318721450512</v>
      </c>
      <c r="S273" s="2">
        <f t="shared" si="68"/>
        <v>-0.0104165657379688</v>
      </c>
      <c r="T273" s="32">
        <f t="shared" si="56"/>
        <v>9</v>
      </c>
      <c r="U273" s="33">
        <f t="shared" si="69"/>
        <v>0</v>
      </c>
    </row>
    <row r="274" spans="1:21">
      <c r="A274" s="15" t="str">
        <f t="shared" si="57"/>
        <v>Sunday</v>
      </c>
      <c r="B274" s="5">
        <v>43737</v>
      </c>
      <c r="C274" s="6">
        <v>42645263</v>
      </c>
      <c r="D274" s="6">
        <v>8865950</v>
      </c>
      <c r="E274" s="6">
        <v>2984278</v>
      </c>
      <c r="F274" s="6">
        <v>1948137</v>
      </c>
      <c r="G274" s="6">
        <v>1565133</v>
      </c>
      <c r="H274" s="23">
        <f t="shared" si="58"/>
        <v>0.0367012157950579</v>
      </c>
      <c r="I274" s="2">
        <f t="shared" si="59"/>
        <v>-0.172865421049711</v>
      </c>
      <c r="J274" s="2">
        <f>IFERROR((VLOOKUP(B274,'Channel wise traffic'!$B$2:$G$368,6,TRUE)/(VLOOKUP(B274-7,'Channel wise traffic'!$B$2:$G$368,6,TRUE))-1),"No Data Avaiable")</f>
        <v>-0.0686274633992162</v>
      </c>
      <c r="K274" s="2">
        <f t="shared" si="60"/>
        <v>-0.11191867301317</v>
      </c>
      <c r="L274" s="23">
        <f t="shared" si="61"/>
        <v>0.207899995833066</v>
      </c>
      <c r="M274" s="23">
        <f t="shared" si="62"/>
        <v>0.336599913150875</v>
      </c>
      <c r="N274" s="23">
        <f t="shared" si="63"/>
        <v>0.652800107764759</v>
      </c>
      <c r="O274" s="23">
        <f t="shared" si="64"/>
        <v>0.803399863561957</v>
      </c>
      <c r="P274" s="2">
        <f t="shared" si="65"/>
        <v>0.0102041429684234</v>
      </c>
      <c r="Q274" s="2">
        <f t="shared" si="66"/>
        <v>-0.0571430634213721</v>
      </c>
      <c r="R274" s="2">
        <f t="shared" si="67"/>
        <v>-0.0857140845377871</v>
      </c>
      <c r="S274" s="2">
        <f t="shared" si="68"/>
        <v>0.0198017743495529</v>
      </c>
      <c r="T274" s="32">
        <f t="shared" si="56"/>
        <v>9</v>
      </c>
      <c r="U274" s="33">
        <f t="shared" si="69"/>
        <v>0</v>
      </c>
    </row>
    <row r="275" spans="1:21">
      <c r="A275" s="15" t="str">
        <f t="shared" si="57"/>
        <v>Monday</v>
      </c>
      <c r="B275" s="5">
        <v>43738</v>
      </c>
      <c r="C275" s="6">
        <v>21717340</v>
      </c>
      <c r="D275" s="6">
        <v>5375041</v>
      </c>
      <c r="E275" s="6">
        <v>2150016</v>
      </c>
      <c r="F275" s="6">
        <v>1553817</v>
      </c>
      <c r="G275" s="6">
        <v>1235906</v>
      </c>
      <c r="H275" s="23">
        <f t="shared" si="58"/>
        <v>0.0569087190236005</v>
      </c>
      <c r="I275" s="2">
        <f t="shared" si="59"/>
        <v>0.0126666704904024</v>
      </c>
      <c r="J275" s="2">
        <f>IFERROR((VLOOKUP(B275,'Channel wise traffic'!$B$2:$G$368,6,TRUE)/(VLOOKUP(B275-7,'Channel wise traffic'!$B$2:$G$368,6,TRUE))-1),"No Data Avaiable")</f>
        <v>0.0416666406857615</v>
      </c>
      <c r="K275" s="2">
        <f t="shared" si="60"/>
        <v>-0.0278400149809762</v>
      </c>
      <c r="L275" s="23">
        <f t="shared" si="61"/>
        <v>0.247499970069999</v>
      </c>
      <c r="M275" s="23">
        <f t="shared" si="62"/>
        <v>0.399999925581963</v>
      </c>
      <c r="N275" s="23">
        <f t="shared" si="63"/>
        <v>0.722700203161279</v>
      </c>
      <c r="O275" s="23">
        <f t="shared" si="64"/>
        <v>0.795399973098505</v>
      </c>
      <c r="P275" s="2">
        <f t="shared" si="65"/>
        <v>-0.019802077319929</v>
      </c>
      <c r="Q275" s="2">
        <f t="shared" si="66"/>
        <v>-0.0384613977077953</v>
      </c>
      <c r="R275" s="2">
        <f t="shared" si="67"/>
        <v>0.0421056134038931</v>
      </c>
      <c r="S275" s="2">
        <f t="shared" si="68"/>
        <v>-0.0102044343227898</v>
      </c>
      <c r="T275" s="32">
        <f t="shared" si="56"/>
        <v>9</v>
      </c>
      <c r="U275" s="33">
        <f t="shared" si="69"/>
        <v>0</v>
      </c>
    </row>
    <row r="276" spans="1:21">
      <c r="A276" s="15" t="str">
        <f t="shared" si="57"/>
        <v>Tuesday</v>
      </c>
      <c r="B276" s="5">
        <v>43739</v>
      </c>
      <c r="C276" s="6">
        <v>21934513</v>
      </c>
      <c r="D276" s="6">
        <v>5319119</v>
      </c>
      <c r="E276" s="6">
        <v>2085094</v>
      </c>
      <c r="F276" s="6">
        <v>1476455</v>
      </c>
      <c r="G276" s="6">
        <v>1174372</v>
      </c>
      <c r="H276" s="23">
        <f t="shared" si="58"/>
        <v>0.053539916751286</v>
      </c>
      <c r="I276" s="2">
        <f t="shared" si="59"/>
        <v>-0.122342170655606</v>
      </c>
      <c r="J276" s="2">
        <f>IFERROR((VLOOKUP(B276,'Channel wise traffic'!$B$2:$G$368,6,TRUE)/(VLOOKUP(B276-7,'Channel wise traffic'!$B$2:$G$368,6,TRUE))-1),"No Data Avaiable")</f>
        <v>0</v>
      </c>
      <c r="K276" s="2">
        <f t="shared" si="60"/>
        <v>-0.122342170655606</v>
      </c>
      <c r="L276" s="23">
        <f t="shared" si="61"/>
        <v>0.242499981649923</v>
      </c>
      <c r="M276" s="23">
        <f t="shared" si="62"/>
        <v>0.391999878175314</v>
      </c>
      <c r="N276" s="23">
        <f t="shared" si="63"/>
        <v>0.708099970552886</v>
      </c>
      <c r="O276" s="23">
        <f t="shared" si="64"/>
        <v>0.795399792069518</v>
      </c>
      <c r="P276" s="2">
        <f t="shared" si="65"/>
        <v>-0.0673077007378431</v>
      </c>
      <c r="Q276" s="2">
        <f t="shared" si="66"/>
        <v>-1.24694604086706e-7</v>
      </c>
      <c r="R276" s="2">
        <f t="shared" si="67"/>
        <v>-0.0202021667725709</v>
      </c>
      <c r="S276" s="2">
        <f t="shared" si="68"/>
        <v>-0.0396038291885193</v>
      </c>
      <c r="T276" s="32">
        <f t="shared" si="56"/>
        <v>10</v>
      </c>
      <c r="U276" s="33">
        <f t="shared" si="69"/>
        <v>0</v>
      </c>
    </row>
    <row r="277" spans="1:21">
      <c r="A277" s="15" t="str">
        <f t="shared" si="57"/>
        <v>Wednesday</v>
      </c>
      <c r="B277" s="5">
        <v>43740</v>
      </c>
      <c r="C277" s="6">
        <v>21500167</v>
      </c>
      <c r="D277" s="6">
        <v>5267540</v>
      </c>
      <c r="E277" s="6">
        <v>2085946</v>
      </c>
      <c r="F277" s="6">
        <v>1461831</v>
      </c>
      <c r="G277" s="6">
        <v>1150753</v>
      </c>
      <c r="H277" s="23">
        <f t="shared" si="58"/>
        <v>0.0535229796122049</v>
      </c>
      <c r="I277" s="2">
        <f t="shared" si="59"/>
        <v>-0.18038878280484</v>
      </c>
      <c r="J277" s="2">
        <f>IFERROR((VLOOKUP(B277,'Channel wise traffic'!$B$2:$G$368,6,TRUE)/(VLOOKUP(B277-7,'Channel wise traffic'!$B$2:$G$368,6,TRUE))-1),"No Data Avaiable")</f>
        <v>0.0102041103995152</v>
      </c>
      <c r="K277" s="2">
        <f t="shared" si="60"/>
        <v>-0.188667706707298</v>
      </c>
      <c r="L277" s="23">
        <f t="shared" si="61"/>
        <v>0.244999957442191</v>
      </c>
      <c r="M277" s="23">
        <f t="shared" si="62"/>
        <v>0.39600003037471</v>
      </c>
      <c r="N277" s="23">
        <f t="shared" si="63"/>
        <v>0.700800020710028</v>
      </c>
      <c r="O277" s="23">
        <f t="shared" si="64"/>
        <v>0.787199751544467</v>
      </c>
      <c r="P277" s="2">
        <f t="shared" si="65"/>
        <v>-0.0666667181138259</v>
      </c>
      <c r="Q277" s="2">
        <f t="shared" si="66"/>
        <v>-0.0294115710320511</v>
      </c>
      <c r="R277" s="2">
        <f t="shared" si="67"/>
        <v>-0.0857141372905588</v>
      </c>
      <c r="S277" s="2">
        <f t="shared" si="68"/>
        <v>-0.0204087531992421</v>
      </c>
      <c r="T277" s="32">
        <f t="shared" si="56"/>
        <v>10</v>
      </c>
      <c r="U277" s="33">
        <f t="shared" si="69"/>
        <v>0</v>
      </c>
    </row>
    <row r="278" spans="1:21">
      <c r="A278" s="15" t="str">
        <f t="shared" si="57"/>
        <v>Thursday</v>
      </c>
      <c r="B278" s="5">
        <v>43741</v>
      </c>
      <c r="C278" s="6">
        <v>21282993</v>
      </c>
      <c r="D278" s="6">
        <v>5480370</v>
      </c>
      <c r="E278" s="6">
        <v>2126383</v>
      </c>
      <c r="F278" s="6">
        <v>1567782</v>
      </c>
      <c r="G278" s="6">
        <v>1311293</v>
      </c>
      <c r="H278" s="23">
        <f t="shared" si="58"/>
        <v>0.0616122459843876</v>
      </c>
      <c r="I278" s="2">
        <f t="shared" si="59"/>
        <v>-0.0198058139213284</v>
      </c>
      <c r="J278" s="2">
        <f>IFERROR((VLOOKUP(B278,'Channel wise traffic'!$B$2:$G$368,6,TRUE)/(VLOOKUP(B278-7,'Channel wise traffic'!$B$2:$G$368,6,TRUE))-1),"No Data Avaiable")</f>
        <v>-0.0485436493897007</v>
      </c>
      <c r="K278" s="2">
        <f t="shared" si="60"/>
        <v>0.0302040940016171</v>
      </c>
      <c r="L278" s="23">
        <f t="shared" si="61"/>
        <v>0.257499967227354</v>
      </c>
      <c r="M278" s="23">
        <f t="shared" si="62"/>
        <v>0.387999897817118</v>
      </c>
      <c r="N278" s="23">
        <f t="shared" si="63"/>
        <v>0.737299912574546</v>
      </c>
      <c r="O278" s="23">
        <f t="shared" si="64"/>
        <v>0.836400086236479</v>
      </c>
      <c r="P278" s="2">
        <f t="shared" si="65"/>
        <v>0.0618556426226715</v>
      </c>
      <c r="Q278" s="2">
        <f t="shared" si="66"/>
        <v>-0.0490199511045122</v>
      </c>
      <c r="R278" s="2">
        <f t="shared" si="67"/>
        <v>-0.00980397588964943</v>
      </c>
      <c r="S278" s="2">
        <f t="shared" si="68"/>
        <v>0.0303035785999746</v>
      </c>
      <c r="T278" s="32">
        <f t="shared" si="56"/>
        <v>10</v>
      </c>
      <c r="U278" s="33">
        <f t="shared" si="69"/>
        <v>0</v>
      </c>
    </row>
    <row r="279" spans="1:21">
      <c r="A279" s="15" t="str">
        <f t="shared" si="57"/>
        <v>Friday</v>
      </c>
      <c r="B279" s="5">
        <v>43742</v>
      </c>
      <c r="C279" s="6">
        <v>21065820</v>
      </c>
      <c r="D279" s="6">
        <v>5213790</v>
      </c>
      <c r="E279" s="6">
        <v>2064661</v>
      </c>
      <c r="F279" s="6">
        <v>1431842</v>
      </c>
      <c r="G279" s="6">
        <v>1127146</v>
      </c>
      <c r="H279" s="23">
        <f t="shared" si="58"/>
        <v>0.0535059162187847</v>
      </c>
      <c r="I279" s="2">
        <f t="shared" si="59"/>
        <v>-0.0586524689424783</v>
      </c>
      <c r="J279" s="2">
        <f>IFERROR((VLOOKUP(B279,'Channel wise traffic'!$B$2:$G$368,6,TRUE)/(VLOOKUP(B279-7,'Channel wise traffic'!$B$2:$G$368,6,TRUE))-1),"No Data Avaiable")</f>
        <v>0.0104166961450012</v>
      </c>
      <c r="K279" s="2">
        <f t="shared" si="60"/>
        <v>-0.0683571093841936</v>
      </c>
      <c r="L279" s="23">
        <f t="shared" si="61"/>
        <v>0.247499978638382</v>
      </c>
      <c r="M279" s="23">
        <f t="shared" si="62"/>
        <v>0.396000030687849</v>
      </c>
      <c r="N279" s="23">
        <f t="shared" si="63"/>
        <v>0.693499804568401</v>
      </c>
      <c r="O279" s="23">
        <f t="shared" si="64"/>
        <v>0.787199984355816</v>
      </c>
      <c r="P279" s="2">
        <f t="shared" si="65"/>
        <v>0.0206186008373732</v>
      </c>
      <c r="Q279" s="2">
        <f t="shared" si="66"/>
        <v>0.0206185567099435</v>
      </c>
      <c r="R279" s="2">
        <f t="shared" si="67"/>
        <v>-0.0776702359299618</v>
      </c>
      <c r="S279" s="2">
        <f t="shared" si="68"/>
        <v>-0.0303024217764764</v>
      </c>
      <c r="T279" s="32">
        <f t="shared" si="56"/>
        <v>10</v>
      </c>
      <c r="U279" s="33">
        <f t="shared" si="69"/>
        <v>0</v>
      </c>
    </row>
    <row r="280" spans="1:21">
      <c r="A280" s="15" t="str">
        <f t="shared" si="57"/>
        <v>Saturday</v>
      </c>
      <c r="B280" s="5">
        <v>43743</v>
      </c>
      <c r="C280" s="6">
        <v>46236443</v>
      </c>
      <c r="D280" s="6">
        <v>9612556</v>
      </c>
      <c r="E280" s="6">
        <v>3235586</v>
      </c>
      <c r="F280" s="6">
        <v>2178196</v>
      </c>
      <c r="G280" s="6">
        <v>1648023</v>
      </c>
      <c r="H280" s="23">
        <f t="shared" si="58"/>
        <v>0.0356433776707261</v>
      </c>
      <c r="I280" s="2">
        <f t="shared" si="59"/>
        <v>0.0412731408352816</v>
      </c>
      <c r="J280" s="2">
        <f>IFERROR((VLOOKUP(B280,'Channel wise traffic'!$B$2:$G$368,6,TRUE)/(VLOOKUP(B280-7,'Channel wise traffic'!$B$2:$G$368,6,TRUE))-1),"No Data Avaiable")</f>
        <v>0.0510203740661219</v>
      </c>
      <c r="K280" s="2">
        <f t="shared" si="60"/>
        <v>-0.00927410972478326</v>
      </c>
      <c r="L280" s="23">
        <f t="shared" si="61"/>
        <v>0.207899989192508</v>
      </c>
      <c r="M280" s="23">
        <f t="shared" si="62"/>
        <v>0.336599963630901</v>
      </c>
      <c r="N280" s="23">
        <f t="shared" si="63"/>
        <v>0.67319984695199</v>
      </c>
      <c r="O280" s="23">
        <f t="shared" si="64"/>
        <v>0.75659995702866</v>
      </c>
      <c r="P280" s="2">
        <f t="shared" si="65"/>
        <v>-0.00999999252490047</v>
      </c>
      <c r="Q280" s="2">
        <f t="shared" si="66"/>
        <v>-0.00999998089445631</v>
      </c>
      <c r="R280" s="2">
        <f t="shared" si="67"/>
        <v>-0.0100002250706037</v>
      </c>
      <c r="S280" s="2">
        <f t="shared" si="68"/>
        <v>0.0210523652098595</v>
      </c>
      <c r="T280" s="32">
        <f t="shared" si="56"/>
        <v>10</v>
      </c>
      <c r="U280" s="33">
        <f t="shared" si="69"/>
        <v>0</v>
      </c>
    </row>
    <row r="281" spans="1:21">
      <c r="A281" s="15" t="str">
        <f t="shared" si="57"/>
        <v>Sunday</v>
      </c>
      <c r="B281" s="5">
        <v>43744</v>
      </c>
      <c r="C281" s="6">
        <v>43543058</v>
      </c>
      <c r="D281" s="6">
        <v>9144042</v>
      </c>
      <c r="E281" s="6">
        <v>3140064</v>
      </c>
      <c r="F281" s="6">
        <v>2135243</v>
      </c>
      <c r="G281" s="6">
        <v>1698799</v>
      </c>
      <c r="H281" s="23">
        <f t="shared" si="58"/>
        <v>0.0390142327624302</v>
      </c>
      <c r="I281" s="2">
        <f t="shared" si="59"/>
        <v>0.0854023268310105</v>
      </c>
      <c r="J281" s="2">
        <f>IFERROR((VLOOKUP(B281,'Channel wise traffic'!$B$2:$G$368,6,TRUE)/(VLOOKUP(B281-7,'Channel wise traffic'!$B$2:$G$368,6,TRUE))-1),"No Data Avaiable")</f>
        <v>0.0210526323194504</v>
      </c>
      <c r="K281" s="2">
        <f t="shared" si="60"/>
        <v>0.0630228976687952</v>
      </c>
      <c r="L281" s="23">
        <f t="shared" si="61"/>
        <v>0.209999995866161</v>
      </c>
      <c r="M281" s="23">
        <f t="shared" si="62"/>
        <v>0.343399997506573</v>
      </c>
      <c r="N281" s="23">
        <f t="shared" si="63"/>
        <v>0.67999983439828</v>
      </c>
      <c r="O281" s="23">
        <f t="shared" si="64"/>
        <v>0.795599845076181</v>
      </c>
      <c r="P281" s="2">
        <f t="shared" si="65"/>
        <v>0.0101010104626509</v>
      </c>
      <c r="Q281" s="2">
        <f t="shared" si="66"/>
        <v>0.0202022760256928</v>
      </c>
      <c r="R281" s="2">
        <f t="shared" si="67"/>
        <v>0.0416662410284441</v>
      </c>
      <c r="S281" s="2">
        <f t="shared" si="68"/>
        <v>-0.00970876252230579</v>
      </c>
      <c r="T281" s="32">
        <f t="shared" si="56"/>
        <v>10</v>
      </c>
      <c r="U281" s="33">
        <f t="shared" si="69"/>
        <v>0</v>
      </c>
    </row>
    <row r="282" spans="1:21">
      <c r="A282" s="15" t="str">
        <f t="shared" si="57"/>
        <v>Monday</v>
      </c>
      <c r="B282" s="5">
        <v>43745</v>
      </c>
      <c r="C282" s="6">
        <v>21500167</v>
      </c>
      <c r="D282" s="6">
        <v>5643793</v>
      </c>
      <c r="E282" s="6">
        <v>2234942</v>
      </c>
      <c r="F282" s="6">
        <v>1631507</v>
      </c>
      <c r="G282" s="6">
        <v>1377971</v>
      </c>
      <c r="H282" s="23">
        <f t="shared" si="58"/>
        <v>0.0640911765941167</v>
      </c>
      <c r="I282" s="2">
        <f t="shared" si="59"/>
        <v>0.114948062393095</v>
      </c>
      <c r="J282" s="2">
        <f>IFERROR((VLOOKUP(B282,'Channel wise traffic'!$B$2:$G$368,6,TRUE)/(VLOOKUP(B282-7,'Channel wise traffic'!$B$2:$G$368,6,TRUE))-1),"No Data Avaiable")</f>
        <v>-0.00999993645630048</v>
      </c>
      <c r="K282" s="2">
        <f t="shared" si="60"/>
        <v>0.126210143080845</v>
      </c>
      <c r="L282" s="23">
        <f t="shared" si="61"/>
        <v>0.262499961046814</v>
      </c>
      <c r="M282" s="23">
        <f t="shared" si="62"/>
        <v>0.395999995038798</v>
      </c>
      <c r="N282" s="23">
        <f t="shared" si="63"/>
        <v>0.729999704690323</v>
      </c>
      <c r="O282" s="23">
        <f t="shared" si="64"/>
        <v>0.844600115108302</v>
      </c>
      <c r="P282" s="2">
        <f t="shared" si="65"/>
        <v>0.0606060314777914</v>
      </c>
      <c r="Q282" s="2">
        <f t="shared" si="66"/>
        <v>-0.00999982821833267</v>
      </c>
      <c r="R282" s="2">
        <f t="shared" si="67"/>
        <v>0.0101003175273984</v>
      </c>
      <c r="S282" s="2">
        <f t="shared" si="68"/>
        <v>0.0618558507339846</v>
      </c>
      <c r="T282" s="32">
        <f t="shared" si="56"/>
        <v>10</v>
      </c>
      <c r="U282" s="33">
        <f t="shared" si="69"/>
        <v>0</v>
      </c>
    </row>
    <row r="283" spans="1:21">
      <c r="A283" s="15" t="str">
        <f t="shared" si="57"/>
        <v>Tuesday</v>
      </c>
      <c r="B283" s="5">
        <v>43746</v>
      </c>
      <c r="C283" s="6">
        <v>22368860</v>
      </c>
      <c r="D283" s="6">
        <v>5536293</v>
      </c>
      <c r="E283" s="6">
        <v>2303097</v>
      </c>
      <c r="F283" s="6">
        <v>1630823</v>
      </c>
      <c r="G283" s="6">
        <v>1270411</v>
      </c>
      <c r="H283" s="23">
        <f t="shared" si="58"/>
        <v>0.0567937302124471</v>
      </c>
      <c r="I283" s="2">
        <f t="shared" si="59"/>
        <v>0.0817790274291281</v>
      </c>
      <c r="J283" s="2">
        <f>IFERROR((VLOOKUP(B283,'Channel wise traffic'!$B$2:$G$368,6,TRUE)/(VLOOKUP(B283-7,'Channel wise traffic'!$B$2:$G$368,6,TRUE))-1),"No Data Avaiable")</f>
        <v>0.019801991482737</v>
      </c>
      <c r="K283" s="2">
        <f t="shared" si="60"/>
        <v>0.0607735995607979</v>
      </c>
      <c r="L283" s="23">
        <f t="shared" si="61"/>
        <v>0.247500006705751</v>
      </c>
      <c r="M283" s="23">
        <f t="shared" si="62"/>
        <v>0.415999839603865</v>
      </c>
      <c r="N283" s="23">
        <f t="shared" si="63"/>
        <v>0.708100006209031</v>
      </c>
      <c r="O283" s="23">
        <f t="shared" si="64"/>
        <v>0.778999928257082</v>
      </c>
      <c r="P283" s="2">
        <f t="shared" si="65"/>
        <v>0.0206186615842543</v>
      </c>
      <c r="Q283" s="2">
        <f t="shared" si="66"/>
        <v>0.0612244104265181</v>
      </c>
      <c r="R283" s="2">
        <f t="shared" si="67"/>
        <v>5.03546757624207e-8</v>
      </c>
      <c r="S283" s="2">
        <f t="shared" si="68"/>
        <v>-0.0206183908720485</v>
      </c>
      <c r="T283" s="32">
        <f t="shared" si="56"/>
        <v>10</v>
      </c>
      <c r="U283" s="33">
        <f t="shared" si="69"/>
        <v>0</v>
      </c>
    </row>
    <row r="284" s="15" customFormat="1" spans="1:21">
      <c r="A284" s="24" t="str">
        <f t="shared" si="57"/>
        <v>Wednesday</v>
      </c>
      <c r="B284" s="25">
        <v>43747</v>
      </c>
      <c r="C284" s="26">
        <v>20631473</v>
      </c>
      <c r="D284" s="26">
        <v>5415761</v>
      </c>
      <c r="E284" s="26">
        <v>2166304</v>
      </c>
      <c r="F284" s="26">
        <v>1660472</v>
      </c>
      <c r="G284" s="26">
        <v>1402435</v>
      </c>
      <c r="H284" s="27">
        <f t="shared" si="58"/>
        <v>0.067975514884468</v>
      </c>
      <c r="I284" s="29">
        <f t="shared" si="59"/>
        <v>0.218710705077458</v>
      </c>
      <c r="J284" s="29">
        <f>IFERROR((VLOOKUP(B284,'Channel wise traffic'!$B$2:$G$368,6,TRUE)/(VLOOKUP(B284-7,'Channel wise traffic'!$B$2:$G$368,6,TRUE))-1),"No Data Avaiable")</f>
        <v>-0.0404040601360939</v>
      </c>
      <c r="K284" s="29">
        <f t="shared" si="60"/>
        <v>0.270024863656273</v>
      </c>
      <c r="L284" s="27">
        <f t="shared" si="61"/>
        <v>0.262499967888866</v>
      </c>
      <c r="M284" s="27">
        <f t="shared" si="62"/>
        <v>0.399999926141497</v>
      </c>
      <c r="N284" s="27">
        <f t="shared" si="63"/>
        <v>0.766499992614148</v>
      </c>
      <c r="O284" s="27">
        <f t="shared" si="64"/>
        <v>0.844600210060754</v>
      </c>
      <c r="P284" s="29">
        <f t="shared" si="65"/>
        <v>0.0714286264755939</v>
      </c>
      <c r="Q284" s="29">
        <f t="shared" si="66"/>
        <v>0.0101007461110598</v>
      </c>
      <c r="R284" s="29">
        <f t="shared" si="67"/>
        <v>0.0937499571383507</v>
      </c>
      <c r="S284" s="29">
        <f t="shared" si="68"/>
        <v>0.072917272145562</v>
      </c>
      <c r="T284" s="34">
        <f t="shared" si="56"/>
        <v>10</v>
      </c>
      <c r="U284" s="35">
        <f t="shared" si="69"/>
        <v>1</v>
      </c>
    </row>
    <row r="285" spans="1:21">
      <c r="A285" s="15" t="str">
        <f t="shared" si="57"/>
        <v>Thursday</v>
      </c>
      <c r="B285" s="5">
        <v>43748</v>
      </c>
      <c r="C285" s="6">
        <v>21282993</v>
      </c>
      <c r="D285" s="6">
        <v>5267540</v>
      </c>
      <c r="E285" s="6">
        <v>2022735</v>
      </c>
      <c r="F285" s="6">
        <v>1402767</v>
      </c>
      <c r="G285" s="6">
        <v>1127263</v>
      </c>
      <c r="H285" s="23">
        <f t="shared" si="58"/>
        <v>0.0529654358294437</v>
      </c>
      <c r="I285" s="2">
        <f t="shared" si="59"/>
        <v>-0.140342394872847</v>
      </c>
      <c r="J285" s="2">
        <f>IFERROR((VLOOKUP(B285,'Channel wise traffic'!$B$2:$G$368,6,TRUE)/(VLOOKUP(B285-7,'Channel wise traffic'!$B$2:$G$368,6,TRUE))-1),"No Data Avaiable")</f>
        <v>0</v>
      </c>
      <c r="K285" s="2">
        <f t="shared" si="60"/>
        <v>-0.140342394872847</v>
      </c>
      <c r="L285" s="23">
        <f t="shared" si="61"/>
        <v>0.247499963938343</v>
      </c>
      <c r="M285" s="23">
        <f t="shared" si="62"/>
        <v>0.383999931656902</v>
      </c>
      <c r="N285" s="23">
        <f t="shared" si="63"/>
        <v>0.693500137190487</v>
      </c>
      <c r="O285" s="23">
        <f t="shared" si="64"/>
        <v>0.80359959993356</v>
      </c>
      <c r="P285" s="2">
        <f t="shared" si="65"/>
        <v>-0.0388349691717895</v>
      </c>
      <c r="Q285" s="2">
        <f t="shared" si="66"/>
        <v>-0.0103091938495847</v>
      </c>
      <c r="R285" s="2">
        <f t="shared" si="67"/>
        <v>-0.0594056429914877</v>
      </c>
      <c r="S285" s="2">
        <f t="shared" si="68"/>
        <v>-0.0392162636550059</v>
      </c>
      <c r="T285" s="32">
        <f t="shared" si="56"/>
        <v>10</v>
      </c>
      <c r="U285" s="33">
        <f t="shared" si="69"/>
        <v>0</v>
      </c>
    </row>
    <row r="286" spans="1:21">
      <c r="A286" s="15" t="str">
        <f t="shared" si="57"/>
        <v>Friday</v>
      </c>
      <c r="B286" s="5">
        <v>43749</v>
      </c>
      <c r="C286" s="6">
        <v>21282993</v>
      </c>
      <c r="D286" s="6">
        <v>5267540</v>
      </c>
      <c r="E286" s="6">
        <v>2043805</v>
      </c>
      <c r="F286" s="6">
        <v>1536737</v>
      </c>
      <c r="G286" s="6">
        <v>1234922</v>
      </c>
      <c r="H286" s="23">
        <f t="shared" si="58"/>
        <v>0.0580238878996013</v>
      </c>
      <c r="I286" s="2">
        <f t="shared" si="59"/>
        <v>0.095618491304587</v>
      </c>
      <c r="J286" s="2">
        <f>IFERROR((VLOOKUP(B286,'Channel wise traffic'!$B$2:$G$368,6,TRUE)/(VLOOKUP(B286-7,'Channel wise traffic'!$B$2:$G$368,6,TRUE))-1),"No Data Avaiable")</f>
        <v>0.0103092597539169</v>
      </c>
      <c r="K286" s="2">
        <f t="shared" si="60"/>
        <v>0.0844387312674491</v>
      </c>
      <c r="L286" s="23">
        <f t="shared" si="61"/>
        <v>0.247499963938343</v>
      </c>
      <c r="M286" s="23">
        <f t="shared" si="62"/>
        <v>0.387999901282192</v>
      </c>
      <c r="N286" s="23">
        <f t="shared" si="63"/>
        <v>0.751900010030311</v>
      </c>
      <c r="O286" s="23">
        <f t="shared" si="64"/>
        <v>0.803600095527081</v>
      </c>
      <c r="P286" s="2">
        <f t="shared" si="65"/>
        <v>-5.9394103302246e-8</v>
      </c>
      <c r="Q286" s="2">
        <f t="shared" si="66"/>
        <v>-0.0202023454184089</v>
      </c>
      <c r="R286" s="2">
        <f t="shared" si="67"/>
        <v>0.0842108463148812</v>
      </c>
      <c r="S286" s="2">
        <f t="shared" si="68"/>
        <v>0.0208334749710213</v>
      </c>
      <c r="T286" s="32">
        <f t="shared" si="56"/>
        <v>10</v>
      </c>
      <c r="U286" s="33">
        <f t="shared" si="69"/>
        <v>0</v>
      </c>
    </row>
    <row r="287" spans="1:21">
      <c r="A287" s="15" t="str">
        <f t="shared" si="57"/>
        <v>Saturday</v>
      </c>
      <c r="B287" s="5">
        <v>43750</v>
      </c>
      <c r="C287" s="6">
        <v>45338648</v>
      </c>
      <c r="D287" s="6">
        <v>9045060</v>
      </c>
      <c r="E287" s="6">
        <v>2983060</v>
      </c>
      <c r="F287" s="6">
        <v>2028481</v>
      </c>
      <c r="G287" s="6">
        <v>1645504</v>
      </c>
      <c r="H287" s="23">
        <f t="shared" si="58"/>
        <v>0.0362936274588514</v>
      </c>
      <c r="I287" s="2">
        <f t="shared" si="59"/>
        <v>-0.00152849808528155</v>
      </c>
      <c r="J287" s="2">
        <f>IFERROR((VLOOKUP(B287,'Channel wise traffic'!$B$2:$G$368,6,TRUE)/(VLOOKUP(B287-7,'Channel wise traffic'!$B$2:$G$368,6,TRUE))-1),"No Data Avaiable")</f>
        <v>-0.0194174547301338</v>
      </c>
      <c r="K287" s="2">
        <f t="shared" si="60"/>
        <v>0.0182432146058749</v>
      </c>
      <c r="L287" s="23">
        <f t="shared" si="61"/>
        <v>0.199499993912478</v>
      </c>
      <c r="M287" s="23">
        <f t="shared" si="62"/>
        <v>0.329799912880622</v>
      </c>
      <c r="N287" s="23">
        <f t="shared" si="63"/>
        <v>0.680000067045249</v>
      </c>
      <c r="O287" s="23">
        <f t="shared" si="64"/>
        <v>0.811200104906085</v>
      </c>
      <c r="P287" s="2">
        <f t="shared" si="65"/>
        <v>-0.0404040198013251</v>
      </c>
      <c r="Q287" s="2">
        <f t="shared" si="66"/>
        <v>-0.0202021731580923</v>
      </c>
      <c r="R287" s="2">
        <f t="shared" si="67"/>
        <v>0.0101013393334064</v>
      </c>
      <c r="S287" s="2">
        <f t="shared" si="68"/>
        <v>0.0721651480021908</v>
      </c>
      <c r="T287" s="32">
        <f t="shared" si="56"/>
        <v>10</v>
      </c>
      <c r="U287" s="33">
        <f t="shared" si="69"/>
        <v>0</v>
      </c>
    </row>
    <row r="288" spans="1:21">
      <c r="A288" s="15" t="str">
        <f t="shared" si="57"/>
        <v>Sunday</v>
      </c>
      <c r="B288" s="5">
        <v>43751</v>
      </c>
      <c r="C288" s="6">
        <v>43543058</v>
      </c>
      <c r="D288" s="6">
        <v>9509803</v>
      </c>
      <c r="E288" s="6">
        <v>3104000</v>
      </c>
      <c r="F288" s="6">
        <v>2089612</v>
      </c>
      <c r="G288" s="6">
        <v>1678794</v>
      </c>
      <c r="H288" s="23">
        <f t="shared" si="58"/>
        <v>0.0385548024670201</v>
      </c>
      <c r="I288" s="2">
        <f t="shared" si="59"/>
        <v>-0.0117759664327564</v>
      </c>
      <c r="J288" s="2">
        <f>IFERROR((VLOOKUP(B288,'Channel wise traffic'!$B$2:$G$368,6,TRUE)/(VLOOKUP(B288-7,'Channel wise traffic'!$B$2:$G$368,6,TRUE))-1),"No Data Avaiable")</f>
        <v>0</v>
      </c>
      <c r="K288" s="2">
        <f t="shared" si="60"/>
        <v>-0.0117759664327557</v>
      </c>
      <c r="L288" s="23">
        <f t="shared" si="61"/>
        <v>0.218399980084081</v>
      </c>
      <c r="M288" s="23">
        <f t="shared" si="62"/>
        <v>0.326400031630519</v>
      </c>
      <c r="N288" s="23">
        <f t="shared" si="63"/>
        <v>0.673199742268041</v>
      </c>
      <c r="O288" s="23">
        <f t="shared" si="64"/>
        <v>0.803399865620986</v>
      </c>
      <c r="P288" s="2">
        <f t="shared" si="65"/>
        <v>0.0399999256346373</v>
      </c>
      <c r="Q288" s="2">
        <f t="shared" si="66"/>
        <v>-0.0495048514836673</v>
      </c>
      <c r="R288" s="2">
        <f t="shared" si="67"/>
        <v>-0.010000137920998</v>
      </c>
      <c r="S288" s="2">
        <f t="shared" si="68"/>
        <v>0.00980394930074202</v>
      </c>
      <c r="T288" s="32">
        <f t="shared" si="56"/>
        <v>10</v>
      </c>
      <c r="U288" s="33">
        <f t="shared" si="69"/>
        <v>0</v>
      </c>
    </row>
    <row r="289" spans="1:21">
      <c r="A289" s="15" t="str">
        <f t="shared" si="57"/>
        <v>Monday</v>
      </c>
      <c r="B289" s="5">
        <v>43752</v>
      </c>
      <c r="C289" s="6">
        <v>20848646</v>
      </c>
      <c r="D289" s="6">
        <v>5107918</v>
      </c>
      <c r="E289" s="6">
        <v>1981872</v>
      </c>
      <c r="F289" s="6">
        <v>1403363</v>
      </c>
      <c r="G289" s="6">
        <v>1104728</v>
      </c>
      <c r="H289" s="23">
        <f t="shared" si="58"/>
        <v>0.0529879973980085</v>
      </c>
      <c r="I289" s="2">
        <f t="shared" si="59"/>
        <v>-0.198293723162534</v>
      </c>
      <c r="J289" s="2">
        <f>IFERROR((VLOOKUP(B289,'Channel wise traffic'!$B$2:$G$368,6,TRUE)/(VLOOKUP(B289-7,'Channel wise traffic'!$B$2:$G$368,6,TRUE))-1),"No Data Avaiable")</f>
        <v>-0.0303030683577048</v>
      </c>
      <c r="K289" s="2">
        <f t="shared" si="60"/>
        <v>-0.173240370767782</v>
      </c>
      <c r="L289" s="23">
        <f t="shared" si="61"/>
        <v>0.244999987049519</v>
      </c>
      <c r="M289" s="23">
        <f t="shared" si="62"/>
        <v>0.387999963977495</v>
      </c>
      <c r="N289" s="23">
        <f t="shared" si="63"/>
        <v>0.708099715824231</v>
      </c>
      <c r="O289" s="23">
        <f t="shared" si="64"/>
        <v>0.78720046060784</v>
      </c>
      <c r="P289" s="2">
        <f t="shared" si="65"/>
        <v>-0.066666577501604</v>
      </c>
      <c r="Q289" s="2">
        <f t="shared" si="66"/>
        <v>-0.0202020988927498</v>
      </c>
      <c r="R289" s="2">
        <f t="shared" si="67"/>
        <v>-0.0299999968840844</v>
      </c>
      <c r="S289" s="2">
        <f t="shared" si="68"/>
        <v>-0.0679607467175179</v>
      </c>
      <c r="T289" s="32">
        <f t="shared" si="56"/>
        <v>10</v>
      </c>
      <c r="U289" s="33">
        <f t="shared" si="69"/>
        <v>0</v>
      </c>
    </row>
    <row r="290" spans="1:21">
      <c r="A290" s="15" t="str">
        <f t="shared" si="57"/>
        <v>Tuesday</v>
      </c>
      <c r="B290" s="5">
        <v>43753</v>
      </c>
      <c r="C290" s="6">
        <v>21934513</v>
      </c>
      <c r="D290" s="6">
        <v>5209447</v>
      </c>
      <c r="E290" s="6">
        <v>2000427</v>
      </c>
      <c r="F290" s="6">
        <v>1416502</v>
      </c>
      <c r="G290" s="6">
        <v>1126686</v>
      </c>
      <c r="H290" s="23">
        <f t="shared" si="58"/>
        <v>0.0513658999404272</v>
      </c>
      <c r="I290" s="2">
        <f t="shared" si="59"/>
        <v>-0.113132679109359</v>
      </c>
      <c r="J290" s="2">
        <f>IFERROR((VLOOKUP(B290,'Channel wise traffic'!$B$2:$G$368,6,TRUE)/(VLOOKUP(B290-7,'Channel wise traffic'!$B$2:$G$368,6,TRUE))-1),"No Data Avaiable")</f>
        <v>-0.0194174865788856</v>
      </c>
      <c r="K290" s="2">
        <f t="shared" si="60"/>
        <v>-0.0955709415760531</v>
      </c>
      <c r="L290" s="23">
        <f t="shared" si="61"/>
        <v>0.237500007408416</v>
      </c>
      <c r="M290" s="23">
        <f t="shared" si="62"/>
        <v>0.383999875610597</v>
      </c>
      <c r="N290" s="23">
        <f t="shared" si="63"/>
        <v>0.708099820688283</v>
      </c>
      <c r="O290" s="23">
        <f t="shared" si="64"/>
        <v>0.795400218284196</v>
      </c>
      <c r="P290" s="2">
        <f t="shared" si="65"/>
        <v>-0.0404040364702837</v>
      </c>
      <c r="Q290" s="2">
        <f t="shared" si="66"/>
        <v>-0.0769230200274581</v>
      </c>
      <c r="R290" s="2">
        <f t="shared" si="67"/>
        <v>-2.61997946671144e-7</v>
      </c>
      <c r="S290" s="2">
        <f t="shared" si="68"/>
        <v>0.0210530058247977</v>
      </c>
      <c r="T290" s="32">
        <f t="shared" si="56"/>
        <v>10</v>
      </c>
      <c r="U290" s="33">
        <f t="shared" si="69"/>
        <v>0</v>
      </c>
    </row>
    <row r="291" spans="1:21">
      <c r="A291" s="15" t="str">
        <f t="shared" si="57"/>
        <v>Wednesday</v>
      </c>
      <c r="B291" s="5">
        <v>43754</v>
      </c>
      <c r="C291" s="6">
        <v>20631473</v>
      </c>
      <c r="D291" s="6">
        <v>5364183</v>
      </c>
      <c r="E291" s="6">
        <v>2252956</v>
      </c>
      <c r="F291" s="6">
        <v>1644658</v>
      </c>
      <c r="G291" s="6">
        <v>1308161</v>
      </c>
      <c r="H291" s="23">
        <f t="shared" si="58"/>
        <v>0.0634060883583058</v>
      </c>
      <c r="I291" s="2">
        <f t="shared" si="59"/>
        <v>-0.0672216537664847</v>
      </c>
      <c r="J291" s="2">
        <f>IFERROR((VLOOKUP(B291,'Channel wise traffic'!$B$2:$G$368,6,TRUE)/(VLOOKUP(B291-7,'Channel wise traffic'!$B$2:$G$368,6,TRUE))-1),"No Data Avaiable")</f>
        <v>0</v>
      </c>
      <c r="K291" s="2">
        <f t="shared" si="60"/>
        <v>-0.0672216537664841</v>
      </c>
      <c r="L291" s="23">
        <f t="shared" si="61"/>
        <v>0.260000000969393</v>
      </c>
      <c r="M291" s="23">
        <f t="shared" si="62"/>
        <v>0.419999839677356</v>
      </c>
      <c r="N291" s="23">
        <f t="shared" si="63"/>
        <v>0.730000053263357</v>
      </c>
      <c r="O291" s="23">
        <f t="shared" si="64"/>
        <v>0.795400016295181</v>
      </c>
      <c r="P291" s="2">
        <f t="shared" si="65"/>
        <v>-0.00952368466776865</v>
      </c>
      <c r="Q291" s="2">
        <f t="shared" si="66"/>
        <v>0.0499997930719229</v>
      </c>
      <c r="R291" s="2">
        <f t="shared" si="67"/>
        <v>-0.0476189689530304</v>
      </c>
      <c r="S291" s="2">
        <f t="shared" si="68"/>
        <v>-0.0582526421134014</v>
      </c>
      <c r="T291" s="32">
        <f t="shared" si="56"/>
        <v>10</v>
      </c>
      <c r="U291" s="33">
        <f t="shared" si="69"/>
        <v>0</v>
      </c>
    </row>
    <row r="292" spans="1:21">
      <c r="A292" s="15" t="str">
        <f t="shared" si="57"/>
        <v>Thursday</v>
      </c>
      <c r="B292" s="5">
        <v>43755</v>
      </c>
      <c r="C292" s="6">
        <v>22151687</v>
      </c>
      <c r="D292" s="6">
        <v>5648680</v>
      </c>
      <c r="E292" s="6">
        <v>2146498</v>
      </c>
      <c r="F292" s="6">
        <v>1504266</v>
      </c>
      <c r="G292" s="6">
        <v>1196493</v>
      </c>
      <c r="H292" s="23">
        <f t="shared" si="58"/>
        <v>0.0540136288491256</v>
      </c>
      <c r="I292" s="2">
        <f t="shared" si="59"/>
        <v>0.0614142396228741</v>
      </c>
      <c r="J292" s="2">
        <f>IFERROR((VLOOKUP(B292,'Channel wise traffic'!$B$2:$G$368,6,TRUE)/(VLOOKUP(B292-7,'Channel wise traffic'!$B$2:$G$368,6,TRUE))-1),"No Data Avaiable")</f>
        <v>0.0408163006404363</v>
      </c>
      <c r="K292" s="2">
        <f t="shared" si="60"/>
        <v>0.0197901330040449</v>
      </c>
      <c r="L292" s="23">
        <f t="shared" si="61"/>
        <v>0.254999991648492</v>
      </c>
      <c r="M292" s="23">
        <f t="shared" si="62"/>
        <v>0.379999929186996</v>
      </c>
      <c r="N292" s="23">
        <f t="shared" si="63"/>
        <v>0.700800093920423</v>
      </c>
      <c r="O292" s="23">
        <f t="shared" si="64"/>
        <v>0.795399882733506</v>
      </c>
      <c r="P292" s="2">
        <f t="shared" si="65"/>
        <v>0.0303031466785073</v>
      </c>
      <c r="Q292" s="2">
        <f t="shared" si="66"/>
        <v>-0.0104166749526416</v>
      </c>
      <c r="R292" s="2">
        <f t="shared" si="67"/>
        <v>0.0105262513133877</v>
      </c>
      <c r="S292" s="2">
        <f t="shared" si="68"/>
        <v>-0.0102037347961994</v>
      </c>
      <c r="T292" s="32">
        <f t="shared" si="56"/>
        <v>10</v>
      </c>
      <c r="U292" s="33">
        <f t="shared" si="69"/>
        <v>0</v>
      </c>
    </row>
    <row r="293" spans="1:21">
      <c r="A293" s="15" t="str">
        <f t="shared" si="57"/>
        <v>Friday</v>
      </c>
      <c r="B293" s="5">
        <v>43756</v>
      </c>
      <c r="C293" s="6">
        <v>20848646</v>
      </c>
      <c r="D293" s="6">
        <v>5316404</v>
      </c>
      <c r="E293" s="6">
        <v>2190358</v>
      </c>
      <c r="F293" s="6">
        <v>1566982</v>
      </c>
      <c r="G293" s="6">
        <v>1323473</v>
      </c>
      <c r="H293" s="23">
        <f t="shared" si="58"/>
        <v>0.0634800456586006</v>
      </c>
      <c r="I293" s="2">
        <f t="shared" si="59"/>
        <v>0.0717057433586898</v>
      </c>
      <c r="J293" s="2">
        <f>IFERROR((VLOOKUP(B293,'Channel wise traffic'!$B$2:$G$368,6,TRUE)/(VLOOKUP(B293-7,'Channel wise traffic'!$B$2:$G$368,6,TRUE))-1),"No Data Avaiable")</f>
        <v>-0.0204081738131556</v>
      </c>
      <c r="K293" s="2">
        <f t="shared" si="60"/>
        <v>0.0940329570545169</v>
      </c>
      <c r="L293" s="23">
        <f t="shared" si="61"/>
        <v>0.254999964985736</v>
      </c>
      <c r="M293" s="23">
        <f t="shared" si="62"/>
        <v>0.411999915732514</v>
      </c>
      <c r="N293" s="23">
        <f t="shared" si="63"/>
        <v>0.715399948318951</v>
      </c>
      <c r="O293" s="23">
        <f t="shared" si="64"/>
        <v>0.844600001786874</v>
      </c>
      <c r="P293" s="2">
        <f t="shared" si="65"/>
        <v>0.0303030389501853</v>
      </c>
      <c r="Q293" s="2">
        <f t="shared" si="66"/>
        <v>0.0618557230839765</v>
      </c>
      <c r="R293" s="2">
        <f t="shared" si="67"/>
        <v>-0.0485437707467102</v>
      </c>
      <c r="S293" s="2">
        <f t="shared" si="68"/>
        <v>0.051020285447952</v>
      </c>
      <c r="T293" s="32">
        <f t="shared" si="56"/>
        <v>10</v>
      </c>
      <c r="U293" s="33">
        <f t="shared" si="69"/>
        <v>0</v>
      </c>
    </row>
    <row r="294" spans="1:21">
      <c r="A294" s="15" t="str">
        <f t="shared" si="57"/>
        <v>Saturday</v>
      </c>
      <c r="B294" s="5">
        <v>43757</v>
      </c>
      <c r="C294" s="6">
        <v>46236443</v>
      </c>
      <c r="D294" s="6">
        <v>9418363</v>
      </c>
      <c r="E294" s="6">
        <v>3202243</v>
      </c>
      <c r="F294" s="6">
        <v>2221076</v>
      </c>
      <c r="G294" s="6">
        <v>1697790</v>
      </c>
      <c r="H294" s="23">
        <f t="shared" si="58"/>
        <v>0.0367197364209007</v>
      </c>
      <c r="I294" s="2">
        <f t="shared" si="59"/>
        <v>0.0317750670919061</v>
      </c>
      <c r="J294" s="2">
        <f>IFERROR((VLOOKUP(B294,'Channel wise traffic'!$B$2:$G$368,6,TRUE)/(VLOOKUP(B294-7,'Channel wise traffic'!$B$2:$G$368,6,TRUE))-1),"No Data Avaiable")</f>
        <v>0.0198019583601601</v>
      </c>
      <c r="K294" s="2">
        <f t="shared" si="60"/>
        <v>0.0117405999863862</v>
      </c>
      <c r="L294" s="23">
        <f t="shared" si="61"/>
        <v>0.203699990503162</v>
      </c>
      <c r="M294" s="23">
        <f t="shared" si="62"/>
        <v>0.339999955406263</v>
      </c>
      <c r="N294" s="23">
        <f t="shared" si="63"/>
        <v>0.693600079694139</v>
      </c>
      <c r="O294" s="23">
        <f t="shared" si="64"/>
        <v>0.764399777405186</v>
      </c>
      <c r="P294" s="2">
        <f t="shared" si="65"/>
        <v>0.0210526151320405</v>
      </c>
      <c r="Q294" s="2">
        <f t="shared" si="66"/>
        <v>0.0309279721651512</v>
      </c>
      <c r="R294" s="2">
        <f t="shared" si="67"/>
        <v>0.020000016629389</v>
      </c>
      <c r="S294" s="2">
        <f t="shared" si="68"/>
        <v>-0.0576927039553544</v>
      </c>
      <c r="T294" s="32">
        <f t="shared" ref="T294:T357" si="70">MONTH(B294)</f>
        <v>10</v>
      </c>
      <c r="U294" s="33">
        <f t="shared" si="69"/>
        <v>0</v>
      </c>
    </row>
    <row r="295" spans="1:21">
      <c r="A295" s="15" t="str">
        <f t="shared" si="57"/>
        <v>Sunday</v>
      </c>
      <c r="B295" s="5">
        <v>43758</v>
      </c>
      <c r="C295" s="6">
        <v>43094160</v>
      </c>
      <c r="D295" s="6">
        <v>9140271</v>
      </c>
      <c r="E295" s="6">
        <v>3169846</v>
      </c>
      <c r="F295" s="6">
        <v>2069275</v>
      </c>
      <c r="G295" s="6">
        <v>1694736</v>
      </c>
      <c r="H295" s="23">
        <f t="shared" si="58"/>
        <v>0.0393263495564132</v>
      </c>
      <c r="I295" s="2">
        <f t="shared" si="59"/>
        <v>0.00949610255933719</v>
      </c>
      <c r="J295" s="2">
        <f>IFERROR((VLOOKUP(B295,'Channel wise traffic'!$B$2:$G$368,6,TRUE)/(VLOOKUP(B295-7,'Channel wise traffic'!$B$2:$G$368,6,TRUE))-1),"No Data Avaiable")</f>
        <v>-0.0103092901885435</v>
      </c>
      <c r="K295" s="2">
        <f t="shared" si="60"/>
        <v>0.0200116986736758</v>
      </c>
      <c r="L295" s="23">
        <f t="shared" si="61"/>
        <v>0.21209999220312</v>
      </c>
      <c r="M295" s="23">
        <f t="shared" si="62"/>
        <v>0.346800001881782</v>
      </c>
      <c r="N295" s="23">
        <f t="shared" si="63"/>
        <v>0.65279985210638</v>
      </c>
      <c r="O295" s="23">
        <f t="shared" si="64"/>
        <v>0.818999891266265</v>
      </c>
      <c r="P295" s="2">
        <f t="shared" si="65"/>
        <v>-0.0288461009865297</v>
      </c>
      <c r="Q295" s="2">
        <f t="shared" si="66"/>
        <v>0.0624999028013464</v>
      </c>
      <c r="R295" s="2">
        <f t="shared" si="67"/>
        <v>-0.0303028787458135</v>
      </c>
      <c r="S295" s="2">
        <f t="shared" si="68"/>
        <v>0.0194175108969188</v>
      </c>
      <c r="T295" s="32">
        <f t="shared" si="70"/>
        <v>10</v>
      </c>
      <c r="U295" s="33">
        <f t="shared" si="69"/>
        <v>0</v>
      </c>
    </row>
    <row r="296" s="15" customFormat="1" spans="1:21">
      <c r="A296" s="24" t="str">
        <f t="shared" si="57"/>
        <v>Monday</v>
      </c>
      <c r="B296" s="25">
        <v>43759</v>
      </c>
      <c r="C296" s="26">
        <v>22803207</v>
      </c>
      <c r="D296" s="26">
        <v>5700801</v>
      </c>
      <c r="E296" s="26">
        <v>2371533</v>
      </c>
      <c r="F296" s="26">
        <v>1748531</v>
      </c>
      <c r="G296" s="26">
        <v>1462471</v>
      </c>
      <c r="H296" s="27">
        <f t="shared" si="58"/>
        <v>0.0641344438964221</v>
      </c>
      <c r="I296" s="29">
        <f t="shared" si="59"/>
        <v>0.323829033028945</v>
      </c>
      <c r="J296" s="29">
        <f>IFERROR((VLOOKUP(B296,'Channel wise traffic'!$B$2:$G$368,6,TRUE)/(VLOOKUP(B296-7,'Channel wise traffic'!$B$2:$G$368,6,TRUE))-1),"No Data Avaiable")</f>
        <v>0.0937499775165245</v>
      </c>
      <c r="K296" s="29">
        <f t="shared" si="60"/>
        <v>0.21035794983323</v>
      </c>
      <c r="L296" s="27">
        <f t="shared" si="61"/>
        <v>0.249999967109889</v>
      </c>
      <c r="M296" s="27">
        <f t="shared" si="62"/>
        <v>0.415999962110588</v>
      </c>
      <c r="N296" s="27">
        <f t="shared" si="63"/>
        <v>0.737299881553409</v>
      </c>
      <c r="O296" s="27">
        <f t="shared" si="64"/>
        <v>0.8363998121852</v>
      </c>
      <c r="P296" s="29">
        <f t="shared" si="65"/>
        <v>0.0204080829578173</v>
      </c>
      <c r="Q296" s="29">
        <f t="shared" si="66"/>
        <v>0.0721649503418931</v>
      </c>
      <c r="R296" s="29">
        <f t="shared" si="67"/>
        <v>0.0412373639992056</v>
      </c>
      <c r="S296" s="29">
        <f t="shared" si="68"/>
        <v>0.0624991397227723</v>
      </c>
      <c r="T296" s="34">
        <f t="shared" si="70"/>
        <v>10</v>
      </c>
      <c r="U296" s="35">
        <f t="shared" si="69"/>
        <v>1</v>
      </c>
    </row>
    <row r="297" spans="1:21">
      <c r="A297" s="15" t="str">
        <f t="shared" si="57"/>
        <v>Tuesday</v>
      </c>
      <c r="B297" s="5">
        <v>43760</v>
      </c>
      <c r="C297" s="6">
        <v>21717340</v>
      </c>
      <c r="D297" s="6">
        <v>5429335</v>
      </c>
      <c r="E297" s="6">
        <v>2106582</v>
      </c>
      <c r="F297" s="6">
        <v>1568560</v>
      </c>
      <c r="G297" s="6">
        <v>1350531</v>
      </c>
      <c r="H297" s="23">
        <f t="shared" si="58"/>
        <v>0.0621867595202727</v>
      </c>
      <c r="I297" s="2">
        <f t="shared" si="59"/>
        <v>0.198675584856828</v>
      </c>
      <c r="J297" s="2">
        <f>IFERROR((VLOOKUP(B297,'Channel wise traffic'!$B$2:$G$368,6,TRUE)/(VLOOKUP(B297-7,'Channel wise traffic'!$B$2:$G$368,6,TRUE))-1),"No Data Avaiable")</f>
        <v>-0.00990097294623982</v>
      </c>
      <c r="K297" s="2">
        <f t="shared" si="60"/>
        <v>0.210662318627635</v>
      </c>
      <c r="L297" s="23">
        <f t="shared" si="61"/>
        <v>0.25</v>
      </c>
      <c r="M297" s="23">
        <f t="shared" si="62"/>
        <v>0.388000003683692</v>
      </c>
      <c r="N297" s="23">
        <f t="shared" si="63"/>
        <v>0.74459954561465</v>
      </c>
      <c r="O297" s="23">
        <f t="shared" si="64"/>
        <v>0.861000535523027</v>
      </c>
      <c r="P297" s="2">
        <f t="shared" si="65"/>
        <v>0.0526315461122839</v>
      </c>
      <c r="Q297" s="2">
        <f t="shared" si="66"/>
        <v>0.0104170035647391</v>
      </c>
      <c r="R297" s="2">
        <f t="shared" si="67"/>
        <v>0.0515460163383299</v>
      </c>
      <c r="S297" s="2">
        <f t="shared" si="68"/>
        <v>0.0824746030122319</v>
      </c>
      <c r="T297" s="32">
        <f t="shared" si="70"/>
        <v>10</v>
      </c>
      <c r="U297" s="33">
        <f t="shared" si="69"/>
        <v>0</v>
      </c>
    </row>
    <row r="298" spans="1:21">
      <c r="A298" s="15" t="str">
        <f t="shared" si="57"/>
        <v>Wednesday</v>
      </c>
      <c r="B298" s="5">
        <v>43761</v>
      </c>
      <c r="C298" s="6">
        <v>21717340</v>
      </c>
      <c r="D298" s="6">
        <v>5320748</v>
      </c>
      <c r="E298" s="6">
        <v>2085733</v>
      </c>
      <c r="F298" s="6">
        <v>1568262</v>
      </c>
      <c r="G298" s="6">
        <v>1324554</v>
      </c>
      <c r="H298" s="23">
        <f t="shared" si="58"/>
        <v>0.0609906185564162</v>
      </c>
      <c r="I298" s="2">
        <f t="shared" si="59"/>
        <v>0.0125313321525409</v>
      </c>
      <c r="J298" s="2">
        <f>IFERROR((VLOOKUP(B298,'Channel wise traffic'!$B$2:$G$368,6,TRUE)/(VLOOKUP(B298-7,'Channel wise traffic'!$B$2:$G$368,6,TRUE))-1),"No Data Avaiable")</f>
        <v>0.052631533028763</v>
      </c>
      <c r="K298" s="2">
        <f t="shared" si="60"/>
        <v>-0.0380952344550867</v>
      </c>
      <c r="L298" s="23">
        <f t="shared" si="61"/>
        <v>0.244999986186154</v>
      </c>
      <c r="M298" s="23">
        <f t="shared" si="62"/>
        <v>0.391999959404204</v>
      </c>
      <c r="N298" s="23">
        <f t="shared" si="63"/>
        <v>0.751899691858929</v>
      </c>
      <c r="O298" s="23">
        <f t="shared" si="64"/>
        <v>0.844599945672343</v>
      </c>
      <c r="P298" s="2">
        <f t="shared" si="65"/>
        <v>-0.0576923643358178</v>
      </c>
      <c r="Q298" s="2">
        <f t="shared" si="66"/>
        <v>-0.0666664070506829</v>
      </c>
      <c r="R298" s="2">
        <f t="shared" si="67"/>
        <v>0.0299995027365725</v>
      </c>
      <c r="S298" s="2">
        <f t="shared" si="68"/>
        <v>0.0618555800467866</v>
      </c>
      <c r="T298" s="32">
        <f t="shared" si="70"/>
        <v>10</v>
      </c>
      <c r="U298" s="33">
        <f t="shared" si="69"/>
        <v>0</v>
      </c>
    </row>
    <row r="299" spans="1:21">
      <c r="A299" s="15" t="str">
        <f t="shared" si="57"/>
        <v>Thursday</v>
      </c>
      <c r="B299" s="5">
        <v>43762</v>
      </c>
      <c r="C299" s="6">
        <v>21065820</v>
      </c>
      <c r="D299" s="6">
        <v>5319119</v>
      </c>
      <c r="E299" s="6">
        <v>2234030</v>
      </c>
      <c r="F299" s="6">
        <v>1663458</v>
      </c>
      <c r="G299" s="6">
        <v>1309474</v>
      </c>
      <c r="H299" s="23">
        <f t="shared" si="58"/>
        <v>0.0621610741950705</v>
      </c>
      <c r="I299" s="2">
        <f t="shared" si="59"/>
        <v>0.0944267956436018</v>
      </c>
      <c r="J299" s="2">
        <f>IFERROR((VLOOKUP(B299,'Channel wise traffic'!$B$2:$G$368,6,TRUE)/(VLOOKUP(B299-7,'Channel wise traffic'!$B$2:$G$368,6,TRUE))-1),"No Data Avaiable")</f>
        <v>-0.0490195666830763</v>
      </c>
      <c r="K299" s="2">
        <f t="shared" si="60"/>
        <v>0.150840547460769</v>
      </c>
      <c r="L299" s="23">
        <f t="shared" si="61"/>
        <v>0.252499973891356</v>
      </c>
      <c r="M299" s="23">
        <f t="shared" si="62"/>
        <v>0.420000003760021</v>
      </c>
      <c r="N299" s="23">
        <f t="shared" si="63"/>
        <v>0.744599669655287</v>
      </c>
      <c r="O299" s="23">
        <f t="shared" si="64"/>
        <v>0.787199917280749</v>
      </c>
      <c r="P299" s="2">
        <f t="shared" si="65"/>
        <v>-0.0098039915255449</v>
      </c>
      <c r="Q299" s="2">
        <f t="shared" si="66"/>
        <v>0.105263373755371</v>
      </c>
      <c r="R299" s="2">
        <f t="shared" si="67"/>
        <v>0.0624993862227381</v>
      </c>
      <c r="S299" s="2">
        <f t="shared" si="68"/>
        <v>-0.0103092364366169</v>
      </c>
      <c r="T299" s="32">
        <f t="shared" si="70"/>
        <v>10</v>
      </c>
      <c r="U299" s="33">
        <f t="shared" si="69"/>
        <v>0</v>
      </c>
    </row>
    <row r="300" spans="1:21">
      <c r="A300" s="15" t="str">
        <f t="shared" si="57"/>
        <v>Friday</v>
      </c>
      <c r="B300" s="5">
        <v>43763</v>
      </c>
      <c r="C300" s="6">
        <v>21500167</v>
      </c>
      <c r="D300" s="6">
        <v>5321291</v>
      </c>
      <c r="E300" s="6">
        <v>2107231</v>
      </c>
      <c r="F300" s="6">
        <v>1507513</v>
      </c>
      <c r="G300" s="6">
        <v>1186714</v>
      </c>
      <c r="H300" s="23">
        <f t="shared" si="58"/>
        <v>0.0551955712716092</v>
      </c>
      <c r="I300" s="2">
        <f t="shared" si="59"/>
        <v>-0.10333342652249</v>
      </c>
      <c r="J300" s="2">
        <f>IFERROR((VLOOKUP(B300,'Channel wise traffic'!$B$2:$G$368,6,TRUE)/(VLOOKUP(B300-7,'Channel wise traffic'!$B$2:$G$368,6,TRUE))-1),"No Data Avaiable")</f>
        <v>0.031250040470256</v>
      </c>
      <c r="K300" s="2">
        <f t="shared" si="60"/>
        <v>-0.130505173728856</v>
      </c>
      <c r="L300" s="23">
        <f t="shared" si="61"/>
        <v>0.247499984535004</v>
      </c>
      <c r="M300" s="23">
        <f t="shared" si="62"/>
        <v>0.39599995564986</v>
      </c>
      <c r="N300" s="23">
        <f t="shared" si="63"/>
        <v>0.715399972760462</v>
      </c>
      <c r="O300" s="23">
        <f t="shared" si="64"/>
        <v>0.787199845042796</v>
      </c>
      <c r="P300" s="2">
        <f t="shared" si="65"/>
        <v>-0.02941169208063</v>
      </c>
      <c r="Q300" s="2">
        <f t="shared" si="66"/>
        <v>-0.0388348625125485</v>
      </c>
      <c r="R300" s="2">
        <f t="shared" si="67"/>
        <v>3.41648207502487e-8</v>
      </c>
      <c r="S300" s="2">
        <f t="shared" si="68"/>
        <v>-0.067961350488563</v>
      </c>
      <c r="T300" s="32">
        <f t="shared" si="70"/>
        <v>10</v>
      </c>
      <c r="U300" s="33">
        <f t="shared" si="69"/>
        <v>0</v>
      </c>
    </row>
    <row r="301" spans="1:21">
      <c r="A301" s="15" t="str">
        <f t="shared" si="57"/>
        <v>Saturday</v>
      </c>
      <c r="B301" s="5">
        <v>43764</v>
      </c>
      <c r="C301" s="6">
        <v>43991955</v>
      </c>
      <c r="D301" s="6">
        <v>9330693</v>
      </c>
      <c r="E301" s="6">
        <v>3204160</v>
      </c>
      <c r="F301" s="6">
        <v>2069887</v>
      </c>
      <c r="G301" s="6">
        <v>1582222</v>
      </c>
      <c r="H301" s="23">
        <f t="shared" si="58"/>
        <v>0.0359661669957609</v>
      </c>
      <c r="I301" s="2">
        <f t="shared" si="59"/>
        <v>-0.0680696670377373</v>
      </c>
      <c r="J301" s="2">
        <f>IFERROR((VLOOKUP(B301,'Channel wise traffic'!$B$2:$G$368,6,TRUE)/(VLOOKUP(B301-7,'Channel wise traffic'!$B$2:$G$368,6,TRUE))-1),"No Data Avaiable")</f>
        <v>-0.0485436584532966</v>
      </c>
      <c r="K301" s="2">
        <f t="shared" si="60"/>
        <v>-0.0205221904782212</v>
      </c>
      <c r="L301" s="23">
        <f t="shared" si="61"/>
        <v>0.212099985099548</v>
      </c>
      <c r="M301" s="23">
        <f t="shared" si="62"/>
        <v>0.343400002550722</v>
      </c>
      <c r="N301" s="23">
        <f t="shared" si="63"/>
        <v>0.64599988764606</v>
      </c>
      <c r="O301" s="23">
        <f t="shared" si="64"/>
        <v>0.76440018223217</v>
      </c>
      <c r="P301" s="2">
        <f t="shared" si="65"/>
        <v>0.0412370887972904</v>
      </c>
      <c r="Q301" s="2">
        <f t="shared" si="66"/>
        <v>0.0100001399717704</v>
      </c>
      <c r="R301" s="2">
        <f t="shared" si="67"/>
        <v>-0.0686277199810441</v>
      </c>
      <c r="S301" s="2">
        <f t="shared" si="68"/>
        <v>5.29601128285151e-7</v>
      </c>
      <c r="T301" s="32">
        <f t="shared" si="70"/>
        <v>10</v>
      </c>
      <c r="U301" s="33">
        <f t="shared" si="69"/>
        <v>0</v>
      </c>
    </row>
    <row r="302" spans="1:21">
      <c r="A302" s="15" t="str">
        <f t="shared" si="57"/>
        <v>Sunday</v>
      </c>
      <c r="B302" s="5">
        <v>43765</v>
      </c>
      <c r="C302" s="6">
        <v>43094160</v>
      </c>
      <c r="D302" s="6">
        <v>9321266</v>
      </c>
      <c r="E302" s="6">
        <v>3137538</v>
      </c>
      <c r="F302" s="6">
        <v>2154861</v>
      </c>
      <c r="G302" s="6">
        <v>1613560</v>
      </c>
      <c r="H302" s="23">
        <f t="shared" si="58"/>
        <v>0.0374426604440138</v>
      </c>
      <c r="I302" s="2">
        <f t="shared" si="59"/>
        <v>-0.0478989057882762</v>
      </c>
      <c r="J302" s="2">
        <f>IFERROR((VLOOKUP(B302,'Channel wise traffic'!$B$2:$G$368,6,TRUE)/(VLOOKUP(B302-7,'Channel wise traffic'!$B$2:$G$368,6,TRUE))-1),"No Data Avaiable")</f>
        <v>0</v>
      </c>
      <c r="K302" s="2">
        <f t="shared" si="60"/>
        <v>-0.0478989057882747</v>
      </c>
      <c r="L302" s="23">
        <f t="shared" si="61"/>
        <v>0.21629998125036</v>
      </c>
      <c r="M302" s="23">
        <f t="shared" si="62"/>
        <v>0.33659998545262</v>
      </c>
      <c r="N302" s="23">
        <f t="shared" si="63"/>
        <v>0.68679996863783</v>
      </c>
      <c r="O302" s="23">
        <f t="shared" si="64"/>
        <v>0.748800038610379</v>
      </c>
      <c r="P302" s="2">
        <f t="shared" si="65"/>
        <v>0.0198019292863416</v>
      </c>
      <c r="Q302" s="2">
        <f t="shared" si="66"/>
        <v>-0.0294118119198842</v>
      </c>
      <c r="R302" s="2">
        <f t="shared" si="67"/>
        <v>0.0520835236431847</v>
      </c>
      <c r="S302" s="2">
        <f t="shared" si="68"/>
        <v>-0.0857141171866933</v>
      </c>
      <c r="T302" s="32">
        <f t="shared" si="70"/>
        <v>10</v>
      </c>
      <c r="U302" s="33">
        <f t="shared" si="69"/>
        <v>0</v>
      </c>
    </row>
    <row r="303" spans="1:21">
      <c r="A303" s="15" t="str">
        <f t="shared" si="57"/>
        <v>Monday</v>
      </c>
      <c r="B303" s="5">
        <v>43766</v>
      </c>
      <c r="C303" s="6">
        <v>21065820</v>
      </c>
      <c r="D303" s="6">
        <v>5424448</v>
      </c>
      <c r="E303" s="6">
        <v>2104686</v>
      </c>
      <c r="F303" s="6">
        <v>1490328</v>
      </c>
      <c r="G303" s="6">
        <v>1222069</v>
      </c>
      <c r="H303" s="23">
        <f t="shared" si="58"/>
        <v>0.0580119359227412</v>
      </c>
      <c r="I303" s="2">
        <f t="shared" si="59"/>
        <v>-0.16438069541208</v>
      </c>
      <c r="J303" s="2">
        <f>IFERROR((VLOOKUP(B303,'Channel wise traffic'!$B$2:$G$368,6,TRUE)/(VLOOKUP(B303-7,'Channel wise traffic'!$B$2:$G$368,6,TRUE))-1),"No Data Avaiable")</f>
        <v>-0.0761904302487304</v>
      </c>
      <c r="K303" s="2">
        <f t="shared" si="60"/>
        <v>-0.0954636479513072</v>
      </c>
      <c r="L303" s="23">
        <f t="shared" si="61"/>
        <v>0.25749996914433</v>
      </c>
      <c r="M303" s="23">
        <f t="shared" si="62"/>
        <v>0.388000032445698</v>
      </c>
      <c r="N303" s="23">
        <f t="shared" si="63"/>
        <v>0.708099925594602</v>
      </c>
      <c r="O303" s="23">
        <f t="shared" si="64"/>
        <v>0.820000026839729</v>
      </c>
      <c r="P303" s="2">
        <f t="shared" si="65"/>
        <v>0.0300000120845754</v>
      </c>
      <c r="Q303" s="2">
        <f t="shared" si="66"/>
        <v>-0.0673075293632996</v>
      </c>
      <c r="R303" s="2">
        <f t="shared" si="67"/>
        <v>-0.0396039070253015</v>
      </c>
      <c r="S303" s="2">
        <f t="shared" si="68"/>
        <v>-0.0196075908991709</v>
      </c>
      <c r="T303" s="32">
        <f t="shared" si="70"/>
        <v>10</v>
      </c>
      <c r="U303" s="33">
        <f t="shared" si="69"/>
        <v>0</v>
      </c>
    </row>
    <row r="304" spans="1:21">
      <c r="A304" s="15" t="str">
        <f t="shared" si="57"/>
        <v>Tuesday</v>
      </c>
      <c r="B304" s="5">
        <v>43767</v>
      </c>
      <c r="C304" s="6">
        <v>22151687</v>
      </c>
      <c r="D304" s="6">
        <v>5261025</v>
      </c>
      <c r="E304" s="6">
        <v>2020233</v>
      </c>
      <c r="F304" s="6">
        <v>1430527</v>
      </c>
      <c r="G304" s="6">
        <v>1173032</v>
      </c>
      <c r="H304" s="23">
        <f t="shared" si="58"/>
        <v>0.0529545221544526</v>
      </c>
      <c r="I304" s="2">
        <f t="shared" si="59"/>
        <v>-0.13142904531625</v>
      </c>
      <c r="J304" s="2">
        <f>IFERROR((VLOOKUP(B304,'Channel wise traffic'!$B$2:$G$368,6,TRUE)/(VLOOKUP(B304-7,'Channel wise traffic'!$B$2:$G$368,6,TRUE))-1),"No Data Avaiable")</f>
        <v>0.0200000110510781</v>
      </c>
      <c r="K304" s="2">
        <f t="shared" si="60"/>
        <v>-0.148459856037529</v>
      </c>
      <c r="L304" s="23">
        <f t="shared" si="61"/>
        <v>0.237499970092571</v>
      </c>
      <c r="M304" s="23">
        <f t="shared" si="62"/>
        <v>0.383999885953783</v>
      </c>
      <c r="N304" s="23">
        <f t="shared" si="63"/>
        <v>0.708100006286404</v>
      </c>
      <c r="O304" s="23">
        <f t="shared" si="64"/>
        <v>0.819999902133969</v>
      </c>
      <c r="P304" s="2">
        <f t="shared" si="65"/>
        <v>-0.0500001196297148</v>
      </c>
      <c r="Q304" s="2">
        <f t="shared" si="66"/>
        <v>-0.0103095816802378</v>
      </c>
      <c r="R304" s="2">
        <f t="shared" si="67"/>
        <v>-0.0490190190730194</v>
      </c>
      <c r="S304" s="2">
        <f t="shared" si="68"/>
        <v>-0.0476197536441162</v>
      </c>
      <c r="T304" s="32">
        <f t="shared" si="70"/>
        <v>10</v>
      </c>
      <c r="U304" s="33">
        <f t="shared" si="69"/>
        <v>0</v>
      </c>
    </row>
    <row r="305" spans="1:21">
      <c r="A305" s="15" t="str">
        <f t="shared" si="57"/>
        <v>Wednesday</v>
      </c>
      <c r="B305" s="5">
        <v>43768</v>
      </c>
      <c r="C305" s="6">
        <v>21500167</v>
      </c>
      <c r="D305" s="6">
        <v>5643793</v>
      </c>
      <c r="E305" s="6">
        <v>2325243</v>
      </c>
      <c r="F305" s="6">
        <v>1629530</v>
      </c>
      <c r="G305" s="6">
        <v>1376301</v>
      </c>
      <c r="H305" s="23">
        <f t="shared" si="58"/>
        <v>0.0640135027788389</v>
      </c>
      <c r="I305" s="2">
        <f t="shared" si="59"/>
        <v>0.0390674898871619</v>
      </c>
      <c r="J305" s="2">
        <f>IFERROR((VLOOKUP(B305,'Channel wise traffic'!$B$2:$G$368,6,TRUE)/(VLOOKUP(B305-7,'Channel wise traffic'!$B$2:$G$368,6,TRUE))-1),"No Data Avaiable")</f>
        <v>-0.00999993645630048</v>
      </c>
      <c r="K305" s="2">
        <f t="shared" si="60"/>
        <v>0.0495631015715399</v>
      </c>
      <c r="L305" s="23">
        <f t="shared" si="61"/>
        <v>0.262499961046814</v>
      </c>
      <c r="M305" s="23">
        <f t="shared" si="62"/>
        <v>0.412000050320768</v>
      </c>
      <c r="N305" s="23">
        <f t="shared" si="63"/>
        <v>0.700799873389577</v>
      </c>
      <c r="O305" s="23">
        <f t="shared" si="64"/>
        <v>0.844599976680393</v>
      </c>
      <c r="P305" s="2">
        <f t="shared" si="65"/>
        <v>0.0714284728463779</v>
      </c>
      <c r="Q305" s="2">
        <f t="shared" si="66"/>
        <v>0.0510206453770101</v>
      </c>
      <c r="R305" s="2">
        <f t="shared" si="67"/>
        <v>-0.0679609514708241</v>
      </c>
      <c r="S305" s="2">
        <f t="shared" si="68"/>
        <v>3.67132981793361e-8</v>
      </c>
      <c r="T305" s="32">
        <f t="shared" si="70"/>
        <v>10</v>
      </c>
      <c r="U305" s="33">
        <f t="shared" si="69"/>
        <v>0</v>
      </c>
    </row>
    <row r="306" spans="1:21">
      <c r="A306" s="15" t="str">
        <f t="shared" si="57"/>
        <v>Thursday</v>
      </c>
      <c r="B306" s="5">
        <v>43769</v>
      </c>
      <c r="C306" s="6">
        <v>20631473</v>
      </c>
      <c r="D306" s="6">
        <v>5003132</v>
      </c>
      <c r="E306" s="6">
        <v>1921202</v>
      </c>
      <c r="F306" s="6">
        <v>1332354</v>
      </c>
      <c r="G306" s="6">
        <v>1070679</v>
      </c>
      <c r="H306" s="23">
        <f t="shared" si="58"/>
        <v>0.0518954221058283</v>
      </c>
      <c r="I306" s="2">
        <f t="shared" si="59"/>
        <v>-0.182359481746106</v>
      </c>
      <c r="J306" s="2">
        <f>IFERROR((VLOOKUP(B306,'Channel wise traffic'!$B$2:$G$368,6,TRUE)/(VLOOKUP(B306-7,'Channel wise traffic'!$B$2:$G$368,6,TRUE))-1),"No Data Avaiable")</f>
        <v>-0.0206185669780985</v>
      </c>
      <c r="K306" s="2">
        <f t="shared" si="60"/>
        <v>-0.165145989225139</v>
      </c>
      <c r="L306" s="23">
        <f t="shared" si="61"/>
        <v>0.242499990184899</v>
      </c>
      <c r="M306" s="23">
        <f t="shared" si="62"/>
        <v>0.383999862486139</v>
      </c>
      <c r="N306" s="23">
        <f t="shared" si="63"/>
        <v>0.693500214969587</v>
      </c>
      <c r="O306" s="23">
        <f t="shared" si="64"/>
        <v>0.803599493828217</v>
      </c>
      <c r="P306" s="2">
        <f t="shared" si="65"/>
        <v>-0.039603899962223</v>
      </c>
      <c r="Q306" s="2">
        <f t="shared" si="66"/>
        <v>-0.0857146213133183</v>
      </c>
      <c r="R306" s="2">
        <f t="shared" si="67"/>
        <v>-0.0686267490682025</v>
      </c>
      <c r="S306" s="2">
        <f t="shared" si="68"/>
        <v>0.0208327976000271</v>
      </c>
      <c r="T306" s="32">
        <f t="shared" si="70"/>
        <v>10</v>
      </c>
      <c r="U306" s="33">
        <f t="shared" si="69"/>
        <v>0</v>
      </c>
    </row>
    <row r="307" spans="1:21">
      <c r="A307" s="15" t="str">
        <f t="shared" si="57"/>
        <v>Friday</v>
      </c>
      <c r="B307" s="5">
        <v>43770</v>
      </c>
      <c r="C307" s="6">
        <v>21065820</v>
      </c>
      <c r="D307" s="6">
        <v>5055796</v>
      </c>
      <c r="E307" s="6">
        <v>2103211</v>
      </c>
      <c r="F307" s="6">
        <v>1581404</v>
      </c>
      <c r="G307" s="6">
        <v>1270816</v>
      </c>
      <c r="H307" s="23">
        <f t="shared" si="58"/>
        <v>0.0603259687968472</v>
      </c>
      <c r="I307" s="2">
        <f t="shared" si="59"/>
        <v>0.0708696450871904</v>
      </c>
      <c r="J307" s="2">
        <f>IFERROR((VLOOKUP(B307,'Channel wise traffic'!$B$2:$G$368,6,TRUE)/(VLOOKUP(B307-7,'Channel wise traffic'!$B$2:$G$368,6,TRUE))-1),"No Data Avaiable")</f>
        <v>-0.0202020300680469</v>
      </c>
      <c r="K307" s="2">
        <f t="shared" si="60"/>
        <v>0.092949441541099</v>
      </c>
      <c r="L307" s="23">
        <f t="shared" si="61"/>
        <v>0.23999996202379</v>
      </c>
      <c r="M307" s="23">
        <f t="shared" si="62"/>
        <v>0.41599997310018</v>
      </c>
      <c r="N307" s="23">
        <f t="shared" si="63"/>
        <v>0.751899833159868</v>
      </c>
      <c r="O307" s="23">
        <f t="shared" si="64"/>
        <v>0.803599839130292</v>
      </c>
      <c r="P307" s="2">
        <f t="shared" si="65"/>
        <v>-0.0303031231509144</v>
      </c>
      <c r="Q307" s="2">
        <f t="shared" si="66"/>
        <v>0.0505051002278498</v>
      </c>
      <c r="R307" s="2">
        <f t="shared" si="67"/>
        <v>0.0510202149694912</v>
      </c>
      <c r="S307" s="2">
        <f t="shared" si="68"/>
        <v>0.0208333299234893</v>
      </c>
      <c r="T307" s="32">
        <f t="shared" si="70"/>
        <v>11</v>
      </c>
      <c r="U307" s="33">
        <f t="shared" si="69"/>
        <v>0</v>
      </c>
    </row>
    <row r="308" spans="1:21">
      <c r="A308" s="15" t="str">
        <f t="shared" si="57"/>
        <v>Saturday</v>
      </c>
      <c r="B308" s="5">
        <v>43771</v>
      </c>
      <c r="C308" s="6">
        <v>42645263</v>
      </c>
      <c r="D308" s="6">
        <v>9134615</v>
      </c>
      <c r="E308" s="6">
        <v>2981538</v>
      </c>
      <c r="F308" s="6">
        <v>1926073</v>
      </c>
      <c r="G308" s="6">
        <v>1457267</v>
      </c>
      <c r="H308" s="23">
        <f t="shared" si="58"/>
        <v>0.0341718375614192</v>
      </c>
      <c r="I308" s="2">
        <f t="shared" si="59"/>
        <v>-0.0789743790694353</v>
      </c>
      <c r="J308" s="2">
        <f>IFERROR((VLOOKUP(B308,'Channel wise traffic'!$B$2:$G$368,6,TRUE)/(VLOOKUP(B308-7,'Channel wise traffic'!$B$2:$G$368,6,TRUE))-1),"No Data Avaiable")</f>
        <v>-0.0306122789951027</v>
      </c>
      <c r="K308" s="2">
        <f t="shared" si="60"/>
        <v>-0.0498893706007978</v>
      </c>
      <c r="L308" s="23">
        <f t="shared" si="61"/>
        <v>0.214199992153877</v>
      </c>
      <c r="M308" s="23">
        <f t="shared" si="62"/>
        <v>0.326399963216841</v>
      </c>
      <c r="N308" s="23">
        <f t="shared" si="63"/>
        <v>0.645999816202242</v>
      </c>
      <c r="O308" s="23">
        <f t="shared" si="64"/>
        <v>0.756600087327947</v>
      </c>
      <c r="P308" s="2">
        <f t="shared" si="65"/>
        <v>0.00990102405402138</v>
      </c>
      <c r="Q308" s="2">
        <f t="shared" si="66"/>
        <v>-0.0495050646697943</v>
      </c>
      <c r="R308" s="2">
        <f t="shared" si="67"/>
        <v>-1.10594165048106e-7</v>
      </c>
      <c r="S308" s="2">
        <f t="shared" si="68"/>
        <v>-0.0102042033551668</v>
      </c>
      <c r="T308" s="32">
        <f t="shared" si="70"/>
        <v>11</v>
      </c>
      <c r="U308" s="33">
        <f t="shared" si="69"/>
        <v>0</v>
      </c>
    </row>
    <row r="309" spans="1:21">
      <c r="A309" s="15" t="str">
        <f t="shared" si="57"/>
        <v>Sunday</v>
      </c>
      <c r="B309" s="5">
        <v>43772</v>
      </c>
      <c r="C309" s="6">
        <v>45787545</v>
      </c>
      <c r="D309" s="6">
        <v>9711538</v>
      </c>
      <c r="E309" s="6">
        <v>3268903</v>
      </c>
      <c r="F309" s="6">
        <v>2156168</v>
      </c>
      <c r="G309" s="6">
        <v>1648175</v>
      </c>
      <c r="H309" s="23">
        <f t="shared" si="58"/>
        <v>0.0359961426191337</v>
      </c>
      <c r="I309" s="2">
        <f t="shared" si="59"/>
        <v>0.0214525645157293</v>
      </c>
      <c r="J309" s="2">
        <f>IFERROR((VLOOKUP(B309,'Channel wise traffic'!$B$2:$G$368,6,TRUE)/(VLOOKUP(B309-7,'Channel wise traffic'!$B$2:$G$368,6,TRUE))-1),"No Data Avaiable")</f>
        <v>0.0625000261056268</v>
      </c>
      <c r="K309" s="2">
        <f t="shared" si="60"/>
        <v>-0.0386328804557842</v>
      </c>
      <c r="L309" s="23">
        <f t="shared" si="61"/>
        <v>0.21209999356812</v>
      </c>
      <c r="M309" s="23">
        <f t="shared" si="62"/>
        <v>0.336599928868115</v>
      </c>
      <c r="N309" s="23">
        <f t="shared" si="63"/>
        <v>0.659599871883626</v>
      </c>
      <c r="O309" s="23">
        <f t="shared" si="64"/>
        <v>0.764400083852464</v>
      </c>
      <c r="P309" s="2">
        <f t="shared" si="65"/>
        <v>-0.0194174204637514</v>
      </c>
      <c r="Q309" s="2">
        <f t="shared" si="66"/>
        <v>-1.68106080944419e-7</v>
      </c>
      <c r="R309" s="2">
        <f t="shared" si="67"/>
        <v>-0.0396041030813553</v>
      </c>
      <c r="S309" s="2">
        <f t="shared" si="68"/>
        <v>0.0208333926785522</v>
      </c>
      <c r="T309" s="32">
        <f t="shared" si="70"/>
        <v>11</v>
      </c>
      <c r="U309" s="33">
        <f t="shared" si="69"/>
        <v>0</v>
      </c>
    </row>
    <row r="310" spans="1:21">
      <c r="A310" s="15" t="str">
        <f t="shared" si="57"/>
        <v>Monday</v>
      </c>
      <c r="B310" s="5">
        <v>43773</v>
      </c>
      <c r="C310" s="6">
        <v>21282993</v>
      </c>
      <c r="D310" s="6">
        <v>5107918</v>
      </c>
      <c r="E310" s="6">
        <v>1941009</v>
      </c>
      <c r="F310" s="6">
        <v>1360259</v>
      </c>
      <c r="G310" s="6">
        <v>1070795</v>
      </c>
      <c r="H310" s="23">
        <f t="shared" si="58"/>
        <v>0.0503122375692178</v>
      </c>
      <c r="I310" s="2">
        <f t="shared" si="59"/>
        <v>-0.123785154520735</v>
      </c>
      <c r="J310" s="2">
        <f>IFERROR((VLOOKUP(B310,'Channel wise traffic'!$B$2:$G$368,6,TRUE)/(VLOOKUP(B310-7,'Channel wise traffic'!$B$2:$G$368,6,TRUE))-1),"No Data Avaiable")</f>
        <v>0.0103092597539169</v>
      </c>
      <c r="K310" s="2">
        <f t="shared" si="60"/>
        <v>-0.13272610594788</v>
      </c>
      <c r="L310" s="23">
        <f t="shared" si="61"/>
        <v>0.239999984964521</v>
      </c>
      <c r="M310" s="23">
        <f t="shared" si="62"/>
        <v>0.380000031323917</v>
      </c>
      <c r="N310" s="23">
        <f t="shared" si="63"/>
        <v>0.700799944770993</v>
      </c>
      <c r="O310" s="23">
        <f t="shared" si="64"/>
        <v>0.78719934953564</v>
      </c>
      <c r="P310" s="2">
        <f t="shared" si="65"/>
        <v>-0.0679611117545417</v>
      </c>
      <c r="Q310" s="2">
        <f t="shared" si="66"/>
        <v>-0.0206185578680338</v>
      </c>
      <c r="R310" s="2">
        <f t="shared" si="67"/>
        <v>-0.0103092523523132</v>
      </c>
      <c r="S310" s="2">
        <f t="shared" si="68"/>
        <v>-0.0400008246713148</v>
      </c>
      <c r="T310" s="32">
        <f t="shared" si="70"/>
        <v>11</v>
      </c>
      <c r="U310" s="33">
        <f t="shared" si="69"/>
        <v>0</v>
      </c>
    </row>
    <row r="311" spans="1:21">
      <c r="A311" s="15" t="str">
        <f t="shared" si="57"/>
        <v>Tuesday</v>
      </c>
      <c r="B311" s="5">
        <v>43774</v>
      </c>
      <c r="C311" s="6">
        <v>20848646</v>
      </c>
      <c r="D311" s="6">
        <v>5420648</v>
      </c>
      <c r="E311" s="6">
        <v>2168259</v>
      </c>
      <c r="F311" s="6">
        <v>1567000</v>
      </c>
      <c r="G311" s="6">
        <v>1259241</v>
      </c>
      <c r="H311" s="23">
        <f t="shared" si="58"/>
        <v>0.0603991741238256</v>
      </c>
      <c r="I311" s="2">
        <f t="shared" si="59"/>
        <v>0.0734924537438024</v>
      </c>
      <c r="J311" s="2">
        <f>IFERROR((VLOOKUP(B311,'Channel wise traffic'!$B$2:$G$368,6,TRUE)/(VLOOKUP(B311-7,'Channel wise traffic'!$B$2:$G$368,6,TRUE))-1),"No Data Avaiable")</f>
        <v>-0.0588235161343257</v>
      </c>
      <c r="K311" s="2">
        <f t="shared" si="60"/>
        <v>0.140585764283911</v>
      </c>
      <c r="L311" s="23">
        <f t="shared" si="61"/>
        <v>0.26000000191859</v>
      </c>
      <c r="M311" s="23">
        <f t="shared" si="62"/>
        <v>0.399999963104042</v>
      </c>
      <c r="N311" s="23">
        <f t="shared" si="63"/>
        <v>0.722699640587218</v>
      </c>
      <c r="O311" s="23">
        <f t="shared" si="64"/>
        <v>0.803599872367581</v>
      </c>
      <c r="P311" s="2">
        <f t="shared" si="65"/>
        <v>0.0947369880394031</v>
      </c>
      <c r="Q311" s="2">
        <f t="shared" si="66"/>
        <v>0.0416668799536706</v>
      </c>
      <c r="R311" s="2">
        <f t="shared" si="67"/>
        <v>0.0206180400666585</v>
      </c>
      <c r="S311" s="2">
        <f t="shared" si="68"/>
        <v>-0.0200000386874535</v>
      </c>
      <c r="T311" s="32">
        <f t="shared" si="70"/>
        <v>11</v>
      </c>
      <c r="U311" s="33">
        <f t="shared" si="69"/>
        <v>0</v>
      </c>
    </row>
    <row r="312" spans="1:21">
      <c r="A312" s="15" t="str">
        <f t="shared" si="57"/>
        <v>Wednesday</v>
      </c>
      <c r="B312" s="5">
        <v>43775</v>
      </c>
      <c r="C312" s="6">
        <v>21500167</v>
      </c>
      <c r="D312" s="6">
        <v>5106289</v>
      </c>
      <c r="E312" s="6">
        <v>2022090</v>
      </c>
      <c r="F312" s="6">
        <v>1461364</v>
      </c>
      <c r="G312" s="6">
        <v>1162369</v>
      </c>
      <c r="H312" s="23">
        <f t="shared" si="58"/>
        <v>0.0540632544854186</v>
      </c>
      <c r="I312" s="2">
        <f t="shared" si="59"/>
        <v>-0.155439834745452</v>
      </c>
      <c r="J312" s="2">
        <f>IFERROR((VLOOKUP(B312,'Channel wise traffic'!$B$2:$G$368,6,TRUE)/(VLOOKUP(B312-7,'Channel wise traffic'!$B$2:$G$368,6,TRUE))-1),"No Data Avaiable")</f>
        <v>0</v>
      </c>
      <c r="K312" s="2">
        <f t="shared" si="60"/>
        <v>-0.155439834745453</v>
      </c>
      <c r="L312" s="23">
        <f t="shared" si="61"/>
        <v>0.237499969186286</v>
      </c>
      <c r="M312" s="23">
        <f t="shared" si="62"/>
        <v>0.3959999130484</v>
      </c>
      <c r="N312" s="23">
        <f t="shared" si="63"/>
        <v>0.722699780919741</v>
      </c>
      <c r="O312" s="23">
        <f t="shared" si="64"/>
        <v>0.79540005091134</v>
      </c>
      <c r="P312" s="2">
        <f t="shared" si="65"/>
        <v>-0.0952380783632567</v>
      </c>
      <c r="Q312" s="2">
        <f t="shared" si="66"/>
        <v>-0.0388352798984162</v>
      </c>
      <c r="R312" s="2">
        <f t="shared" si="67"/>
        <v>0.0312498736968096</v>
      </c>
      <c r="S312" s="2">
        <f t="shared" si="68"/>
        <v>-0.0582523409039474</v>
      </c>
      <c r="T312" s="32">
        <f t="shared" si="70"/>
        <v>11</v>
      </c>
      <c r="U312" s="33">
        <f t="shared" si="69"/>
        <v>0</v>
      </c>
    </row>
    <row r="313" spans="1:21">
      <c r="A313" s="15" t="str">
        <f t="shared" si="57"/>
        <v>Thursday</v>
      </c>
      <c r="B313" s="5">
        <v>43776</v>
      </c>
      <c r="C313" s="6">
        <v>20848646</v>
      </c>
      <c r="D313" s="6">
        <v>5264283</v>
      </c>
      <c r="E313" s="6">
        <v>2000427</v>
      </c>
      <c r="F313" s="6">
        <v>1489518</v>
      </c>
      <c r="G313" s="6">
        <v>1209191</v>
      </c>
      <c r="H313" s="23">
        <f t="shared" si="58"/>
        <v>0.0579985386101332</v>
      </c>
      <c r="I313" s="2">
        <f t="shared" si="59"/>
        <v>0.129368372780264</v>
      </c>
      <c r="J313" s="2">
        <f>IFERROR((VLOOKUP(B313,'Channel wise traffic'!$B$2:$G$368,6,TRUE)/(VLOOKUP(B313-7,'Channel wise traffic'!$B$2:$G$368,6,TRUE))-1),"No Data Avaiable")</f>
        <v>0.0105262969118247</v>
      </c>
      <c r="K313" s="2">
        <f t="shared" si="60"/>
        <v>0.117604140339374</v>
      </c>
      <c r="L313" s="23">
        <f t="shared" si="61"/>
        <v>0.252499994484054</v>
      </c>
      <c r="M313" s="23">
        <f t="shared" si="62"/>
        <v>0.379999897421928</v>
      </c>
      <c r="N313" s="23">
        <f t="shared" si="63"/>
        <v>0.744600027894045</v>
      </c>
      <c r="O313" s="23">
        <f t="shared" si="64"/>
        <v>0.811800193082595</v>
      </c>
      <c r="P313" s="2">
        <f t="shared" si="65"/>
        <v>0.0412371327995973</v>
      </c>
      <c r="Q313" s="2">
        <f t="shared" si="66"/>
        <v>-0.0104165794183193</v>
      </c>
      <c r="R313" s="2">
        <f t="shared" si="67"/>
        <v>0.0736839179302906</v>
      </c>
      <c r="S313" s="2">
        <f t="shared" si="68"/>
        <v>0.0102049582128418</v>
      </c>
      <c r="T313" s="32">
        <f t="shared" si="70"/>
        <v>11</v>
      </c>
      <c r="U313" s="33">
        <f t="shared" si="69"/>
        <v>0</v>
      </c>
    </row>
    <row r="314" spans="1:21">
      <c r="A314" s="15" t="str">
        <f t="shared" si="57"/>
        <v>Friday</v>
      </c>
      <c r="B314" s="5">
        <v>43777</v>
      </c>
      <c r="C314" s="6">
        <v>21065820</v>
      </c>
      <c r="D314" s="6">
        <v>5108461</v>
      </c>
      <c r="E314" s="6">
        <v>2084252</v>
      </c>
      <c r="F314" s="6">
        <v>1445428</v>
      </c>
      <c r="G314" s="6">
        <v>1232661</v>
      </c>
      <c r="H314" s="23">
        <f t="shared" si="58"/>
        <v>0.0585147409405378</v>
      </c>
      <c r="I314" s="2">
        <f t="shared" si="59"/>
        <v>-0.0300240160652683</v>
      </c>
      <c r="J314" s="2">
        <f>IFERROR((VLOOKUP(B314,'Channel wise traffic'!$B$2:$G$368,6,TRUE)/(VLOOKUP(B314-7,'Channel wise traffic'!$B$2:$G$368,6,TRUE))-1),"No Data Avaiable")</f>
        <v>0</v>
      </c>
      <c r="K314" s="2">
        <f t="shared" si="60"/>
        <v>-0.0300240160652681</v>
      </c>
      <c r="L314" s="23">
        <f t="shared" si="61"/>
        <v>0.242499983385408</v>
      </c>
      <c r="M314" s="23">
        <f t="shared" si="62"/>
        <v>0.407999982773677</v>
      </c>
      <c r="N314" s="23">
        <f t="shared" si="63"/>
        <v>0.693499634401214</v>
      </c>
      <c r="O314" s="23">
        <f t="shared" si="64"/>
        <v>0.852800001106939</v>
      </c>
      <c r="P314" s="2">
        <f t="shared" si="65"/>
        <v>0.0104167573216958</v>
      </c>
      <c r="Q314" s="2">
        <f t="shared" si="66"/>
        <v>-0.0192307472206905</v>
      </c>
      <c r="R314" s="2">
        <f t="shared" si="67"/>
        <v>-0.0776701844888387</v>
      </c>
      <c r="S314" s="2">
        <f t="shared" si="68"/>
        <v>0.0612247036160365</v>
      </c>
      <c r="T314" s="32">
        <f t="shared" si="70"/>
        <v>11</v>
      </c>
      <c r="U314" s="33">
        <f t="shared" si="69"/>
        <v>0</v>
      </c>
    </row>
    <row r="315" s="15" customFormat="1" spans="1:21">
      <c r="A315" s="24" t="str">
        <f t="shared" si="57"/>
        <v>Saturday</v>
      </c>
      <c r="B315" s="25">
        <v>43778</v>
      </c>
      <c r="C315" s="26">
        <v>45787545</v>
      </c>
      <c r="D315" s="26">
        <v>9711538</v>
      </c>
      <c r="E315" s="26">
        <v>3367961</v>
      </c>
      <c r="F315" s="26">
        <v>2290213</v>
      </c>
      <c r="G315" s="26">
        <v>1839957</v>
      </c>
      <c r="H315" s="27">
        <f t="shared" si="58"/>
        <v>0.0401846615711762</v>
      </c>
      <c r="I315" s="29">
        <f t="shared" si="59"/>
        <v>0.262608018983481</v>
      </c>
      <c r="J315" s="29">
        <f>IFERROR((VLOOKUP(B315,'Channel wise traffic'!$B$2:$G$368,6,TRUE)/(VLOOKUP(B315-7,'Channel wise traffic'!$B$2:$G$368,6,TRUE))-1),"No Data Avaiable")</f>
        <v>0.0736842248427088</v>
      </c>
      <c r="K315" s="29">
        <f t="shared" si="60"/>
        <v>0.175958462840922</v>
      </c>
      <c r="L315" s="27">
        <f t="shared" si="61"/>
        <v>0.21209999356812</v>
      </c>
      <c r="M315" s="27">
        <f t="shared" si="62"/>
        <v>0.346799961036038</v>
      </c>
      <c r="N315" s="27">
        <f t="shared" si="63"/>
        <v>0.679999857480535</v>
      </c>
      <c r="O315" s="27">
        <f t="shared" si="64"/>
        <v>0.803399945769236</v>
      </c>
      <c r="P315" s="29">
        <f t="shared" si="65"/>
        <v>-0.00980391532530034</v>
      </c>
      <c r="Q315" s="29">
        <f t="shared" si="66"/>
        <v>0.0625000003619629</v>
      </c>
      <c r="R315" s="29">
        <f t="shared" si="67"/>
        <v>0.0526316578202379</v>
      </c>
      <c r="S315" s="29">
        <f t="shared" si="68"/>
        <v>0.0618554758651573</v>
      </c>
      <c r="T315" s="34">
        <f t="shared" si="70"/>
        <v>11</v>
      </c>
      <c r="U315" s="35">
        <f t="shared" si="69"/>
        <v>1</v>
      </c>
    </row>
    <row r="316" spans="1:21">
      <c r="A316" s="15" t="str">
        <f t="shared" si="57"/>
        <v>Sunday</v>
      </c>
      <c r="B316" s="5">
        <v>43779</v>
      </c>
      <c r="C316" s="6">
        <v>47134238</v>
      </c>
      <c r="D316" s="6">
        <v>10096153</v>
      </c>
      <c r="E316" s="6">
        <v>3261057</v>
      </c>
      <c r="F316" s="6">
        <v>2173168</v>
      </c>
      <c r="G316" s="6">
        <v>1627268</v>
      </c>
      <c r="H316" s="23">
        <f t="shared" si="58"/>
        <v>0.034524118115583</v>
      </c>
      <c r="I316" s="2">
        <f t="shared" si="59"/>
        <v>-0.0126849394026727</v>
      </c>
      <c r="J316" s="2">
        <f>IFERROR((VLOOKUP(B316,'Channel wise traffic'!$B$2:$G$368,6,TRUE)/(VLOOKUP(B316-7,'Channel wise traffic'!$B$2:$G$368,6,TRUE))-1),"No Data Avaiable")</f>
        <v>0.0294117544282348</v>
      </c>
      <c r="K316" s="2">
        <f t="shared" si="60"/>
        <v>-0.0408939513082228</v>
      </c>
      <c r="L316" s="23">
        <f t="shared" si="61"/>
        <v>0.214199983460006</v>
      </c>
      <c r="M316" s="23">
        <f t="shared" si="62"/>
        <v>0.322999958499044</v>
      </c>
      <c r="N316" s="23">
        <f t="shared" si="63"/>
        <v>0.666399882001449</v>
      </c>
      <c r="O316" s="23">
        <f t="shared" si="64"/>
        <v>0.748799908704711</v>
      </c>
      <c r="P316" s="2">
        <f t="shared" si="65"/>
        <v>0.0099009427419523</v>
      </c>
      <c r="Q316" s="2">
        <f t="shared" si="66"/>
        <v>-0.0404039609123029</v>
      </c>
      <c r="R316" s="2">
        <f t="shared" si="67"/>
        <v>0.0103092956922575</v>
      </c>
      <c r="S316" s="2">
        <f t="shared" si="68"/>
        <v>-0.0204083901575864</v>
      </c>
      <c r="T316" s="32">
        <f t="shared" si="70"/>
        <v>11</v>
      </c>
      <c r="U316" s="33">
        <f t="shared" si="69"/>
        <v>0</v>
      </c>
    </row>
    <row r="317" spans="1:21">
      <c r="A317" s="15" t="str">
        <f t="shared" si="57"/>
        <v>Monday</v>
      </c>
      <c r="B317" s="5">
        <v>43780</v>
      </c>
      <c r="C317" s="6">
        <v>21500167</v>
      </c>
      <c r="D317" s="6">
        <v>5482542</v>
      </c>
      <c r="E317" s="6">
        <v>2083366</v>
      </c>
      <c r="F317" s="6">
        <v>1566483</v>
      </c>
      <c r="G317" s="6">
        <v>1245980</v>
      </c>
      <c r="H317" s="23">
        <f t="shared" si="58"/>
        <v>0.0579521079999053</v>
      </c>
      <c r="I317" s="2">
        <f t="shared" si="59"/>
        <v>0.163602743755808</v>
      </c>
      <c r="J317" s="2">
        <f>IFERROR((VLOOKUP(B317,'Channel wise traffic'!$B$2:$G$368,6,TRUE)/(VLOOKUP(B317-7,'Channel wise traffic'!$B$2:$G$368,6,TRUE))-1),"No Data Avaiable")</f>
        <v>0.0102041103995152</v>
      </c>
      <c r="K317" s="2">
        <f t="shared" si="60"/>
        <v>0.151849148433854</v>
      </c>
      <c r="L317" s="23">
        <f t="shared" si="61"/>
        <v>0.254999972790909</v>
      </c>
      <c r="M317" s="23">
        <f t="shared" si="62"/>
        <v>0.380000007295886</v>
      </c>
      <c r="N317" s="23">
        <f t="shared" si="63"/>
        <v>0.751900050207213</v>
      </c>
      <c r="O317" s="23">
        <f t="shared" si="64"/>
        <v>0.795399630892898</v>
      </c>
      <c r="P317" s="2">
        <f t="shared" si="65"/>
        <v>0.0624999531921042</v>
      </c>
      <c r="Q317" s="2">
        <f t="shared" si="66"/>
        <v>-6.32316562443336e-8</v>
      </c>
      <c r="R317" s="2">
        <f t="shared" si="67"/>
        <v>0.0729168228643602</v>
      </c>
      <c r="S317" s="2">
        <f t="shared" si="68"/>
        <v>0.0104170326894906</v>
      </c>
      <c r="T317" s="32">
        <f t="shared" si="70"/>
        <v>11</v>
      </c>
      <c r="U317" s="33">
        <f t="shared" si="69"/>
        <v>0</v>
      </c>
    </row>
    <row r="318" spans="1:21">
      <c r="A318" s="15" t="str">
        <f t="shared" si="57"/>
        <v>Tuesday</v>
      </c>
      <c r="B318" s="5">
        <v>43781</v>
      </c>
      <c r="C318" s="6">
        <v>20631473</v>
      </c>
      <c r="D318" s="6">
        <v>4899974</v>
      </c>
      <c r="E318" s="6">
        <v>2018789</v>
      </c>
      <c r="F318" s="6">
        <v>1547402</v>
      </c>
      <c r="G318" s="6">
        <v>1230803</v>
      </c>
      <c r="H318" s="23">
        <f t="shared" si="58"/>
        <v>0.0596565742058262</v>
      </c>
      <c r="I318" s="2">
        <f t="shared" si="59"/>
        <v>-0.0225834451070128</v>
      </c>
      <c r="J318" s="2">
        <f>IFERROR((VLOOKUP(B318,'Channel wise traffic'!$B$2:$G$368,6,TRUE)/(VLOOKUP(B318-7,'Channel wise traffic'!$B$2:$G$368,6,TRUE))-1),"No Data Avaiable")</f>
        <v>-0.0104166481802535</v>
      </c>
      <c r="K318" s="2">
        <f t="shared" si="60"/>
        <v>-0.0122948687423603</v>
      </c>
      <c r="L318" s="23">
        <f t="shared" si="61"/>
        <v>0.237499959406679</v>
      </c>
      <c r="M318" s="23">
        <f t="shared" si="62"/>
        <v>0.411999941224178</v>
      </c>
      <c r="N318" s="23">
        <f t="shared" si="63"/>
        <v>0.766500114672707</v>
      </c>
      <c r="O318" s="23">
        <f t="shared" si="64"/>
        <v>0.795399644048541</v>
      </c>
      <c r="P318" s="2">
        <f t="shared" si="65"/>
        <v>-0.0865386244072245</v>
      </c>
      <c r="Q318" s="2">
        <f t="shared" si="66"/>
        <v>0.0299999480675315</v>
      </c>
      <c r="R318" s="2">
        <f t="shared" si="67"/>
        <v>0.0606067467390743</v>
      </c>
      <c r="S318" s="2">
        <f t="shared" si="68"/>
        <v>-0.0102043673736296</v>
      </c>
      <c r="T318" s="32">
        <f t="shared" si="70"/>
        <v>11</v>
      </c>
      <c r="U318" s="33">
        <f t="shared" si="69"/>
        <v>0</v>
      </c>
    </row>
    <row r="319" spans="1:21">
      <c r="A319" s="15" t="str">
        <f t="shared" si="57"/>
        <v>Wednesday</v>
      </c>
      <c r="B319" s="5">
        <v>43782</v>
      </c>
      <c r="C319" s="6">
        <v>21500167</v>
      </c>
      <c r="D319" s="6">
        <v>5643793</v>
      </c>
      <c r="E319" s="6">
        <v>2302667</v>
      </c>
      <c r="F319" s="6">
        <v>1748185</v>
      </c>
      <c r="G319" s="6">
        <v>1361836</v>
      </c>
      <c r="H319" s="23">
        <f t="shared" si="58"/>
        <v>0.0633407173069865</v>
      </c>
      <c r="I319" s="2">
        <f t="shared" si="59"/>
        <v>0.171603853853639</v>
      </c>
      <c r="J319" s="2">
        <f>IFERROR((VLOOKUP(B319,'Channel wise traffic'!$B$2:$G$368,6,TRUE)/(VLOOKUP(B319-7,'Channel wise traffic'!$B$2:$G$368,6,TRUE))-1),"No Data Avaiable")</f>
        <v>0</v>
      </c>
      <c r="K319" s="2">
        <f t="shared" si="60"/>
        <v>0.17160385385364</v>
      </c>
      <c r="L319" s="23">
        <f t="shared" si="61"/>
        <v>0.262499961046814</v>
      </c>
      <c r="M319" s="23">
        <f t="shared" si="62"/>
        <v>0.407999903610923</v>
      </c>
      <c r="N319" s="23">
        <f t="shared" si="63"/>
        <v>0.759200092762002</v>
      </c>
      <c r="O319" s="23">
        <f t="shared" si="64"/>
        <v>0.778999934217488</v>
      </c>
      <c r="P319" s="2">
        <f t="shared" si="65"/>
        <v>0.105263137280322</v>
      </c>
      <c r="Q319" s="2">
        <f t="shared" si="66"/>
        <v>0.0303030131247939</v>
      </c>
      <c r="R319" s="2">
        <f t="shared" si="67"/>
        <v>0.0505054973114953</v>
      </c>
      <c r="S319" s="2">
        <f t="shared" si="68"/>
        <v>-0.0206187020921877</v>
      </c>
      <c r="T319" s="32">
        <f t="shared" si="70"/>
        <v>11</v>
      </c>
      <c r="U319" s="33">
        <f t="shared" si="69"/>
        <v>0</v>
      </c>
    </row>
    <row r="320" spans="1:21">
      <c r="A320" s="15" t="str">
        <f t="shared" si="57"/>
        <v>Thursday</v>
      </c>
      <c r="B320" s="5">
        <v>43783</v>
      </c>
      <c r="C320" s="6">
        <v>20848646</v>
      </c>
      <c r="D320" s="6">
        <v>5160040</v>
      </c>
      <c r="E320" s="6">
        <v>2125936</v>
      </c>
      <c r="F320" s="6">
        <v>1629530</v>
      </c>
      <c r="G320" s="6">
        <v>1349577</v>
      </c>
      <c r="H320" s="23">
        <f t="shared" si="58"/>
        <v>0.0647321173758718</v>
      </c>
      <c r="I320" s="2">
        <f t="shared" si="59"/>
        <v>0.116099110893151</v>
      </c>
      <c r="J320" s="2">
        <f>IFERROR((VLOOKUP(B320,'Channel wise traffic'!$B$2:$G$368,6,TRUE)/(VLOOKUP(B320-7,'Channel wise traffic'!$B$2:$G$368,6,TRUE))-1),"No Data Avaiable")</f>
        <v>0</v>
      </c>
      <c r="K320" s="2">
        <f t="shared" si="60"/>
        <v>0.116099110893152</v>
      </c>
      <c r="L320" s="23">
        <f t="shared" si="61"/>
        <v>0.247500005515946</v>
      </c>
      <c r="M320" s="23">
        <f t="shared" si="62"/>
        <v>0.411999906977465</v>
      </c>
      <c r="N320" s="23">
        <f t="shared" si="63"/>
        <v>0.766500026341339</v>
      </c>
      <c r="O320" s="23">
        <f t="shared" si="64"/>
        <v>0.828200155873166</v>
      </c>
      <c r="P320" s="2">
        <f t="shared" si="65"/>
        <v>-0.0198019369399404</v>
      </c>
      <c r="Q320" s="2">
        <f t="shared" si="66"/>
        <v>0.0842105741939356</v>
      </c>
      <c r="R320" s="2">
        <f t="shared" si="67"/>
        <v>0.0294117615187766</v>
      </c>
      <c r="S320" s="2">
        <f t="shared" si="68"/>
        <v>0.0202019695613731</v>
      </c>
      <c r="T320" s="32">
        <f t="shared" si="70"/>
        <v>11</v>
      </c>
      <c r="U320" s="33">
        <f t="shared" si="69"/>
        <v>0</v>
      </c>
    </row>
    <row r="321" spans="1:21">
      <c r="A321" s="15" t="str">
        <f t="shared" si="57"/>
        <v>Friday</v>
      </c>
      <c r="B321" s="5">
        <v>43784</v>
      </c>
      <c r="C321" s="6">
        <v>21717340</v>
      </c>
      <c r="D321" s="6">
        <v>5212161</v>
      </c>
      <c r="E321" s="6">
        <v>2126561</v>
      </c>
      <c r="F321" s="6">
        <v>1567914</v>
      </c>
      <c r="G321" s="6">
        <v>1324260</v>
      </c>
      <c r="H321" s="23">
        <f t="shared" si="58"/>
        <v>0.060977080986898</v>
      </c>
      <c r="I321" s="2">
        <f t="shared" si="59"/>
        <v>0.0743099684341437</v>
      </c>
      <c r="J321" s="2">
        <f>IFERROR((VLOOKUP(B321,'Channel wise traffic'!$B$2:$G$368,6,TRUE)/(VLOOKUP(B321-7,'Channel wise traffic'!$B$2:$G$368,6,TRUE))-1),"No Data Avaiable")</f>
        <v>0.0309277792617511</v>
      </c>
      <c r="K321" s="2">
        <f t="shared" si="60"/>
        <v>0.0420806792746875</v>
      </c>
      <c r="L321" s="23">
        <f t="shared" si="61"/>
        <v>0.239999972372307</v>
      </c>
      <c r="M321" s="23">
        <f t="shared" si="62"/>
        <v>0.407999868001008</v>
      </c>
      <c r="N321" s="23">
        <f t="shared" si="63"/>
        <v>0.737300270248537</v>
      </c>
      <c r="O321" s="23">
        <f t="shared" si="64"/>
        <v>0.84459989514731</v>
      </c>
      <c r="P321" s="2">
        <f t="shared" si="65"/>
        <v>-0.0103093244716962</v>
      </c>
      <c r="Q321" s="2">
        <f t="shared" si="66"/>
        <v>-2.81305573612833e-7</v>
      </c>
      <c r="R321" s="2">
        <f t="shared" si="67"/>
        <v>0.0631588448999567</v>
      </c>
      <c r="S321" s="2">
        <f t="shared" si="68"/>
        <v>-0.00961550885199858</v>
      </c>
      <c r="T321" s="32">
        <f t="shared" si="70"/>
        <v>11</v>
      </c>
      <c r="U321" s="33">
        <f t="shared" si="69"/>
        <v>0</v>
      </c>
    </row>
    <row r="322" spans="1:21">
      <c r="A322" s="15" t="str">
        <f t="shared" si="57"/>
        <v>Saturday</v>
      </c>
      <c r="B322" s="5">
        <v>43785</v>
      </c>
      <c r="C322" s="6">
        <v>47134238</v>
      </c>
      <c r="D322" s="6">
        <v>9403280</v>
      </c>
      <c r="E322" s="6">
        <v>3037259</v>
      </c>
      <c r="F322" s="6">
        <v>2003376</v>
      </c>
      <c r="G322" s="6">
        <v>1547007</v>
      </c>
      <c r="H322" s="23">
        <f t="shared" si="58"/>
        <v>0.032821300728358</v>
      </c>
      <c r="I322" s="2">
        <f t="shared" si="59"/>
        <v>-0.159215677322894</v>
      </c>
      <c r="J322" s="2">
        <f>IFERROR((VLOOKUP(B322,'Channel wise traffic'!$B$2:$G$368,6,TRUE)/(VLOOKUP(B322-7,'Channel wise traffic'!$B$2:$G$368,6,TRUE))-1),"No Data Avaiable")</f>
        <v>0.0294117544282348</v>
      </c>
      <c r="K322" s="2">
        <f t="shared" si="60"/>
        <v>-0.183238095206451</v>
      </c>
      <c r="L322" s="23">
        <f t="shared" si="61"/>
        <v>0.199499989795104</v>
      </c>
      <c r="M322" s="23">
        <f t="shared" si="62"/>
        <v>0.322999953207817</v>
      </c>
      <c r="N322" s="23">
        <f t="shared" si="63"/>
        <v>0.65959998801551</v>
      </c>
      <c r="O322" s="23">
        <f t="shared" si="64"/>
        <v>0.772200026355512</v>
      </c>
      <c r="P322" s="2">
        <f t="shared" si="65"/>
        <v>-0.0594059601843846</v>
      </c>
      <c r="Q322" s="2">
        <f t="shared" si="66"/>
        <v>-0.0686274812636088</v>
      </c>
      <c r="R322" s="2">
        <f t="shared" si="67"/>
        <v>-0.0299998143243859</v>
      </c>
      <c r="S322" s="2">
        <f t="shared" si="68"/>
        <v>-0.0388348537711828</v>
      </c>
      <c r="T322" s="32">
        <f t="shared" si="70"/>
        <v>11</v>
      </c>
      <c r="U322" s="33">
        <f t="shared" si="69"/>
        <v>0</v>
      </c>
    </row>
    <row r="323" s="15" customFormat="1" spans="1:21">
      <c r="A323" s="24" t="str">
        <f t="shared" si="57"/>
        <v>Sunday</v>
      </c>
      <c r="B323" s="25">
        <v>43786</v>
      </c>
      <c r="C323" s="26">
        <v>43991955</v>
      </c>
      <c r="D323" s="26">
        <v>9330693</v>
      </c>
      <c r="E323" s="26">
        <v>1268974</v>
      </c>
      <c r="F323" s="26">
        <v>906047</v>
      </c>
      <c r="G323" s="26">
        <v>699650</v>
      </c>
      <c r="H323" s="27">
        <f t="shared" si="58"/>
        <v>0.0159040442735496</v>
      </c>
      <c r="I323" s="29">
        <f t="shared" si="59"/>
        <v>-0.570046237005828</v>
      </c>
      <c r="J323" s="29">
        <f>IFERROR((VLOOKUP(B323,'Channel wise traffic'!$B$2:$G$368,6,TRUE)/(VLOOKUP(B323-7,'Channel wise traffic'!$B$2:$G$368,6,TRUE))-1),"No Data Avaiable")</f>
        <v>-0.0666666369642652</v>
      </c>
      <c r="K323" s="29">
        <f t="shared" si="60"/>
        <v>-0.539335249048083</v>
      </c>
      <c r="L323" s="27">
        <f t="shared" si="61"/>
        <v>0.212099985099548</v>
      </c>
      <c r="M323" s="27">
        <f t="shared" si="62"/>
        <v>0.135999973421052</v>
      </c>
      <c r="N323" s="27">
        <f t="shared" si="63"/>
        <v>0.71399965641534</v>
      </c>
      <c r="O323" s="27">
        <f t="shared" si="64"/>
        <v>0.772200559132142</v>
      </c>
      <c r="P323" s="29">
        <f t="shared" si="65"/>
        <v>-0.00980391467140374</v>
      </c>
      <c r="Q323" s="29">
        <f t="shared" si="66"/>
        <v>-0.57894739660948</v>
      </c>
      <c r="R323" s="29">
        <f t="shared" si="67"/>
        <v>0.0714282455617055</v>
      </c>
      <c r="S323" s="29">
        <f t="shared" si="68"/>
        <v>0.0312508724365497</v>
      </c>
      <c r="T323" s="34">
        <f t="shared" si="70"/>
        <v>11</v>
      </c>
      <c r="U323" s="35">
        <f t="shared" si="69"/>
        <v>1</v>
      </c>
    </row>
    <row r="324" spans="1:21">
      <c r="A324" s="15" t="str">
        <f t="shared" ref="A324:A368" si="71">TEXT(B324,"DDDD")</f>
        <v>Monday</v>
      </c>
      <c r="B324" s="5">
        <v>43787</v>
      </c>
      <c r="C324" s="6">
        <v>22803207</v>
      </c>
      <c r="D324" s="6">
        <v>5985841</v>
      </c>
      <c r="E324" s="6">
        <v>2298563</v>
      </c>
      <c r="F324" s="6">
        <v>1761848</v>
      </c>
      <c r="G324" s="6">
        <v>1459163</v>
      </c>
      <c r="H324" s="23">
        <f t="shared" ref="H324:H368" si="72">G324/C324</f>
        <v>0.0639893765819869</v>
      </c>
      <c r="I324" s="2">
        <f t="shared" ref="I324:I368" si="73">IFERROR((VLOOKUP(B324,$B$2:$G$368,6,TRUE)/(VLOOKUP(B324-7,$B$2:$G$368,6,TRUE))-1),"No Data Available")</f>
        <v>0.171096646816161</v>
      </c>
      <c r="J324" s="2">
        <f>IFERROR((VLOOKUP(B324,'Channel wise traffic'!$B$2:$G$368,6,TRUE)/(VLOOKUP(B324-7,'Channel wise traffic'!$B$2:$G$368,6,TRUE))-1),"No Data Avaiable")</f>
        <v>0.0606059971816031</v>
      </c>
      <c r="K324" s="2">
        <f t="shared" ref="K324:K368" si="74">IFERROR((VLOOKUP(B324,$B$2:$H$368,7,FALSE)/(VLOOKUP(B324-7,$B$2:$H$368,7,FALSE))-1),"No Data Available")</f>
        <v>0.104176858969331</v>
      </c>
      <c r="L324" s="23">
        <f t="shared" ref="L324:L368" si="75">D324/C324</f>
        <v>0.26249996327271</v>
      </c>
      <c r="M324" s="23">
        <f t="shared" ref="M324:M368" si="76">E324/D324</f>
        <v>0.384000009355411</v>
      </c>
      <c r="N324" s="23">
        <f t="shared" ref="N324:N368" si="77">F324/E324</f>
        <v>0.766499765288139</v>
      </c>
      <c r="O324" s="23">
        <f t="shared" ref="O324:O368" si="78">G324/F324</f>
        <v>0.828200276073759</v>
      </c>
      <c r="P324" s="2">
        <f t="shared" ref="P324:P368" si="79">IFERROR((VLOOKUP(B324,$B$2:$O$368,11,FALSE)/VLOOKUP(B324-7,$B$2:$O$368,11,FALSE))-1,"No data available")</f>
        <v>0.0294117305179109</v>
      </c>
      <c r="Q324" s="2">
        <f t="shared" ref="Q324:Q368" si="80">IFERROR((VLOOKUP(B324,$B$2:$O$368,12,FALSE)/VLOOKUP(B324-7,$B$2:$O$368,12,FALSE))-1,"No data available")</f>
        <v>0.0105263210071738</v>
      </c>
      <c r="R324" s="2">
        <f t="shared" ref="R324:R368" si="81">IFERROR((VLOOKUP(B324,$B$2:$O$368,13,FALSE)/VLOOKUP(B324-7,$B$2:$O$368,13,FALSE))-1,"No data available")</f>
        <v>0.019417095499465</v>
      </c>
      <c r="S324" s="2">
        <f t="shared" ref="S324:S368" si="82">IFERROR((VLOOKUP(B324,$B$2:$O$368,14,FALSE)/VLOOKUP(B324-7,$B$2:$O$368,14,FALSE))-1,"No data available")</f>
        <v>0.0412379436787509</v>
      </c>
      <c r="T324" s="32">
        <f t="shared" si="70"/>
        <v>11</v>
      </c>
      <c r="U324" s="33">
        <f t="shared" ref="U324:U368" si="83">IF(ISNUMBER(I324),IF(OR(I324&gt;20%,I324&lt;-20%),1,0),0)</f>
        <v>0</v>
      </c>
    </row>
    <row r="325" spans="1:21">
      <c r="A325" s="15" t="str">
        <f t="shared" si="71"/>
        <v>Tuesday</v>
      </c>
      <c r="B325" s="5">
        <v>43788</v>
      </c>
      <c r="C325" s="6">
        <v>21282993</v>
      </c>
      <c r="D325" s="6">
        <v>5373955</v>
      </c>
      <c r="E325" s="6">
        <v>2149582</v>
      </c>
      <c r="F325" s="6">
        <v>1537811</v>
      </c>
      <c r="G325" s="6">
        <v>1197954</v>
      </c>
      <c r="H325" s="23">
        <f t="shared" si="72"/>
        <v>0.0562869141572334</v>
      </c>
      <c r="I325" s="2">
        <f t="shared" si="73"/>
        <v>-0.0266890802183615</v>
      </c>
      <c r="J325" s="2">
        <f>IFERROR((VLOOKUP(B325,'Channel wise traffic'!$B$2:$G$368,6,TRUE)/(VLOOKUP(B325-7,'Channel wise traffic'!$B$2:$G$368,6,TRUE))-1),"No Data Avaiable")</f>
        <v>0.0315789392051133</v>
      </c>
      <c r="K325" s="2">
        <f t="shared" si="74"/>
        <v>-0.0564843035901936</v>
      </c>
      <c r="L325" s="23">
        <f t="shared" si="75"/>
        <v>0.252499965582848</v>
      </c>
      <c r="M325" s="23">
        <f t="shared" si="76"/>
        <v>0.4</v>
      </c>
      <c r="N325" s="23">
        <f t="shared" si="77"/>
        <v>0.71540001730569</v>
      </c>
      <c r="O325" s="23">
        <f t="shared" si="78"/>
        <v>0.778999499938549</v>
      </c>
      <c r="P325" s="2">
        <f t="shared" si="79"/>
        <v>0.0631579315366699</v>
      </c>
      <c r="Q325" s="2">
        <f t="shared" si="80"/>
        <v>-0.0291260750875896</v>
      </c>
      <c r="R325" s="2">
        <f t="shared" si="81"/>
        <v>-0.0666667837210131</v>
      </c>
      <c r="S325" s="2">
        <f t="shared" si="82"/>
        <v>-0.0206187471074488</v>
      </c>
      <c r="T325" s="32">
        <f t="shared" si="70"/>
        <v>11</v>
      </c>
      <c r="U325" s="33">
        <f t="shared" si="83"/>
        <v>0</v>
      </c>
    </row>
    <row r="326" spans="1:21">
      <c r="A326" s="15" t="str">
        <f t="shared" si="71"/>
        <v>Wednesday</v>
      </c>
      <c r="B326" s="5">
        <v>43789</v>
      </c>
      <c r="C326" s="6">
        <v>22368860</v>
      </c>
      <c r="D326" s="6">
        <v>5648137</v>
      </c>
      <c r="E326" s="6">
        <v>2281847</v>
      </c>
      <c r="F326" s="6">
        <v>1649091</v>
      </c>
      <c r="G326" s="6">
        <v>1338732</v>
      </c>
      <c r="H326" s="23">
        <f t="shared" si="72"/>
        <v>0.05984802086472</v>
      </c>
      <c r="I326" s="2">
        <f t="shared" si="73"/>
        <v>-0.0169653320957883</v>
      </c>
      <c r="J326" s="2">
        <f>IFERROR((VLOOKUP(B326,'Channel wise traffic'!$B$2:$G$368,6,TRUE)/(VLOOKUP(B326-7,'Channel wise traffic'!$B$2:$G$368,6,TRUE))-1),"No Data Avaiable")</f>
        <v>0.0404039671135563</v>
      </c>
      <c r="K326" s="2">
        <f t="shared" si="74"/>
        <v>-0.0551414096771091</v>
      </c>
      <c r="L326" s="23">
        <f t="shared" si="75"/>
        <v>0.252499993294249</v>
      </c>
      <c r="M326" s="23">
        <f t="shared" si="76"/>
        <v>0.403999938386764</v>
      </c>
      <c r="N326" s="23">
        <f t="shared" si="77"/>
        <v>0.7227000758596</v>
      </c>
      <c r="O326" s="23">
        <f t="shared" si="78"/>
        <v>0.811799955248073</v>
      </c>
      <c r="P326" s="2">
        <f t="shared" si="79"/>
        <v>-0.0380951209009192</v>
      </c>
      <c r="Q326" s="2">
        <f t="shared" si="80"/>
        <v>-0.00980383864985779</v>
      </c>
      <c r="R326" s="2">
        <f t="shared" si="81"/>
        <v>-0.0480769394661338</v>
      </c>
      <c r="S326" s="2">
        <f t="shared" si="82"/>
        <v>0.0421052937103679</v>
      </c>
      <c r="T326" s="32">
        <f t="shared" si="70"/>
        <v>11</v>
      </c>
      <c r="U326" s="33">
        <f t="shared" si="83"/>
        <v>0</v>
      </c>
    </row>
    <row r="327" spans="1:21">
      <c r="A327" s="15" t="str">
        <f t="shared" si="71"/>
        <v>Thursday</v>
      </c>
      <c r="B327" s="5">
        <v>43790</v>
      </c>
      <c r="C327" s="6">
        <v>21282993</v>
      </c>
      <c r="D327" s="6">
        <v>5054710</v>
      </c>
      <c r="E327" s="6">
        <v>2102759</v>
      </c>
      <c r="F327" s="6">
        <v>1550364</v>
      </c>
      <c r="G327" s="6">
        <v>1220447</v>
      </c>
      <c r="H327" s="23">
        <f t="shared" si="72"/>
        <v>0.0573437673921144</v>
      </c>
      <c r="I327" s="2">
        <f t="shared" si="73"/>
        <v>-0.0956818321592617</v>
      </c>
      <c r="J327" s="2">
        <f>IFERROR((VLOOKUP(B327,'Channel wise traffic'!$B$2:$G$368,6,TRUE)/(VLOOKUP(B327-7,'Channel wise traffic'!$B$2:$G$368,6,TRUE))-1),"No Data Avaiable")</f>
        <v>0.0208333443252546</v>
      </c>
      <c r="K327" s="2">
        <f t="shared" si="74"/>
        <v>-0.114137313643804</v>
      </c>
      <c r="L327" s="23">
        <f t="shared" si="75"/>
        <v>0.237499960649332</v>
      </c>
      <c r="M327" s="23">
        <f t="shared" si="76"/>
        <v>0.415999928779297</v>
      </c>
      <c r="N327" s="23">
        <f t="shared" si="77"/>
        <v>0.737299899798313</v>
      </c>
      <c r="O327" s="23">
        <f t="shared" si="78"/>
        <v>0.787200296188508</v>
      </c>
      <c r="P327" s="2">
        <f t="shared" si="79"/>
        <v>-0.0404042207828147</v>
      </c>
      <c r="Q327" s="2">
        <f t="shared" si="80"/>
        <v>0.00970879297322358</v>
      </c>
      <c r="R327" s="2">
        <f t="shared" si="81"/>
        <v>-0.038095401878072</v>
      </c>
      <c r="S327" s="2">
        <f t="shared" si="82"/>
        <v>-0.0495047717558469</v>
      </c>
      <c r="T327" s="32">
        <f t="shared" si="70"/>
        <v>11</v>
      </c>
      <c r="U327" s="33">
        <f t="shared" si="83"/>
        <v>0</v>
      </c>
    </row>
    <row r="328" spans="1:21">
      <c r="A328" s="15" t="str">
        <f t="shared" si="71"/>
        <v>Friday</v>
      </c>
      <c r="B328" s="5">
        <v>43791</v>
      </c>
      <c r="C328" s="6">
        <v>22803207</v>
      </c>
      <c r="D328" s="6">
        <v>5529777</v>
      </c>
      <c r="E328" s="6">
        <v>2300387</v>
      </c>
      <c r="F328" s="6">
        <v>1763247</v>
      </c>
      <c r="G328" s="6">
        <v>1518155</v>
      </c>
      <c r="H328" s="23">
        <f t="shared" si="72"/>
        <v>0.0665763811204275</v>
      </c>
      <c r="I328" s="2">
        <f t="shared" si="73"/>
        <v>0.146417621917146</v>
      </c>
      <c r="J328" s="2">
        <f>IFERROR((VLOOKUP(B328,'Channel wise traffic'!$B$2:$G$368,6,TRUE)/(VLOOKUP(B328-7,'Channel wise traffic'!$B$2:$G$368,6,TRUE))-1),"No Data Avaiable")</f>
        <v>0.0500000046046158</v>
      </c>
      <c r="K328" s="2">
        <f t="shared" si="74"/>
        <v>0.0918263065877591</v>
      </c>
      <c r="L328" s="23">
        <f t="shared" si="75"/>
        <v>0.242499969412197</v>
      </c>
      <c r="M328" s="23">
        <f t="shared" si="76"/>
        <v>0.415999958045324</v>
      </c>
      <c r="N328" s="23">
        <f t="shared" si="77"/>
        <v>0.7665001584516</v>
      </c>
      <c r="O328" s="23">
        <f t="shared" si="78"/>
        <v>0.86099962172061</v>
      </c>
      <c r="P328" s="2">
        <f t="shared" si="79"/>
        <v>0.0104166555319924</v>
      </c>
      <c r="Q328" s="2">
        <f t="shared" si="80"/>
        <v>0.0196080701778487</v>
      </c>
      <c r="R328" s="2">
        <f t="shared" si="81"/>
        <v>0.0396037942495522</v>
      </c>
      <c r="S328" s="2">
        <f t="shared" si="82"/>
        <v>0.0194171544035522</v>
      </c>
      <c r="T328" s="32">
        <f t="shared" si="70"/>
        <v>11</v>
      </c>
      <c r="U328" s="33">
        <f t="shared" si="83"/>
        <v>0</v>
      </c>
    </row>
    <row r="329" spans="1:21">
      <c r="A329" s="15" t="str">
        <f t="shared" si="71"/>
        <v>Saturday</v>
      </c>
      <c r="B329" s="5">
        <v>43792</v>
      </c>
      <c r="C329" s="6">
        <v>45787545</v>
      </c>
      <c r="D329" s="6">
        <v>9519230</v>
      </c>
      <c r="E329" s="6">
        <v>3268903</v>
      </c>
      <c r="F329" s="6">
        <v>2133940</v>
      </c>
      <c r="G329" s="6">
        <v>1631184</v>
      </c>
      <c r="H329" s="23">
        <f t="shared" si="72"/>
        <v>0.035625059172751</v>
      </c>
      <c r="I329" s="2">
        <f t="shared" si="73"/>
        <v>0.0544128113188886</v>
      </c>
      <c r="J329" s="2">
        <f>IFERROR((VLOOKUP(B329,'Channel wise traffic'!$B$2:$G$368,6,TRUE)/(VLOOKUP(B329-7,'Channel wise traffic'!$B$2:$G$368,6,TRUE))-1),"No Data Avaiable")</f>
        <v>-0.0285714188726852</v>
      </c>
      <c r="K329" s="2">
        <f t="shared" si="74"/>
        <v>0.0854249643424558</v>
      </c>
      <c r="L329" s="23">
        <f t="shared" si="75"/>
        <v>0.20789998677588</v>
      </c>
      <c r="M329" s="23">
        <f t="shared" si="76"/>
        <v>0.343399938860601</v>
      </c>
      <c r="N329" s="23">
        <f t="shared" si="77"/>
        <v>0.652800037199024</v>
      </c>
      <c r="O329" s="23">
        <f t="shared" si="78"/>
        <v>0.764400123714819</v>
      </c>
      <c r="P329" s="2">
        <f t="shared" si="79"/>
        <v>0.0421052501777219</v>
      </c>
      <c r="Q329" s="2">
        <f t="shared" si="80"/>
        <v>0.0631578594677351</v>
      </c>
      <c r="R329" s="2">
        <f t="shared" si="81"/>
        <v>-0.0103092039721602</v>
      </c>
      <c r="S329" s="2">
        <f t="shared" si="82"/>
        <v>-0.0101008836758344</v>
      </c>
      <c r="T329" s="32">
        <f t="shared" si="70"/>
        <v>11</v>
      </c>
      <c r="U329" s="33">
        <f t="shared" si="83"/>
        <v>0</v>
      </c>
    </row>
    <row r="330" s="15" customFormat="1" spans="1:21">
      <c r="A330" s="24" t="str">
        <f t="shared" si="71"/>
        <v>Sunday</v>
      </c>
      <c r="B330" s="25">
        <v>43793</v>
      </c>
      <c r="C330" s="26">
        <v>46236443</v>
      </c>
      <c r="D330" s="26">
        <v>9709653</v>
      </c>
      <c r="E330" s="26">
        <v>3301282</v>
      </c>
      <c r="F330" s="26">
        <v>2177525</v>
      </c>
      <c r="G330" s="26">
        <v>1647515</v>
      </c>
      <c r="H330" s="27">
        <f t="shared" si="72"/>
        <v>0.0356323906663841</v>
      </c>
      <c r="I330" s="29">
        <f t="shared" si="73"/>
        <v>1.35477024226399</v>
      </c>
      <c r="J330" s="29">
        <f>IFERROR((VLOOKUP(B330,'Channel wise traffic'!$B$2:$G$368,6,TRUE)/(VLOOKUP(B330-7,'Channel wise traffic'!$B$2:$G$368,6,TRUE))-1),"No Data Avaiable")</f>
        <v>0.0510203740661219</v>
      </c>
      <c r="K330" s="29">
        <f t="shared" si="74"/>
        <v>1.24046098297432</v>
      </c>
      <c r="L330" s="27">
        <f t="shared" si="75"/>
        <v>0.209999999351161</v>
      </c>
      <c r="M330" s="27">
        <f t="shared" si="76"/>
        <v>0.339999997940194</v>
      </c>
      <c r="N330" s="27">
        <f t="shared" si="77"/>
        <v>0.659599816071453</v>
      </c>
      <c r="O330" s="27">
        <f t="shared" si="78"/>
        <v>0.756599809416654</v>
      </c>
      <c r="P330" s="29">
        <f t="shared" si="79"/>
        <v>-0.0099009236016756</v>
      </c>
      <c r="Q330" s="29">
        <f t="shared" si="80"/>
        <v>1.50000047343806</v>
      </c>
      <c r="R330" s="29">
        <f t="shared" si="81"/>
        <v>-0.0761902892460804</v>
      </c>
      <c r="S330" s="29">
        <f t="shared" si="82"/>
        <v>-0.0202029764560403</v>
      </c>
      <c r="T330" s="34">
        <f t="shared" si="70"/>
        <v>11</v>
      </c>
      <c r="U330" s="35">
        <f t="shared" si="83"/>
        <v>1</v>
      </c>
    </row>
    <row r="331" spans="1:21">
      <c r="A331" s="15" t="str">
        <f t="shared" si="71"/>
        <v>Monday</v>
      </c>
      <c r="B331" s="5">
        <v>43794</v>
      </c>
      <c r="C331" s="6">
        <v>22151687</v>
      </c>
      <c r="D331" s="6">
        <v>5593301</v>
      </c>
      <c r="E331" s="6">
        <v>2237320</v>
      </c>
      <c r="F331" s="6">
        <v>1698573</v>
      </c>
      <c r="G331" s="6">
        <v>1364973</v>
      </c>
      <c r="H331" s="23">
        <f t="shared" si="72"/>
        <v>0.0616193701184023</v>
      </c>
      <c r="I331" s="2">
        <f t="shared" si="73"/>
        <v>-0.0645507047533415</v>
      </c>
      <c r="J331" s="2">
        <f>IFERROR((VLOOKUP(B331,'Channel wise traffic'!$B$2:$G$368,6,TRUE)/(VLOOKUP(B331-7,'Channel wise traffic'!$B$2:$G$368,6,TRUE))-1),"No Data Avaiable")</f>
        <v>-0.028571422306645</v>
      </c>
      <c r="K331" s="2">
        <f t="shared" si="74"/>
        <v>-0.0370374988815215</v>
      </c>
      <c r="L331" s="23">
        <f t="shared" si="75"/>
        <v>0.252500001467157</v>
      </c>
      <c r="M331" s="23">
        <f t="shared" si="76"/>
        <v>0.39999992848588</v>
      </c>
      <c r="N331" s="23">
        <f t="shared" si="77"/>
        <v>0.759199846244614</v>
      </c>
      <c r="O331" s="23">
        <f t="shared" si="78"/>
        <v>0.803599845281893</v>
      </c>
      <c r="P331" s="2">
        <f t="shared" si="79"/>
        <v>-0.0380950979226007</v>
      </c>
      <c r="Q331" s="2">
        <f t="shared" si="80"/>
        <v>0.0416664550538084</v>
      </c>
      <c r="R331" s="2">
        <f t="shared" si="81"/>
        <v>-0.0095237068217241</v>
      </c>
      <c r="S331" s="2">
        <f t="shared" si="82"/>
        <v>-0.0297034805500058</v>
      </c>
      <c r="T331" s="32">
        <f t="shared" si="70"/>
        <v>11</v>
      </c>
      <c r="U331" s="33">
        <f t="shared" si="83"/>
        <v>0</v>
      </c>
    </row>
    <row r="332" spans="1:21">
      <c r="A332" s="15" t="str">
        <f t="shared" si="71"/>
        <v>Tuesday</v>
      </c>
      <c r="B332" s="5">
        <v>43795</v>
      </c>
      <c r="C332" s="6">
        <v>21065820</v>
      </c>
      <c r="D332" s="6">
        <v>5424448</v>
      </c>
      <c r="E332" s="6">
        <v>2191477</v>
      </c>
      <c r="F332" s="6">
        <v>1519789</v>
      </c>
      <c r="G332" s="6">
        <v>1258689</v>
      </c>
      <c r="H332" s="23">
        <f t="shared" si="72"/>
        <v>0.0597502969264904</v>
      </c>
      <c r="I332" s="2">
        <f t="shared" si="73"/>
        <v>0.050698941695591</v>
      </c>
      <c r="J332" s="2">
        <f>IFERROR((VLOOKUP(B332,'Channel wise traffic'!$B$2:$G$368,6,TRUE)/(VLOOKUP(B332-7,'Channel wise traffic'!$B$2:$G$368,6,TRUE))-1),"No Data Avaiable")</f>
        <v>-0.0102040634136403</v>
      </c>
      <c r="K332" s="2">
        <f t="shared" si="74"/>
        <v>0.0615308694945027</v>
      </c>
      <c r="L332" s="23">
        <f t="shared" si="75"/>
        <v>0.25749996914433</v>
      </c>
      <c r="M332" s="23">
        <f t="shared" si="76"/>
        <v>0.404000001474804</v>
      </c>
      <c r="N332" s="23">
        <f t="shared" si="77"/>
        <v>0.693499863334181</v>
      </c>
      <c r="O332" s="23">
        <f t="shared" si="78"/>
        <v>0.828199835635078</v>
      </c>
      <c r="P332" s="2">
        <f t="shared" si="79"/>
        <v>0.0198019970020182</v>
      </c>
      <c r="Q332" s="2">
        <f t="shared" si="80"/>
        <v>0.0100000036870109</v>
      </c>
      <c r="R332" s="2">
        <f t="shared" si="81"/>
        <v>-0.0306124593818001</v>
      </c>
      <c r="S332" s="2">
        <f t="shared" si="82"/>
        <v>0.0631583662125719</v>
      </c>
      <c r="T332" s="32">
        <f t="shared" si="70"/>
        <v>11</v>
      </c>
      <c r="U332" s="33">
        <f t="shared" si="83"/>
        <v>0</v>
      </c>
    </row>
    <row r="333" spans="1:21">
      <c r="A333" s="15" t="str">
        <f t="shared" si="71"/>
        <v>Wednesday</v>
      </c>
      <c r="B333" s="5">
        <v>43796</v>
      </c>
      <c r="C333" s="6">
        <v>22803207</v>
      </c>
      <c r="D333" s="6">
        <v>5985841</v>
      </c>
      <c r="E333" s="6">
        <v>2442223</v>
      </c>
      <c r="F333" s="6">
        <v>1729338</v>
      </c>
      <c r="G333" s="6">
        <v>1347154</v>
      </c>
      <c r="H333" s="23">
        <f t="shared" si="72"/>
        <v>0.0590773920527933</v>
      </c>
      <c r="I333" s="2">
        <f t="shared" si="73"/>
        <v>0.0062910276291297</v>
      </c>
      <c r="J333" s="2">
        <f>IFERROR((VLOOKUP(B333,'Channel wise traffic'!$B$2:$G$368,6,TRUE)/(VLOOKUP(B333-7,'Channel wise traffic'!$B$2:$G$368,6,TRUE))-1),"No Data Avaiable")</f>
        <v>0.0194174865788856</v>
      </c>
      <c r="K333" s="2">
        <f t="shared" si="74"/>
        <v>-0.01287642934206</v>
      </c>
      <c r="L333" s="23">
        <f t="shared" si="75"/>
        <v>0.26249996327271</v>
      </c>
      <c r="M333" s="23">
        <f t="shared" si="76"/>
        <v>0.407999978616204</v>
      </c>
      <c r="N333" s="23">
        <f t="shared" si="77"/>
        <v>0.708099956474081</v>
      </c>
      <c r="O333" s="23">
        <f t="shared" si="78"/>
        <v>0.778999825366701</v>
      </c>
      <c r="P333" s="2">
        <f t="shared" si="79"/>
        <v>0.0396038425506302</v>
      </c>
      <c r="Q333" s="2">
        <f t="shared" si="80"/>
        <v>0.00990109118682958</v>
      </c>
      <c r="R333" s="2">
        <f t="shared" si="81"/>
        <v>-0.0202021832752027</v>
      </c>
      <c r="S333" s="2">
        <f t="shared" si="82"/>
        <v>-0.0404042026232299</v>
      </c>
      <c r="T333" s="32">
        <f t="shared" si="70"/>
        <v>11</v>
      </c>
      <c r="U333" s="33">
        <f t="shared" si="83"/>
        <v>0</v>
      </c>
    </row>
    <row r="334" spans="1:21">
      <c r="A334" s="15" t="str">
        <f t="shared" si="71"/>
        <v>Thursday</v>
      </c>
      <c r="B334" s="5">
        <v>43797</v>
      </c>
      <c r="C334" s="6">
        <v>22803207</v>
      </c>
      <c r="D334" s="6">
        <v>5472769</v>
      </c>
      <c r="E334" s="6">
        <v>2123434</v>
      </c>
      <c r="F334" s="6">
        <v>1519105</v>
      </c>
      <c r="G334" s="6">
        <v>1295492</v>
      </c>
      <c r="H334" s="23">
        <f t="shared" si="72"/>
        <v>0.0568118335285032</v>
      </c>
      <c r="I334" s="2">
        <f t="shared" si="73"/>
        <v>0.0614897656350502</v>
      </c>
      <c r="J334" s="2">
        <f>IFERROR((VLOOKUP(B334,'Channel wise traffic'!$B$2:$G$368,6,TRUE)/(VLOOKUP(B334-7,'Channel wise traffic'!$B$2:$G$368,6,TRUE))-1),"No Data Avaiable")</f>
        <v>0.0714285378672321</v>
      </c>
      <c r="K334" s="2">
        <f t="shared" si="74"/>
        <v>-0.00927622805062422</v>
      </c>
      <c r="L334" s="23">
        <f t="shared" si="75"/>
        <v>0.239999970179633</v>
      </c>
      <c r="M334" s="23">
        <f t="shared" si="76"/>
        <v>0.387999932027096</v>
      </c>
      <c r="N334" s="23">
        <f t="shared" si="77"/>
        <v>0.715400149003925</v>
      </c>
      <c r="O334" s="23">
        <f t="shared" si="78"/>
        <v>0.852799510237936</v>
      </c>
      <c r="P334" s="2">
        <f t="shared" si="79"/>
        <v>0.0105263576611396</v>
      </c>
      <c r="Q334" s="2">
        <f t="shared" si="80"/>
        <v>-0.0673076960238029</v>
      </c>
      <c r="R334" s="2">
        <f t="shared" si="81"/>
        <v>-0.0297026363361482</v>
      </c>
      <c r="S334" s="2">
        <f t="shared" si="82"/>
        <v>0.083332303566257</v>
      </c>
      <c r="T334" s="32">
        <f t="shared" si="70"/>
        <v>11</v>
      </c>
      <c r="U334" s="33">
        <f t="shared" si="83"/>
        <v>0</v>
      </c>
    </row>
    <row r="335" spans="1:21">
      <c r="A335" s="15" t="str">
        <f t="shared" si="71"/>
        <v>Friday</v>
      </c>
      <c r="B335" s="5">
        <v>43798</v>
      </c>
      <c r="C335" s="6">
        <v>21717340</v>
      </c>
      <c r="D335" s="6">
        <v>5537921</v>
      </c>
      <c r="E335" s="6">
        <v>2170865</v>
      </c>
      <c r="F335" s="6">
        <v>1584731</v>
      </c>
      <c r="G335" s="6">
        <v>1364454</v>
      </c>
      <c r="H335" s="23">
        <f t="shared" si="72"/>
        <v>0.0628278601338838</v>
      </c>
      <c r="I335" s="2">
        <f t="shared" si="73"/>
        <v>-0.101241968046741</v>
      </c>
      <c r="J335" s="2">
        <f>IFERROR((VLOOKUP(B335,'Channel wise traffic'!$B$2:$G$368,6,TRUE)/(VLOOKUP(B335-7,'Channel wise traffic'!$B$2:$G$368,6,TRUE))-1),"No Data Avaiable")</f>
        <v>-0.0476190517955699</v>
      </c>
      <c r="K335" s="2">
        <f t="shared" si="74"/>
        <v>-0.0563040664490781</v>
      </c>
      <c r="L335" s="23">
        <f t="shared" si="75"/>
        <v>0.254999967767692</v>
      </c>
      <c r="M335" s="23">
        <f t="shared" si="76"/>
        <v>0.391999994221658</v>
      </c>
      <c r="N335" s="23">
        <f t="shared" si="77"/>
        <v>0.729999792709358</v>
      </c>
      <c r="O335" s="23">
        <f t="shared" si="78"/>
        <v>0.86100038429235</v>
      </c>
      <c r="P335" s="2">
        <f t="shared" si="79"/>
        <v>0.0515463914729293</v>
      </c>
      <c r="Q335" s="2">
        <f t="shared" si="80"/>
        <v>-0.0576922265483769</v>
      </c>
      <c r="R335" s="2">
        <f t="shared" si="81"/>
        <v>-0.0476195149339251</v>
      </c>
      <c r="S335" s="2">
        <f t="shared" si="82"/>
        <v>8.85681852746956e-7</v>
      </c>
      <c r="T335" s="32">
        <f t="shared" si="70"/>
        <v>11</v>
      </c>
      <c r="U335" s="33">
        <f t="shared" si="83"/>
        <v>0</v>
      </c>
    </row>
    <row r="336" spans="1:21">
      <c r="A336" s="15" t="str">
        <f t="shared" si="71"/>
        <v>Saturday</v>
      </c>
      <c r="B336" s="5">
        <v>43799</v>
      </c>
      <c r="C336" s="6">
        <v>47134238</v>
      </c>
      <c r="D336" s="6">
        <v>10195135</v>
      </c>
      <c r="E336" s="6">
        <v>3327692</v>
      </c>
      <c r="F336" s="6">
        <v>2308087</v>
      </c>
      <c r="G336" s="6">
        <v>1728295</v>
      </c>
      <c r="H336" s="23">
        <f t="shared" si="72"/>
        <v>0.0366675069617122</v>
      </c>
      <c r="I336" s="2">
        <f t="shared" si="73"/>
        <v>0.0595340562438083</v>
      </c>
      <c r="J336" s="2">
        <f>IFERROR((VLOOKUP(B336,'Channel wise traffic'!$B$2:$G$368,6,TRUE)/(VLOOKUP(B336-7,'Channel wise traffic'!$B$2:$G$368,6,TRUE))-1),"No Data Avaiable")</f>
        <v>0.0294117544282348</v>
      </c>
      <c r="K336" s="2">
        <f t="shared" si="74"/>
        <v>0.0292616437184348</v>
      </c>
      <c r="L336" s="23">
        <f t="shared" si="75"/>
        <v>0.21629998558585</v>
      </c>
      <c r="M336" s="23">
        <f t="shared" si="76"/>
        <v>0.326399993722496</v>
      </c>
      <c r="N336" s="23">
        <f t="shared" si="77"/>
        <v>0.693599948552931</v>
      </c>
      <c r="O336" s="23">
        <f t="shared" si="78"/>
        <v>0.748799763613763</v>
      </c>
      <c r="P336" s="2">
        <f t="shared" si="79"/>
        <v>0.0404040372500123</v>
      </c>
      <c r="Q336" s="2">
        <f t="shared" si="80"/>
        <v>-0.0495047995480452</v>
      </c>
      <c r="R336" s="2">
        <f t="shared" si="81"/>
        <v>0.0624998606448737</v>
      </c>
      <c r="S336" s="2">
        <f t="shared" si="82"/>
        <v>-0.0204086310520739</v>
      </c>
      <c r="T336" s="32">
        <f t="shared" si="70"/>
        <v>11</v>
      </c>
      <c r="U336" s="33">
        <f t="shared" si="83"/>
        <v>0</v>
      </c>
    </row>
    <row r="337" s="15" customFormat="1" spans="1:21">
      <c r="A337" s="24" t="str">
        <f t="shared" si="71"/>
        <v>Sunday</v>
      </c>
      <c r="B337" s="25">
        <v>43800</v>
      </c>
      <c r="C337" s="26">
        <v>46685340</v>
      </c>
      <c r="D337" s="26">
        <v>10196078</v>
      </c>
      <c r="E337" s="26">
        <v>3501333</v>
      </c>
      <c r="F337" s="26">
        <v>2452333</v>
      </c>
      <c r="G337" s="26">
        <v>1989333</v>
      </c>
      <c r="H337" s="27">
        <f t="shared" si="72"/>
        <v>0.042611513592918</v>
      </c>
      <c r="I337" s="29">
        <f t="shared" si="73"/>
        <v>0.207474894007035</v>
      </c>
      <c r="J337" s="29">
        <f>IFERROR((VLOOKUP(B337,'Channel wise traffic'!$B$2:$G$368,6,TRUE)/(VLOOKUP(B337-7,'Channel wise traffic'!$B$2:$G$368,6,TRUE))-1),"No Data Avaiable")</f>
        <v>0.0097087489930292</v>
      </c>
      <c r="K337" s="29">
        <f t="shared" si="74"/>
        <v>0.195864571419792</v>
      </c>
      <c r="L337" s="27">
        <f t="shared" si="75"/>
        <v>0.21839999451648</v>
      </c>
      <c r="M337" s="27">
        <f t="shared" si="76"/>
        <v>0.343399981836153</v>
      </c>
      <c r="N337" s="27">
        <f t="shared" si="77"/>
        <v>0.700399819154591</v>
      </c>
      <c r="O337" s="27">
        <f t="shared" si="78"/>
        <v>0.811200191817343</v>
      </c>
      <c r="P337" s="29">
        <f t="shared" si="79"/>
        <v>0.0399999771012967</v>
      </c>
      <c r="Q337" s="29">
        <f t="shared" si="80"/>
        <v>0.00999995269575549</v>
      </c>
      <c r="R337" s="29">
        <f t="shared" si="81"/>
        <v>0.0618556920257196</v>
      </c>
      <c r="S337" s="29">
        <f t="shared" si="82"/>
        <v>0.0721654720515805</v>
      </c>
      <c r="T337" s="34">
        <f t="shared" si="70"/>
        <v>12</v>
      </c>
      <c r="U337" s="35">
        <f t="shared" si="83"/>
        <v>1</v>
      </c>
    </row>
    <row r="338" spans="1:21">
      <c r="A338" s="15" t="str">
        <f t="shared" si="71"/>
        <v>Monday</v>
      </c>
      <c r="B338" s="5">
        <v>43801</v>
      </c>
      <c r="C338" s="6">
        <v>21500167</v>
      </c>
      <c r="D338" s="6">
        <v>5643793</v>
      </c>
      <c r="E338" s="6">
        <v>2212367</v>
      </c>
      <c r="F338" s="6">
        <v>1582727</v>
      </c>
      <c r="G338" s="6">
        <v>1310814</v>
      </c>
      <c r="H338" s="23">
        <f t="shared" si="72"/>
        <v>0.0609676194608163</v>
      </c>
      <c r="I338" s="2">
        <f t="shared" si="73"/>
        <v>-0.0396777079107059</v>
      </c>
      <c r="J338" s="2">
        <f>IFERROR((VLOOKUP(B338,'Channel wise traffic'!$B$2:$G$368,6,TRUE)/(VLOOKUP(B338-7,'Channel wise traffic'!$B$2:$G$368,6,TRUE))-1),"No Data Avaiable")</f>
        <v>-0.0294117129238701</v>
      </c>
      <c r="K338" s="2">
        <f t="shared" si="74"/>
        <v>-0.0105770418674137</v>
      </c>
      <c r="L338" s="23">
        <f t="shared" si="75"/>
        <v>0.262499961046814</v>
      </c>
      <c r="M338" s="23">
        <f t="shared" si="76"/>
        <v>0.392000025514756</v>
      </c>
      <c r="N338" s="23">
        <f t="shared" si="77"/>
        <v>0.715399840984791</v>
      </c>
      <c r="O338" s="23">
        <f t="shared" si="78"/>
        <v>0.828199683205</v>
      </c>
      <c r="P338" s="2">
        <f t="shared" si="79"/>
        <v>0.0396038000853556</v>
      </c>
      <c r="Q338" s="2">
        <f t="shared" si="80"/>
        <v>-0.0199997610034733</v>
      </c>
      <c r="R338" s="2">
        <f t="shared" si="81"/>
        <v>-0.0576923263044371</v>
      </c>
      <c r="S338" s="2">
        <f t="shared" si="82"/>
        <v>0.0306120491032176</v>
      </c>
      <c r="T338" s="32">
        <f t="shared" si="70"/>
        <v>12</v>
      </c>
      <c r="U338" s="33">
        <f t="shared" si="83"/>
        <v>0</v>
      </c>
    </row>
    <row r="339" spans="1:21">
      <c r="A339" s="15" t="str">
        <f t="shared" si="71"/>
        <v>Tuesday</v>
      </c>
      <c r="B339" s="5">
        <v>43802</v>
      </c>
      <c r="C339" s="6">
        <v>20848646</v>
      </c>
      <c r="D339" s="6">
        <v>5420648</v>
      </c>
      <c r="E339" s="6">
        <v>2254989</v>
      </c>
      <c r="F339" s="6">
        <v>1580296</v>
      </c>
      <c r="G339" s="6">
        <v>1282884</v>
      </c>
      <c r="H339" s="23">
        <f t="shared" si="72"/>
        <v>0.0615332046023516</v>
      </c>
      <c r="I339" s="2">
        <f t="shared" si="73"/>
        <v>0.0192223813825336</v>
      </c>
      <c r="J339" s="2">
        <f>IFERROR((VLOOKUP(B339,'Channel wise traffic'!$B$2:$G$368,6,TRUE)/(VLOOKUP(B339-7,'Channel wise traffic'!$B$2:$G$368,6,TRUE))-1),"No Data Avaiable")</f>
        <v>-0.0103093072241816</v>
      </c>
      <c r="K339" s="2">
        <f t="shared" si="74"/>
        <v>0.0298393107243413</v>
      </c>
      <c r="L339" s="23">
        <f t="shared" si="75"/>
        <v>0.26000000191859</v>
      </c>
      <c r="M339" s="23">
        <f t="shared" si="76"/>
        <v>0.41599989521548</v>
      </c>
      <c r="N339" s="23">
        <f t="shared" si="77"/>
        <v>0.700799870864115</v>
      </c>
      <c r="O339" s="23">
        <f t="shared" si="78"/>
        <v>0.811799814718255</v>
      </c>
      <c r="P339" s="2">
        <f t="shared" si="79"/>
        <v>0.00970886630615087</v>
      </c>
      <c r="Q339" s="2">
        <f t="shared" si="80"/>
        <v>0.0297027071704694</v>
      </c>
      <c r="R339" s="2">
        <f t="shared" si="81"/>
        <v>0.0105263287217359</v>
      </c>
      <c r="S339" s="2">
        <f t="shared" si="82"/>
        <v>-0.0198020093836979</v>
      </c>
      <c r="T339" s="32">
        <f t="shared" si="70"/>
        <v>12</v>
      </c>
      <c r="U339" s="33">
        <f t="shared" si="83"/>
        <v>0</v>
      </c>
    </row>
    <row r="340" spans="1:21">
      <c r="A340" s="15" t="str">
        <f t="shared" si="71"/>
        <v>Wednesday</v>
      </c>
      <c r="B340" s="5">
        <v>43803</v>
      </c>
      <c r="C340" s="6">
        <v>22368860</v>
      </c>
      <c r="D340" s="6">
        <v>5759981</v>
      </c>
      <c r="E340" s="6">
        <v>2280952</v>
      </c>
      <c r="F340" s="6">
        <v>1581840</v>
      </c>
      <c r="G340" s="6">
        <v>1336022</v>
      </c>
      <c r="H340" s="23">
        <f t="shared" si="72"/>
        <v>0.0597268703009452</v>
      </c>
      <c r="I340" s="2">
        <f t="shared" si="73"/>
        <v>-0.0082633462840922</v>
      </c>
      <c r="J340" s="2">
        <f>IFERROR((VLOOKUP(B340,'Channel wise traffic'!$B$2:$G$368,6,TRUE)/(VLOOKUP(B340-7,'Channel wise traffic'!$B$2:$G$368,6,TRUE))-1),"No Data Avaiable")</f>
        <v>-0.0190476294889249</v>
      </c>
      <c r="K340" s="2">
        <f t="shared" si="74"/>
        <v>0.0109936851574544</v>
      </c>
      <c r="L340" s="23">
        <f t="shared" si="75"/>
        <v>0.257499979882748</v>
      </c>
      <c r="M340" s="23">
        <f t="shared" si="76"/>
        <v>0.395999917360839</v>
      </c>
      <c r="N340" s="23">
        <f t="shared" si="77"/>
        <v>0.693499907056352</v>
      </c>
      <c r="O340" s="23">
        <f t="shared" si="78"/>
        <v>0.844599959540788</v>
      </c>
      <c r="P340" s="2">
        <f t="shared" si="79"/>
        <v>-0.0190475584362947</v>
      </c>
      <c r="Q340" s="2">
        <f t="shared" si="80"/>
        <v>-0.0294119163830989</v>
      </c>
      <c r="R340" s="2">
        <f t="shared" si="81"/>
        <v>-0.0206186277576247</v>
      </c>
      <c r="S340" s="2">
        <f t="shared" si="82"/>
        <v>0.0842107174327116</v>
      </c>
      <c r="T340" s="32">
        <f t="shared" si="70"/>
        <v>12</v>
      </c>
      <c r="U340" s="33">
        <f t="shared" si="83"/>
        <v>0</v>
      </c>
    </row>
    <row r="341" spans="1:21">
      <c r="A341" s="15" t="str">
        <f t="shared" si="71"/>
        <v>Thursday</v>
      </c>
      <c r="B341" s="5">
        <v>43804</v>
      </c>
      <c r="C341" s="6">
        <v>22586034</v>
      </c>
      <c r="D341" s="6">
        <v>5815903</v>
      </c>
      <c r="E341" s="6">
        <v>2419415</v>
      </c>
      <c r="F341" s="6">
        <v>1783835</v>
      </c>
      <c r="G341" s="6">
        <v>1418862</v>
      </c>
      <c r="H341" s="23">
        <f t="shared" si="72"/>
        <v>0.0628203251620005</v>
      </c>
      <c r="I341" s="2">
        <f t="shared" si="73"/>
        <v>0.0952302291330243</v>
      </c>
      <c r="J341" s="2">
        <f>IFERROR((VLOOKUP(B341,'Channel wise traffic'!$B$2:$G$368,6,TRUE)/(VLOOKUP(B341-7,'Channel wise traffic'!$B$2:$G$368,6,TRUE))-1),"No Data Avaiable")</f>
        <v>-0.00952379281772009</v>
      </c>
      <c r="K341" s="2">
        <f t="shared" si="74"/>
        <v>0.105761269445436</v>
      </c>
      <c r="L341" s="23">
        <f t="shared" si="75"/>
        <v>0.257499966572263</v>
      </c>
      <c r="M341" s="23">
        <f t="shared" si="76"/>
        <v>0.41599988858136</v>
      </c>
      <c r="N341" s="23">
        <f t="shared" si="77"/>
        <v>0.737300132470039</v>
      </c>
      <c r="O341" s="23">
        <f t="shared" si="78"/>
        <v>0.795399798748203</v>
      </c>
      <c r="P341" s="2">
        <f t="shared" si="79"/>
        <v>0.0729166606959655</v>
      </c>
      <c r="Q341" s="2">
        <f t="shared" si="80"/>
        <v>0.0721648491224702</v>
      </c>
      <c r="R341" s="2">
        <f t="shared" si="81"/>
        <v>0.0306122154106432</v>
      </c>
      <c r="S341" s="2">
        <f t="shared" si="82"/>
        <v>-0.0673073926528389</v>
      </c>
      <c r="T341" s="32">
        <f t="shared" si="70"/>
        <v>12</v>
      </c>
      <c r="U341" s="33">
        <f t="shared" si="83"/>
        <v>0</v>
      </c>
    </row>
    <row r="342" spans="1:21">
      <c r="A342" s="15" t="str">
        <f t="shared" si="71"/>
        <v>Friday</v>
      </c>
      <c r="B342" s="5">
        <v>43805</v>
      </c>
      <c r="C342" s="6">
        <v>21065820</v>
      </c>
      <c r="D342" s="6">
        <v>5108461</v>
      </c>
      <c r="E342" s="6">
        <v>2125119</v>
      </c>
      <c r="F342" s="6">
        <v>1582364</v>
      </c>
      <c r="G342" s="6">
        <v>1336464</v>
      </c>
      <c r="H342" s="23">
        <f t="shared" si="72"/>
        <v>0.0634422965733116</v>
      </c>
      <c r="I342" s="2">
        <f t="shared" si="73"/>
        <v>-0.0205136999854887</v>
      </c>
      <c r="J342" s="2">
        <f>IFERROR((VLOOKUP(B342,'Channel wise traffic'!$B$2:$G$368,6,TRUE)/(VLOOKUP(B342-7,'Channel wise traffic'!$B$2:$G$368,6,TRUE))-1),"No Data Avaiable")</f>
        <v>-0.0299999475073787</v>
      </c>
      <c r="K342" s="2">
        <f t="shared" si="74"/>
        <v>0.00977968114970729</v>
      </c>
      <c r="L342" s="23">
        <f t="shared" si="75"/>
        <v>0.242499983385408</v>
      </c>
      <c r="M342" s="23">
        <f t="shared" si="76"/>
        <v>0.41599984809515</v>
      </c>
      <c r="N342" s="23">
        <f t="shared" si="77"/>
        <v>0.744600184742596</v>
      </c>
      <c r="O342" s="23">
        <f t="shared" si="78"/>
        <v>0.844599599080869</v>
      </c>
      <c r="P342" s="2">
        <f t="shared" si="79"/>
        <v>-0.0490195527933206</v>
      </c>
      <c r="Q342" s="2">
        <f t="shared" si="80"/>
        <v>0.061224117926699</v>
      </c>
      <c r="R342" s="2">
        <f t="shared" si="81"/>
        <v>0.0200005427111825</v>
      </c>
      <c r="S342" s="2">
        <f t="shared" si="82"/>
        <v>-0.0190485225218113</v>
      </c>
      <c r="T342" s="32">
        <f t="shared" si="70"/>
        <v>12</v>
      </c>
      <c r="U342" s="33">
        <f t="shared" si="83"/>
        <v>0</v>
      </c>
    </row>
    <row r="343" spans="1:21">
      <c r="A343" s="15" t="str">
        <f t="shared" si="71"/>
        <v>Saturday</v>
      </c>
      <c r="B343" s="5">
        <v>43806</v>
      </c>
      <c r="C343" s="6">
        <v>43991955</v>
      </c>
      <c r="D343" s="6">
        <v>9145927</v>
      </c>
      <c r="E343" s="6">
        <v>3140711</v>
      </c>
      <c r="F343" s="6">
        <v>2157040</v>
      </c>
      <c r="G343" s="6">
        <v>1665666</v>
      </c>
      <c r="H343" s="23">
        <f t="shared" si="72"/>
        <v>0.0378629683541002</v>
      </c>
      <c r="I343" s="2">
        <f t="shared" si="73"/>
        <v>-0.0362374478893939</v>
      </c>
      <c r="J343" s="2">
        <f>IFERROR((VLOOKUP(B343,'Channel wise traffic'!$B$2:$G$368,6,TRUE)/(VLOOKUP(B343-7,'Channel wise traffic'!$B$2:$G$368,6,TRUE))-1),"No Data Avaiable")</f>
        <v>-0.0666666369642652</v>
      </c>
      <c r="K343" s="2">
        <f t="shared" si="74"/>
        <v>0.0326027453580711</v>
      </c>
      <c r="L343" s="23">
        <f t="shared" si="75"/>
        <v>0.20789998989588</v>
      </c>
      <c r="M343" s="23">
        <f t="shared" si="76"/>
        <v>0.343399963721556</v>
      </c>
      <c r="N343" s="23">
        <f t="shared" si="77"/>
        <v>0.686799899767919</v>
      </c>
      <c r="O343" s="23">
        <f t="shared" si="78"/>
        <v>0.7721998664837</v>
      </c>
      <c r="P343" s="2">
        <f t="shared" si="79"/>
        <v>-0.0388349341180872</v>
      </c>
      <c r="Q343" s="2">
        <f t="shared" si="80"/>
        <v>0.0520832424203823</v>
      </c>
      <c r="R343" s="2">
        <f t="shared" si="81"/>
        <v>-0.00980399263177456</v>
      </c>
      <c r="S343" s="2">
        <f t="shared" si="82"/>
        <v>0.0312501472449804</v>
      </c>
      <c r="T343" s="32">
        <f t="shared" si="70"/>
        <v>12</v>
      </c>
      <c r="U343" s="33">
        <f t="shared" si="83"/>
        <v>0</v>
      </c>
    </row>
    <row r="344" spans="1:21">
      <c r="A344" s="15" t="str">
        <f t="shared" si="71"/>
        <v>Sunday</v>
      </c>
      <c r="B344" s="5">
        <v>43807</v>
      </c>
      <c r="C344" s="6">
        <v>43991955</v>
      </c>
      <c r="D344" s="6">
        <v>9238310</v>
      </c>
      <c r="E344" s="6">
        <v>3078205</v>
      </c>
      <c r="F344" s="6">
        <v>2093179</v>
      </c>
      <c r="G344" s="6">
        <v>1632680</v>
      </c>
      <c r="H344" s="23">
        <f t="shared" si="72"/>
        <v>0.0371131494383462</v>
      </c>
      <c r="I344" s="2">
        <f t="shared" si="73"/>
        <v>-0.179282704303402</v>
      </c>
      <c r="J344" s="2">
        <f>IFERROR((VLOOKUP(B344,'Channel wise traffic'!$B$2:$G$368,6,TRUE)/(VLOOKUP(B344-7,'Channel wise traffic'!$B$2:$G$368,6,TRUE))-1),"No Data Avaiable")</f>
        <v>-0.0576922875080761</v>
      </c>
      <c r="K344" s="2">
        <f t="shared" si="74"/>
        <v>-0.129034706607691</v>
      </c>
      <c r="L344" s="23">
        <f t="shared" si="75"/>
        <v>0.209999987497714</v>
      </c>
      <c r="M344" s="23">
        <f t="shared" si="76"/>
        <v>0.33320001169045</v>
      </c>
      <c r="N344" s="23">
        <f t="shared" si="77"/>
        <v>0.679999870054139</v>
      </c>
      <c r="O344" s="23">
        <f t="shared" si="78"/>
        <v>0.780000181542047</v>
      </c>
      <c r="P344" s="2">
        <f t="shared" si="79"/>
        <v>-0.038461571564426</v>
      </c>
      <c r="Q344" s="2">
        <f t="shared" si="80"/>
        <v>-0.0297028849307567</v>
      </c>
      <c r="R344" s="2">
        <f t="shared" si="81"/>
        <v>-0.0291261484405799</v>
      </c>
      <c r="S344" s="2">
        <f t="shared" si="82"/>
        <v>-0.0384615420336605</v>
      </c>
      <c r="T344" s="32">
        <f t="shared" si="70"/>
        <v>12</v>
      </c>
      <c r="U344" s="33">
        <f t="shared" si="83"/>
        <v>0</v>
      </c>
    </row>
    <row r="345" spans="1:21">
      <c r="A345" s="15" t="str">
        <f t="shared" si="71"/>
        <v>Monday</v>
      </c>
      <c r="B345" s="5">
        <v>43808</v>
      </c>
      <c r="C345" s="6">
        <v>22586034</v>
      </c>
      <c r="D345" s="6">
        <v>5533578</v>
      </c>
      <c r="E345" s="6">
        <v>2257699</v>
      </c>
      <c r="F345" s="6">
        <v>1582196</v>
      </c>
      <c r="G345" s="6">
        <v>1245504</v>
      </c>
      <c r="H345" s="23">
        <f t="shared" si="72"/>
        <v>0.055144874040303</v>
      </c>
      <c r="I345" s="2">
        <f t="shared" si="73"/>
        <v>-0.0498240024900558</v>
      </c>
      <c r="J345" s="2">
        <f>IFERROR((VLOOKUP(B345,'Channel wise traffic'!$B$2:$G$368,6,TRUE)/(VLOOKUP(B345-7,'Channel wise traffic'!$B$2:$G$368,6,TRUE))-1),"No Data Avaiable")</f>
        <v>0.0505050054032141</v>
      </c>
      <c r="K345" s="2">
        <f t="shared" si="74"/>
        <v>-0.0955055400228569</v>
      </c>
      <c r="L345" s="23">
        <f t="shared" si="75"/>
        <v>0.244999985389201</v>
      </c>
      <c r="M345" s="23">
        <f t="shared" si="76"/>
        <v>0.407999851090922</v>
      </c>
      <c r="N345" s="23">
        <f t="shared" si="77"/>
        <v>0.700800239535917</v>
      </c>
      <c r="O345" s="23">
        <f t="shared" si="78"/>
        <v>0.787199563138827</v>
      </c>
      <c r="P345" s="2">
        <f t="shared" si="79"/>
        <v>-0.0666665838266243</v>
      </c>
      <c r="Q345" s="2">
        <f t="shared" si="80"/>
        <v>0.0408158789152007</v>
      </c>
      <c r="R345" s="2">
        <f t="shared" si="81"/>
        <v>-0.0204076106989027</v>
      </c>
      <c r="S345" s="2">
        <f t="shared" si="82"/>
        <v>-0.0495051144037012</v>
      </c>
      <c r="T345" s="32">
        <f t="shared" si="70"/>
        <v>12</v>
      </c>
      <c r="U345" s="33">
        <f t="shared" si="83"/>
        <v>0</v>
      </c>
    </row>
    <row r="346" spans="1:21">
      <c r="A346" s="15" t="str">
        <f t="shared" si="71"/>
        <v>Tuesday</v>
      </c>
      <c r="B346" s="5">
        <v>43809</v>
      </c>
      <c r="C346" s="6">
        <v>21500167</v>
      </c>
      <c r="D346" s="6">
        <v>5213790</v>
      </c>
      <c r="E346" s="6">
        <v>2106371</v>
      </c>
      <c r="F346" s="6">
        <v>1522274</v>
      </c>
      <c r="G346" s="6">
        <v>1235782</v>
      </c>
      <c r="H346" s="23">
        <f t="shared" si="72"/>
        <v>0.0574777861027777</v>
      </c>
      <c r="I346" s="2">
        <f t="shared" si="73"/>
        <v>-0.0367157124104751</v>
      </c>
      <c r="J346" s="2">
        <f>IFERROR((VLOOKUP(B346,'Channel wise traffic'!$B$2:$G$368,6,TRUE)/(VLOOKUP(B346-7,'Channel wise traffic'!$B$2:$G$368,6,TRUE))-1),"No Data Avaiable")</f>
        <v>0.031250040470256</v>
      </c>
      <c r="K346" s="2">
        <f t="shared" si="74"/>
        <v>-0.0659061806675174</v>
      </c>
      <c r="L346" s="23">
        <f t="shared" si="75"/>
        <v>0.242499976860645</v>
      </c>
      <c r="M346" s="23">
        <f t="shared" si="76"/>
        <v>0.403999969312151</v>
      </c>
      <c r="N346" s="23">
        <f t="shared" si="77"/>
        <v>0.722699847272869</v>
      </c>
      <c r="O346" s="23">
        <f t="shared" si="78"/>
        <v>0.811799978190523</v>
      </c>
      <c r="P346" s="2">
        <f t="shared" si="79"/>
        <v>-0.0673077881877266</v>
      </c>
      <c r="Q346" s="2">
        <f t="shared" si="80"/>
        <v>-0.0288459829950509</v>
      </c>
      <c r="R346" s="2">
        <f t="shared" si="81"/>
        <v>0.0312499720951007</v>
      </c>
      <c r="S346" s="2">
        <f t="shared" si="82"/>
        <v>2.01370170982429e-7</v>
      </c>
      <c r="T346" s="32">
        <f t="shared" si="70"/>
        <v>12</v>
      </c>
      <c r="U346" s="33">
        <f t="shared" si="83"/>
        <v>0</v>
      </c>
    </row>
    <row r="347" spans="1:21">
      <c r="A347" s="15" t="str">
        <f t="shared" si="71"/>
        <v>Wednesday</v>
      </c>
      <c r="B347" s="5">
        <v>43810</v>
      </c>
      <c r="C347" s="6">
        <v>22586034</v>
      </c>
      <c r="D347" s="6">
        <v>5477113</v>
      </c>
      <c r="E347" s="6">
        <v>2212753</v>
      </c>
      <c r="F347" s="6">
        <v>1566850</v>
      </c>
      <c r="G347" s="6">
        <v>1246273</v>
      </c>
      <c r="H347" s="23">
        <f t="shared" si="72"/>
        <v>0.0551789216291802</v>
      </c>
      <c r="I347" s="2">
        <f t="shared" si="73"/>
        <v>-0.0671762890132048</v>
      </c>
      <c r="J347" s="2">
        <f>IFERROR((VLOOKUP(B347,'Channel wise traffic'!$B$2:$G$368,6,TRUE)/(VLOOKUP(B347-7,'Channel wise traffic'!$B$2:$G$368,6,TRUE))-1),"No Data Avaiable")</f>
        <v>0.00970876564194745</v>
      </c>
      <c r="K347" s="2">
        <f t="shared" si="74"/>
        <v>-0.0761457723943896</v>
      </c>
      <c r="L347" s="23">
        <f t="shared" si="75"/>
        <v>0.242499989152589</v>
      </c>
      <c r="M347" s="23">
        <f t="shared" si="76"/>
        <v>0.403999880959184</v>
      </c>
      <c r="N347" s="23">
        <f t="shared" si="77"/>
        <v>0.708099819546059</v>
      </c>
      <c r="O347" s="23">
        <f t="shared" si="78"/>
        <v>0.795400325493825</v>
      </c>
      <c r="P347" s="2">
        <f t="shared" si="79"/>
        <v>-0.0582523957360664</v>
      </c>
      <c r="Q347" s="2">
        <f t="shared" si="80"/>
        <v>0.020201932494486</v>
      </c>
      <c r="R347" s="2">
        <f t="shared" si="81"/>
        <v>0.0210525082139925</v>
      </c>
      <c r="S347" s="2">
        <f t="shared" si="82"/>
        <v>-0.0582519966893116</v>
      </c>
      <c r="T347" s="32">
        <f t="shared" si="70"/>
        <v>12</v>
      </c>
      <c r="U347" s="33">
        <f t="shared" si="83"/>
        <v>0</v>
      </c>
    </row>
    <row r="348" spans="1:21">
      <c r="A348" s="15" t="str">
        <f t="shared" si="71"/>
        <v>Thursday</v>
      </c>
      <c r="B348" s="5">
        <v>43811</v>
      </c>
      <c r="C348" s="6">
        <v>21934513</v>
      </c>
      <c r="D348" s="6">
        <v>5648137</v>
      </c>
      <c r="E348" s="6">
        <v>2259254</v>
      </c>
      <c r="F348" s="6">
        <v>1682241</v>
      </c>
      <c r="G348" s="6">
        <v>1379437</v>
      </c>
      <c r="H348" s="23">
        <f t="shared" si="72"/>
        <v>0.0628888820098262</v>
      </c>
      <c r="I348" s="2">
        <f t="shared" si="73"/>
        <v>-0.0277863527249302</v>
      </c>
      <c r="J348" s="2">
        <f>IFERROR((VLOOKUP(B348,'Channel wise traffic'!$B$2:$G$368,6,TRUE)/(VLOOKUP(B348-7,'Channel wise traffic'!$B$2:$G$368,6,TRUE))-1),"No Data Avaiable")</f>
        <v>-0.028846191309744</v>
      </c>
      <c r="K348" s="2">
        <f t="shared" si="74"/>
        <v>0.00109131634783655</v>
      </c>
      <c r="L348" s="23">
        <f t="shared" si="75"/>
        <v>0.25749999555495</v>
      </c>
      <c r="M348" s="23">
        <f t="shared" si="76"/>
        <v>0.399999858360376</v>
      </c>
      <c r="N348" s="23">
        <f t="shared" si="77"/>
        <v>0.744600208741469</v>
      </c>
      <c r="O348" s="23">
        <f t="shared" si="78"/>
        <v>0.819999631444008</v>
      </c>
      <c r="P348" s="2">
        <f t="shared" si="79"/>
        <v>1.1255413934208e-7</v>
      </c>
      <c r="Q348" s="2">
        <f t="shared" si="80"/>
        <v>-0.0384616214094371</v>
      </c>
      <c r="R348" s="2">
        <f t="shared" si="81"/>
        <v>0.00990109176703147</v>
      </c>
      <c r="S348" s="2">
        <f t="shared" si="82"/>
        <v>0.0309276325371477</v>
      </c>
      <c r="T348" s="32">
        <f t="shared" si="70"/>
        <v>12</v>
      </c>
      <c r="U348" s="33">
        <f t="shared" si="83"/>
        <v>0</v>
      </c>
    </row>
    <row r="349" spans="1:21">
      <c r="A349" s="15" t="str">
        <f t="shared" si="71"/>
        <v>Friday</v>
      </c>
      <c r="B349" s="5">
        <v>43812</v>
      </c>
      <c r="C349" s="6">
        <v>22803207</v>
      </c>
      <c r="D349" s="6">
        <v>5928833</v>
      </c>
      <c r="E349" s="6">
        <v>2276672</v>
      </c>
      <c r="F349" s="6">
        <v>1661970</v>
      </c>
      <c r="G349" s="6">
        <v>1308303</v>
      </c>
      <c r="H349" s="23">
        <f t="shared" si="72"/>
        <v>0.0573736404708338</v>
      </c>
      <c r="I349" s="2">
        <f t="shared" si="73"/>
        <v>-0.0210712746471285</v>
      </c>
      <c r="J349" s="2">
        <f>IFERROR((VLOOKUP(B349,'Channel wise traffic'!$B$2:$G$368,6,TRUE)/(VLOOKUP(B349-7,'Channel wise traffic'!$B$2:$G$368,6,TRUE))-1),"No Data Avaiable")</f>
        <v>0.082474172971865</v>
      </c>
      <c r="K349" s="2">
        <f t="shared" si="74"/>
        <v>-0.0956563118024122</v>
      </c>
      <c r="L349" s="23">
        <f t="shared" si="75"/>
        <v>0.259999964040146</v>
      </c>
      <c r="M349" s="23">
        <f t="shared" si="76"/>
        <v>0.384000021589409</v>
      </c>
      <c r="N349" s="23">
        <f t="shared" si="77"/>
        <v>0.729999754026931</v>
      </c>
      <c r="O349" s="23">
        <f t="shared" si="78"/>
        <v>0.787200129966245</v>
      </c>
      <c r="P349" s="2">
        <f t="shared" si="79"/>
        <v>0.0721648736236185</v>
      </c>
      <c r="Q349" s="2">
        <f t="shared" si="80"/>
        <v>-0.0769226879583432</v>
      </c>
      <c r="R349" s="2">
        <f t="shared" si="81"/>
        <v>-0.0196084167246243</v>
      </c>
      <c r="S349" s="2">
        <f t="shared" si="82"/>
        <v>-0.0679605687441583</v>
      </c>
      <c r="T349" s="32">
        <f t="shared" si="70"/>
        <v>12</v>
      </c>
      <c r="U349" s="33">
        <f t="shared" si="83"/>
        <v>0</v>
      </c>
    </row>
    <row r="350" spans="1:21">
      <c r="A350" s="15" t="str">
        <f t="shared" si="71"/>
        <v>Saturday</v>
      </c>
      <c r="B350" s="5">
        <v>43813</v>
      </c>
      <c r="C350" s="6">
        <v>45787545</v>
      </c>
      <c r="D350" s="6">
        <v>9230769</v>
      </c>
      <c r="E350" s="6">
        <v>3232615</v>
      </c>
      <c r="F350" s="6">
        <v>2220160</v>
      </c>
      <c r="G350" s="6">
        <v>1783676</v>
      </c>
      <c r="H350" s="23">
        <f t="shared" si="72"/>
        <v>0.0389554845100343</v>
      </c>
      <c r="I350" s="2">
        <f t="shared" si="73"/>
        <v>0.0708485374618921</v>
      </c>
      <c r="J350" s="2">
        <f>IFERROR((VLOOKUP(B350,'Channel wise traffic'!$B$2:$G$368,6,TRUE)/(VLOOKUP(B350-7,'Channel wise traffic'!$B$2:$G$368,6,TRUE))-1),"No Data Avaiable")</f>
        <v>0.0408163037991833</v>
      </c>
      <c r="K350" s="2">
        <f t="shared" si="74"/>
        <v>0.028854477169268</v>
      </c>
      <c r="L350" s="23">
        <f t="shared" si="75"/>
        <v>0.20159999842752</v>
      </c>
      <c r="M350" s="23">
        <f t="shared" si="76"/>
        <v>0.350199967088333</v>
      </c>
      <c r="N350" s="23">
        <f t="shared" si="77"/>
        <v>0.686800005568247</v>
      </c>
      <c r="O350" s="23">
        <f t="shared" si="78"/>
        <v>0.803399754972615</v>
      </c>
      <c r="P350" s="2">
        <f t="shared" si="79"/>
        <v>-0.0303029907385518</v>
      </c>
      <c r="Q350" s="2">
        <f t="shared" si="80"/>
        <v>0.0198019920942396</v>
      </c>
      <c r="R350" s="2">
        <f t="shared" si="81"/>
        <v>1.54048258593775e-7</v>
      </c>
      <c r="S350" s="2">
        <f t="shared" si="82"/>
        <v>0.0404039029830283</v>
      </c>
      <c r="T350" s="32">
        <f t="shared" si="70"/>
        <v>12</v>
      </c>
      <c r="U350" s="33">
        <f t="shared" si="83"/>
        <v>0</v>
      </c>
    </row>
    <row r="351" spans="1:21">
      <c r="A351" s="15" t="str">
        <f t="shared" si="71"/>
        <v>Sunday</v>
      </c>
      <c r="B351" s="5">
        <v>43814</v>
      </c>
      <c r="C351" s="6">
        <v>43094160</v>
      </c>
      <c r="D351" s="6">
        <v>8687782</v>
      </c>
      <c r="E351" s="6">
        <v>2806153</v>
      </c>
      <c r="F351" s="6">
        <v>1812775</v>
      </c>
      <c r="G351" s="6">
        <v>1385685</v>
      </c>
      <c r="H351" s="23">
        <f t="shared" si="72"/>
        <v>0.0321548209780629</v>
      </c>
      <c r="I351" s="2">
        <f t="shared" si="73"/>
        <v>-0.151281941347968</v>
      </c>
      <c r="J351" s="2">
        <f>IFERROR((VLOOKUP(B351,'Channel wise traffic'!$B$2:$G$368,6,TRUE)/(VLOOKUP(B351-7,'Channel wise traffic'!$B$2:$G$368,6,TRUE))-1),"No Data Avaiable")</f>
        <v>-0.0204082087281641</v>
      </c>
      <c r="K351" s="2">
        <f t="shared" si="74"/>
        <v>-0.133600315126052</v>
      </c>
      <c r="L351" s="23">
        <f t="shared" si="75"/>
        <v>0.20159998477752</v>
      </c>
      <c r="M351" s="23">
        <f t="shared" si="76"/>
        <v>0.322999932548952</v>
      </c>
      <c r="N351" s="23">
        <f t="shared" si="77"/>
        <v>0.646000057730281</v>
      </c>
      <c r="O351" s="23">
        <f t="shared" si="78"/>
        <v>0.764399884155507</v>
      </c>
      <c r="P351" s="2">
        <f t="shared" si="79"/>
        <v>-0.0400000153346951</v>
      </c>
      <c r="Q351" s="2">
        <f t="shared" si="80"/>
        <v>-0.0306124813434097</v>
      </c>
      <c r="R351" s="2">
        <f t="shared" si="81"/>
        <v>-0.0499997335604655</v>
      </c>
      <c r="S351" s="2">
        <f t="shared" si="82"/>
        <v>-0.020000376609782</v>
      </c>
      <c r="T351" s="32">
        <f t="shared" si="70"/>
        <v>12</v>
      </c>
      <c r="U351" s="33">
        <f t="shared" si="83"/>
        <v>0</v>
      </c>
    </row>
    <row r="352" spans="1:21">
      <c r="A352" s="15" t="str">
        <f t="shared" si="71"/>
        <v>Monday</v>
      </c>
      <c r="B352" s="5">
        <v>43815</v>
      </c>
      <c r="C352" s="6">
        <v>21282993</v>
      </c>
      <c r="D352" s="6">
        <v>5427163</v>
      </c>
      <c r="E352" s="6">
        <v>2214282</v>
      </c>
      <c r="F352" s="6">
        <v>1584097</v>
      </c>
      <c r="G352" s="6">
        <v>1324939</v>
      </c>
      <c r="H352" s="23">
        <f t="shared" si="72"/>
        <v>0.0622534152033974</v>
      </c>
      <c r="I352" s="2">
        <f t="shared" si="73"/>
        <v>0.063777394532655</v>
      </c>
      <c r="J352" s="2">
        <f>IFERROR((VLOOKUP(B352,'Channel wise traffic'!$B$2:$G$368,6,TRUE)/(VLOOKUP(B352-7,'Channel wise traffic'!$B$2:$G$368,6,TRUE))-1),"No Data Avaiable")</f>
        <v>-0.057692294069184</v>
      </c>
      <c r="K352" s="2">
        <f t="shared" si="74"/>
        <v>0.128906653370884</v>
      </c>
      <c r="L352" s="23">
        <f t="shared" si="75"/>
        <v>0.254999989898037</v>
      </c>
      <c r="M352" s="23">
        <f t="shared" si="76"/>
        <v>0.407999907133801</v>
      </c>
      <c r="N352" s="23">
        <f t="shared" si="77"/>
        <v>0.715399845186837</v>
      </c>
      <c r="O352" s="23">
        <f t="shared" si="78"/>
        <v>0.836400169939088</v>
      </c>
      <c r="P352" s="2">
        <f t="shared" si="79"/>
        <v>0.0408163473681455</v>
      </c>
      <c r="Q352" s="2">
        <f t="shared" si="80"/>
        <v>1.37360048224622e-7</v>
      </c>
      <c r="R352" s="2">
        <f t="shared" si="81"/>
        <v>0.020832763499893</v>
      </c>
      <c r="S352" s="2">
        <f t="shared" si="82"/>
        <v>0.0625008055188467</v>
      </c>
      <c r="T352" s="32">
        <f t="shared" si="70"/>
        <v>12</v>
      </c>
      <c r="U352" s="33">
        <f t="shared" si="83"/>
        <v>0</v>
      </c>
    </row>
    <row r="353" spans="1:21">
      <c r="A353" s="15" t="str">
        <f t="shared" si="71"/>
        <v>Tuesday</v>
      </c>
      <c r="B353" s="5">
        <v>43816</v>
      </c>
      <c r="C353" s="6">
        <v>21065820</v>
      </c>
      <c r="D353" s="6">
        <v>5108461</v>
      </c>
      <c r="E353" s="6">
        <v>2022950</v>
      </c>
      <c r="F353" s="6">
        <v>1402916</v>
      </c>
      <c r="G353" s="6">
        <v>1104375</v>
      </c>
      <c r="H353" s="23">
        <f t="shared" si="72"/>
        <v>0.0524249708769941</v>
      </c>
      <c r="I353" s="2">
        <f t="shared" si="73"/>
        <v>-0.106335097937986</v>
      </c>
      <c r="J353" s="2">
        <f>IFERROR((VLOOKUP(B353,'Channel wise traffic'!$B$2:$G$368,6,TRUE)/(VLOOKUP(B353-7,'Channel wise traffic'!$B$2:$G$368,6,TRUE))-1),"No Data Avaiable")</f>
        <v>-0.0202020300680469</v>
      </c>
      <c r="K353" s="2">
        <f t="shared" si="74"/>
        <v>-0.0879090091735356</v>
      </c>
      <c r="L353" s="23">
        <f t="shared" si="75"/>
        <v>0.242499983385408</v>
      </c>
      <c r="M353" s="23">
        <f t="shared" si="76"/>
        <v>0.395999891160958</v>
      </c>
      <c r="N353" s="23">
        <f t="shared" si="77"/>
        <v>0.693500086507328</v>
      </c>
      <c r="O353" s="23">
        <f t="shared" si="78"/>
        <v>0.78719966127694</v>
      </c>
      <c r="P353" s="2">
        <f t="shared" si="79"/>
        <v>2.69062432334266e-8</v>
      </c>
      <c r="Q353" s="2">
        <f t="shared" si="80"/>
        <v>-0.01980217514574</v>
      </c>
      <c r="R353" s="2">
        <f t="shared" si="81"/>
        <v>-0.0404037179137738</v>
      </c>
      <c r="S353" s="2">
        <f t="shared" si="82"/>
        <v>-0.0303034215009662</v>
      </c>
      <c r="T353" s="32">
        <f t="shared" si="70"/>
        <v>12</v>
      </c>
      <c r="U353" s="33">
        <f t="shared" si="83"/>
        <v>0</v>
      </c>
    </row>
    <row r="354" spans="1:21">
      <c r="A354" s="15" t="str">
        <f t="shared" si="71"/>
        <v>Wednesday</v>
      </c>
      <c r="B354" s="5">
        <v>43817</v>
      </c>
      <c r="C354" s="6">
        <v>22368860</v>
      </c>
      <c r="D354" s="6">
        <v>5424448</v>
      </c>
      <c r="E354" s="6">
        <v>2104686</v>
      </c>
      <c r="F354" s="6">
        <v>1597877</v>
      </c>
      <c r="G354" s="6">
        <v>1284054</v>
      </c>
      <c r="H354" s="23">
        <f t="shared" si="72"/>
        <v>0.0574036405967939</v>
      </c>
      <c r="I354" s="2">
        <f t="shared" si="73"/>
        <v>0.0303151877638366</v>
      </c>
      <c r="J354" s="2">
        <f>IFERROR((VLOOKUP(B354,'Channel wise traffic'!$B$2:$G$368,6,TRUE)/(VLOOKUP(B354-7,'Channel wise traffic'!$B$2:$G$368,6,TRUE))-1),"No Data Avaiable")</f>
        <v>-0.00961541186163195</v>
      </c>
      <c r="K354" s="2">
        <f t="shared" si="74"/>
        <v>0.0403182755647984</v>
      </c>
      <c r="L354" s="23">
        <f t="shared" si="75"/>
        <v>0.242499975412247</v>
      </c>
      <c r="M354" s="23">
        <f t="shared" si="76"/>
        <v>0.388000032445698</v>
      </c>
      <c r="N354" s="23">
        <f t="shared" si="77"/>
        <v>0.759199709600387</v>
      </c>
      <c r="O354" s="23">
        <f t="shared" si="78"/>
        <v>0.803600026785541</v>
      </c>
      <c r="P354" s="2">
        <f t="shared" si="79"/>
        <v>-5.66612046171144e-8</v>
      </c>
      <c r="Q354" s="2">
        <f t="shared" si="80"/>
        <v>-0.039603597098839</v>
      </c>
      <c r="R354" s="2">
        <f t="shared" si="81"/>
        <v>0.0721648115756996</v>
      </c>
      <c r="S354" s="2">
        <f t="shared" si="82"/>
        <v>0.0103088985871675</v>
      </c>
      <c r="T354" s="32">
        <f t="shared" si="70"/>
        <v>12</v>
      </c>
      <c r="U354" s="33">
        <f t="shared" si="83"/>
        <v>0</v>
      </c>
    </row>
    <row r="355" spans="1:21">
      <c r="A355" s="15" t="str">
        <f t="shared" si="71"/>
        <v>Thursday</v>
      </c>
      <c r="B355" s="5">
        <v>43818</v>
      </c>
      <c r="C355" s="6">
        <v>21065820</v>
      </c>
      <c r="D355" s="6">
        <v>5213790</v>
      </c>
      <c r="E355" s="6">
        <v>2064661</v>
      </c>
      <c r="F355" s="6">
        <v>1507202</v>
      </c>
      <c r="G355" s="6">
        <v>1211187</v>
      </c>
      <c r="H355" s="23">
        <f t="shared" si="72"/>
        <v>0.0574953645288909</v>
      </c>
      <c r="I355" s="2">
        <f t="shared" si="73"/>
        <v>-0.12197005010015</v>
      </c>
      <c r="J355" s="2">
        <f>IFERROR((VLOOKUP(B355,'Channel wise traffic'!$B$2:$G$368,6,TRUE)/(VLOOKUP(B355-7,'Channel wise traffic'!$B$2:$G$368,6,TRUE))-1),"No Data Avaiable")</f>
        <v>-0.0396038917849594</v>
      </c>
      <c r="K355" s="2">
        <f t="shared" si="74"/>
        <v>-0.0857626548376641</v>
      </c>
      <c r="L355" s="23">
        <f t="shared" si="75"/>
        <v>0.247499978638382</v>
      </c>
      <c r="M355" s="23">
        <f t="shared" si="76"/>
        <v>0.396000030687849</v>
      </c>
      <c r="N355" s="23">
        <f t="shared" si="77"/>
        <v>0.729999743299263</v>
      </c>
      <c r="O355" s="23">
        <f t="shared" si="78"/>
        <v>0.803599650212778</v>
      </c>
      <c r="P355" s="2">
        <f t="shared" si="79"/>
        <v>-0.0388350178221046</v>
      </c>
      <c r="Q355" s="2">
        <f t="shared" si="80"/>
        <v>-0.00999957272215735</v>
      </c>
      <c r="R355" s="2">
        <f t="shared" si="81"/>
        <v>-0.0196084627304687</v>
      </c>
      <c r="S355" s="2">
        <f t="shared" si="82"/>
        <v>-0.0199999861004203</v>
      </c>
      <c r="T355" s="32">
        <f t="shared" si="70"/>
        <v>12</v>
      </c>
      <c r="U355" s="33">
        <f t="shared" si="83"/>
        <v>0</v>
      </c>
    </row>
    <row r="356" spans="1:21">
      <c r="A356" s="15" t="str">
        <f t="shared" si="71"/>
        <v>Friday</v>
      </c>
      <c r="B356" s="5">
        <v>43819</v>
      </c>
      <c r="C356" s="6">
        <v>22151687</v>
      </c>
      <c r="D356" s="6">
        <v>5261025</v>
      </c>
      <c r="E356" s="6">
        <v>2062322</v>
      </c>
      <c r="F356" s="6">
        <v>1430220</v>
      </c>
      <c r="G356" s="6">
        <v>1231419</v>
      </c>
      <c r="H356" s="23">
        <f t="shared" si="72"/>
        <v>0.0555903033480023</v>
      </c>
      <c r="I356" s="2">
        <f t="shared" si="73"/>
        <v>-0.0587662032419095</v>
      </c>
      <c r="J356" s="2">
        <f>IFERROR((VLOOKUP(B356,'Channel wise traffic'!$B$2:$G$368,6,TRUE)/(VLOOKUP(B356-7,'Channel wise traffic'!$B$2:$G$368,6,TRUE))-1),"No Data Avaiable")</f>
        <v>-0.028571422306645</v>
      </c>
      <c r="K356" s="2">
        <f t="shared" si="74"/>
        <v>-0.0310828650264587</v>
      </c>
      <c r="L356" s="23">
        <f t="shared" si="75"/>
        <v>0.237499970092571</v>
      </c>
      <c r="M356" s="23">
        <f t="shared" si="76"/>
        <v>0.392000038015406</v>
      </c>
      <c r="N356" s="23">
        <f t="shared" si="77"/>
        <v>0.693499851138668</v>
      </c>
      <c r="O356" s="23">
        <f t="shared" si="78"/>
        <v>0.860999706338885</v>
      </c>
      <c r="P356" s="2">
        <f t="shared" si="79"/>
        <v>-0.0865384502287866</v>
      </c>
      <c r="Q356" s="2">
        <f t="shared" si="80"/>
        <v>0.0208333749380638</v>
      </c>
      <c r="R356" s="2">
        <f t="shared" si="81"/>
        <v>-0.0499998838176541</v>
      </c>
      <c r="S356" s="2">
        <f t="shared" si="82"/>
        <v>0.0937494463775108</v>
      </c>
      <c r="T356" s="32">
        <f t="shared" si="70"/>
        <v>12</v>
      </c>
      <c r="U356" s="33">
        <f t="shared" si="83"/>
        <v>0</v>
      </c>
    </row>
    <row r="357" spans="1:21">
      <c r="A357" s="15" t="str">
        <f t="shared" si="71"/>
        <v>Saturday</v>
      </c>
      <c r="B357" s="5">
        <v>43820</v>
      </c>
      <c r="C357" s="6">
        <v>46236443</v>
      </c>
      <c r="D357" s="6">
        <v>9321266</v>
      </c>
      <c r="E357" s="6">
        <v>3042461</v>
      </c>
      <c r="F357" s="6">
        <v>1965430</v>
      </c>
      <c r="G357" s="6">
        <v>1502374</v>
      </c>
      <c r="H357" s="23">
        <f t="shared" si="72"/>
        <v>0.0324932867348814</v>
      </c>
      <c r="I357" s="2">
        <f t="shared" si="73"/>
        <v>-0.157709135515643</v>
      </c>
      <c r="J357" s="2">
        <f>IFERROR((VLOOKUP(B357,'Channel wise traffic'!$B$2:$G$368,6,TRUE)/(VLOOKUP(B357-7,'Channel wise traffic'!$B$2:$G$368,6,TRUE))-1),"No Data Avaiable")</f>
        <v>0.00980391086274457</v>
      </c>
      <c r="K357" s="2">
        <f t="shared" si="74"/>
        <v>-0.165886725744313</v>
      </c>
      <c r="L357" s="23">
        <f t="shared" si="75"/>
        <v>0.201599980344509</v>
      </c>
      <c r="M357" s="23">
        <f t="shared" si="76"/>
        <v>0.32639997614058</v>
      </c>
      <c r="N357" s="23">
        <f t="shared" si="77"/>
        <v>0.64600006376417</v>
      </c>
      <c r="O357" s="23">
        <f t="shared" si="78"/>
        <v>0.764399647914197</v>
      </c>
      <c r="P357" s="2">
        <f t="shared" si="79"/>
        <v>-8.96974768904713e-8</v>
      </c>
      <c r="Q357" s="2">
        <f t="shared" si="80"/>
        <v>-0.0679611455867136</v>
      </c>
      <c r="R357" s="2">
        <f t="shared" si="81"/>
        <v>-0.059405855377535</v>
      </c>
      <c r="S357" s="2">
        <f t="shared" si="82"/>
        <v>-0.048543837382359</v>
      </c>
      <c r="T357" s="32">
        <f t="shared" si="70"/>
        <v>12</v>
      </c>
      <c r="U357" s="33">
        <f t="shared" si="83"/>
        <v>0</v>
      </c>
    </row>
    <row r="358" s="15" customFormat="1" spans="1:21">
      <c r="A358" s="24" t="str">
        <f t="shared" si="71"/>
        <v>Sunday</v>
      </c>
      <c r="B358" s="25">
        <v>43821</v>
      </c>
      <c r="C358" s="26">
        <v>43094160</v>
      </c>
      <c r="D358" s="26">
        <v>9140271</v>
      </c>
      <c r="E358" s="26">
        <v>3263076</v>
      </c>
      <c r="F358" s="26">
        <v>2107947</v>
      </c>
      <c r="G358" s="26">
        <v>1677083</v>
      </c>
      <c r="H358" s="27">
        <f t="shared" si="72"/>
        <v>0.0389167116843674</v>
      </c>
      <c r="I358" s="29">
        <f t="shared" si="73"/>
        <v>0.210291660803141</v>
      </c>
      <c r="J358" s="29">
        <f>IFERROR((VLOOKUP(B358,'Channel wise traffic'!$B$2:$G$368,6,TRUE)/(VLOOKUP(B358-7,'Channel wise traffic'!$B$2:$G$368,6,TRUE))-1),"No Data Avaiable")</f>
        <v>0</v>
      </c>
      <c r="K358" s="29">
        <f t="shared" si="74"/>
        <v>0.21029166080314</v>
      </c>
      <c r="L358" s="27">
        <f t="shared" si="75"/>
        <v>0.21209999220312</v>
      </c>
      <c r="M358" s="27">
        <f t="shared" si="76"/>
        <v>0.356999918273758</v>
      </c>
      <c r="N358" s="27">
        <f t="shared" si="77"/>
        <v>0.645999970579907</v>
      </c>
      <c r="O358" s="27">
        <f t="shared" si="78"/>
        <v>0.79560017400817</v>
      </c>
      <c r="P358" s="29">
        <f t="shared" si="79"/>
        <v>0.0520833740993962</v>
      </c>
      <c r="Q358" s="29">
        <f t="shared" si="80"/>
        <v>0.10526313568085</v>
      </c>
      <c r="R358" s="29">
        <f t="shared" si="81"/>
        <v>-1.34907687354691e-7</v>
      </c>
      <c r="S358" s="29">
        <f t="shared" si="82"/>
        <v>0.0408167119061407</v>
      </c>
      <c r="T358" s="34">
        <f>MONTH(B358)</f>
        <v>12</v>
      </c>
      <c r="U358" s="35">
        <f t="shared" si="83"/>
        <v>1</v>
      </c>
    </row>
    <row r="359" spans="1:21">
      <c r="A359" s="15" t="str">
        <f t="shared" si="71"/>
        <v>Monday</v>
      </c>
      <c r="B359" s="5">
        <v>43822</v>
      </c>
      <c r="C359" s="6">
        <v>21500167</v>
      </c>
      <c r="D359" s="6">
        <v>5106289</v>
      </c>
      <c r="E359" s="6">
        <v>1940390</v>
      </c>
      <c r="F359" s="6">
        <v>1430649</v>
      </c>
      <c r="G359" s="6">
        <v>1196595</v>
      </c>
      <c r="H359" s="23">
        <f t="shared" si="72"/>
        <v>0.055655149097214</v>
      </c>
      <c r="I359" s="2">
        <f t="shared" si="73"/>
        <v>-0.0968678558031728</v>
      </c>
      <c r="J359" s="2">
        <f>IFERROR((VLOOKUP(B359,'Channel wise traffic'!$B$2:$G$368,6,TRUE)/(VLOOKUP(B359-7,'Channel wise traffic'!$B$2:$G$368,6,TRUE))-1),"No Data Avaiable")</f>
        <v>0.0102041103995152</v>
      </c>
      <c r="K359" s="2">
        <f t="shared" si="74"/>
        <v>-0.105990427748023</v>
      </c>
      <c r="L359" s="23">
        <f t="shared" si="75"/>
        <v>0.237499969186286</v>
      </c>
      <c r="M359" s="23">
        <f t="shared" si="76"/>
        <v>0.380000035250649</v>
      </c>
      <c r="N359" s="23">
        <f t="shared" si="77"/>
        <v>0.737299718097908</v>
      </c>
      <c r="O359" s="23">
        <f t="shared" si="78"/>
        <v>0.836400123300684</v>
      </c>
      <c r="P359" s="2">
        <f t="shared" si="79"/>
        <v>-0.0686275349216638</v>
      </c>
      <c r="Q359" s="2">
        <f t="shared" si="80"/>
        <v>-0.0686271525889581</v>
      </c>
      <c r="R359" s="2">
        <f t="shared" si="81"/>
        <v>0.0306120738750673</v>
      </c>
      <c r="S359" s="2">
        <f t="shared" si="82"/>
        <v>-5.57608740292537e-8</v>
      </c>
      <c r="T359" s="32">
        <f>MONTH(B359)</f>
        <v>12</v>
      </c>
      <c r="U359" s="33">
        <f t="shared" si="83"/>
        <v>0</v>
      </c>
    </row>
    <row r="360" spans="1:21">
      <c r="A360" s="15" t="str">
        <f t="shared" si="71"/>
        <v>Tuesday</v>
      </c>
      <c r="B360" s="5">
        <v>43823</v>
      </c>
      <c r="C360" s="6">
        <v>21282993</v>
      </c>
      <c r="D360" s="6">
        <v>5320748</v>
      </c>
      <c r="E360" s="6">
        <v>2107016</v>
      </c>
      <c r="F360" s="6">
        <v>1568884</v>
      </c>
      <c r="G360" s="6">
        <v>1312214</v>
      </c>
      <c r="H360" s="23">
        <f t="shared" si="72"/>
        <v>0.0616555199731542</v>
      </c>
      <c r="I360" s="2">
        <f t="shared" si="73"/>
        <v>0.188196038483305</v>
      </c>
      <c r="J360" s="2">
        <f>IFERROR((VLOOKUP(B360,'Channel wise traffic'!$B$2:$G$368,6,TRUE)/(VLOOKUP(B360-7,'Channel wise traffic'!$B$2:$G$368,6,TRUE))-1),"No Data Avaiable")</f>
        <v>0.0103092597539169</v>
      </c>
      <c r="K360" s="2">
        <f t="shared" si="74"/>
        <v>0.176071611328463</v>
      </c>
      <c r="L360" s="23">
        <f t="shared" si="75"/>
        <v>0.249999988253532</v>
      </c>
      <c r="M360" s="23">
        <f t="shared" si="76"/>
        <v>0.395999960907752</v>
      </c>
      <c r="N360" s="23">
        <f t="shared" si="77"/>
        <v>0.74459994608489</v>
      </c>
      <c r="O360" s="23">
        <f t="shared" si="78"/>
        <v>0.836399631840212</v>
      </c>
      <c r="P360" s="2">
        <f t="shared" si="79"/>
        <v>0.0309278572452674</v>
      </c>
      <c r="Q360" s="2">
        <f t="shared" si="80"/>
        <v>1.76128315709789e-7</v>
      </c>
      <c r="R360" s="2">
        <f t="shared" si="81"/>
        <v>0.0736839988512696</v>
      </c>
      <c r="S360" s="2">
        <f t="shared" si="82"/>
        <v>0.0624999894988056</v>
      </c>
      <c r="T360" s="32">
        <f>MONTH(B360)</f>
        <v>12</v>
      </c>
      <c r="U360" s="33">
        <f t="shared" si="83"/>
        <v>0</v>
      </c>
    </row>
    <row r="361" spans="1:21">
      <c r="A361" s="15" t="str">
        <f t="shared" si="71"/>
        <v>Wednesday</v>
      </c>
      <c r="B361" s="5">
        <v>43824</v>
      </c>
      <c r="C361" s="6">
        <v>20631473</v>
      </c>
      <c r="D361" s="6">
        <v>5261025</v>
      </c>
      <c r="E361" s="6">
        <v>2167542</v>
      </c>
      <c r="F361" s="6">
        <v>1582306</v>
      </c>
      <c r="G361" s="6">
        <v>1258566</v>
      </c>
      <c r="H361" s="23">
        <f t="shared" si="72"/>
        <v>0.0610022367283228</v>
      </c>
      <c r="I361" s="2">
        <f t="shared" si="73"/>
        <v>-0.0198496324920915</v>
      </c>
      <c r="J361" s="2">
        <f>IFERROR((VLOOKUP(B361,'Channel wise traffic'!$B$2:$G$368,6,TRUE)/(VLOOKUP(B361-7,'Channel wise traffic'!$B$2:$G$368,6,TRUE))-1),"No Data Avaiable")</f>
        <v>-0.0776698569055246</v>
      </c>
      <c r="K361" s="2">
        <f t="shared" si="74"/>
        <v>0.0626893363228584</v>
      </c>
      <c r="L361" s="23">
        <f t="shared" si="75"/>
        <v>0.254999970191173</v>
      </c>
      <c r="M361" s="23">
        <f t="shared" si="76"/>
        <v>0.411999942976891</v>
      </c>
      <c r="N361" s="23">
        <f t="shared" si="77"/>
        <v>0.730000156859706</v>
      </c>
      <c r="O361" s="23">
        <f t="shared" si="78"/>
        <v>0.795399878405315</v>
      </c>
      <c r="P361" s="2">
        <f t="shared" si="79"/>
        <v>0.0515463754488072</v>
      </c>
      <c r="Q361" s="2">
        <f t="shared" si="80"/>
        <v>0.0618554343408531</v>
      </c>
      <c r="R361" s="2">
        <f t="shared" si="81"/>
        <v>-0.0384609640539125</v>
      </c>
      <c r="S361" s="2">
        <f t="shared" si="82"/>
        <v>-0.0102042659369084</v>
      </c>
      <c r="T361" s="32">
        <f>MONTH(B361)</f>
        <v>12</v>
      </c>
      <c r="U361" s="33">
        <f t="shared" si="83"/>
        <v>0</v>
      </c>
    </row>
    <row r="362" spans="1:21">
      <c r="A362" s="15" t="str">
        <f t="shared" si="71"/>
        <v>Thursday</v>
      </c>
      <c r="B362" s="5">
        <v>43825</v>
      </c>
      <c r="C362" s="6">
        <v>20631473</v>
      </c>
      <c r="D362" s="6">
        <v>5209447</v>
      </c>
      <c r="E362" s="6">
        <v>2146292</v>
      </c>
      <c r="F362" s="6">
        <v>1645132</v>
      </c>
      <c r="G362" s="6">
        <v>1295048</v>
      </c>
      <c r="H362" s="23">
        <f t="shared" si="72"/>
        <v>0.0627705060128281</v>
      </c>
      <c r="I362" s="2">
        <f t="shared" si="73"/>
        <v>0.0692386889885708</v>
      </c>
      <c r="J362" s="2">
        <f>IFERROR((VLOOKUP(B362,'Channel wise traffic'!$B$2:$G$368,6,TRUE)/(VLOOKUP(B362-7,'Channel wise traffic'!$B$2:$G$368,6,TRUE))-1),"No Data Avaiable")</f>
        <v>-0.0206185669780985</v>
      </c>
      <c r="K362" s="2">
        <f t="shared" si="74"/>
        <v>0.091748987542926</v>
      </c>
      <c r="L362" s="23">
        <f t="shared" si="75"/>
        <v>0.2525000032717</v>
      </c>
      <c r="M362" s="23">
        <f t="shared" si="76"/>
        <v>0.411999968518731</v>
      </c>
      <c r="N362" s="23">
        <f t="shared" si="77"/>
        <v>0.76649961887758</v>
      </c>
      <c r="O362" s="23">
        <f t="shared" si="78"/>
        <v>0.787200054463715</v>
      </c>
      <c r="P362" s="2">
        <f t="shared" si="79"/>
        <v>0.0202021214742161</v>
      </c>
      <c r="Q362" s="2">
        <f t="shared" si="80"/>
        <v>0.0404038802802382</v>
      </c>
      <c r="R362" s="2">
        <f t="shared" si="81"/>
        <v>0.0499998471415273</v>
      </c>
      <c r="S362" s="2">
        <f t="shared" si="82"/>
        <v>-0.0204076690983144</v>
      </c>
      <c r="T362" s="32">
        <f>MONTH(B362)</f>
        <v>12</v>
      </c>
      <c r="U362" s="33">
        <f t="shared" si="83"/>
        <v>0</v>
      </c>
    </row>
    <row r="363" spans="1:21">
      <c r="A363" s="15" t="str">
        <f t="shared" si="71"/>
        <v>Friday</v>
      </c>
      <c r="B363" s="5">
        <v>43826</v>
      </c>
      <c r="C363" s="6">
        <v>22368860</v>
      </c>
      <c r="D363" s="6">
        <v>5648137</v>
      </c>
      <c r="E363" s="6">
        <v>2349625</v>
      </c>
      <c r="F363" s="6">
        <v>1629465</v>
      </c>
      <c r="G363" s="6">
        <v>1309438</v>
      </c>
      <c r="H363" s="23">
        <f t="shared" si="72"/>
        <v>0.0585384324458198</v>
      </c>
      <c r="I363" s="2">
        <f t="shared" si="73"/>
        <v>0.0633569889696359</v>
      </c>
      <c r="J363" s="2">
        <f>IFERROR((VLOOKUP(B363,'Channel wise traffic'!$B$2:$G$368,6,TRUE)/(VLOOKUP(B363-7,'Channel wise traffic'!$B$2:$G$368,6,TRUE))-1),"No Data Avaiable")</f>
        <v>0.00980390430795675</v>
      </c>
      <c r="K363" s="2">
        <f t="shared" si="74"/>
        <v>0.0530331536304423</v>
      </c>
      <c r="L363" s="23">
        <f t="shared" si="75"/>
        <v>0.252499993294249</v>
      </c>
      <c r="M363" s="23">
        <f t="shared" si="76"/>
        <v>0.416000001416396</v>
      </c>
      <c r="N363" s="23">
        <f t="shared" si="77"/>
        <v>0.693500026599989</v>
      </c>
      <c r="O363" s="23">
        <f t="shared" si="78"/>
        <v>0.803599954586321</v>
      </c>
      <c r="P363" s="2">
        <f t="shared" si="79"/>
        <v>0.063158000381353</v>
      </c>
      <c r="Q363" s="2">
        <f t="shared" si="80"/>
        <v>0.0612243904936747</v>
      </c>
      <c r="R363" s="2">
        <f t="shared" si="81"/>
        <v>2.53008448414249e-7</v>
      </c>
      <c r="S363" s="2">
        <f t="shared" si="82"/>
        <v>-0.0666664010800154</v>
      </c>
      <c r="T363" s="32">
        <f>MONTH(B363)</f>
        <v>12</v>
      </c>
      <c r="U363" s="33">
        <f t="shared" si="83"/>
        <v>0</v>
      </c>
    </row>
    <row r="364" spans="1:21">
      <c r="A364" s="15" t="str">
        <f t="shared" si="71"/>
        <v>Saturday</v>
      </c>
      <c r="B364" s="5">
        <v>43827</v>
      </c>
      <c r="C364" s="6">
        <v>45338648</v>
      </c>
      <c r="D364" s="6">
        <v>9521116</v>
      </c>
      <c r="E364" s="6">
        <v>3269551</v>
      </c>
      <c r="F364" s="6">
        <v>2201061</v>
      </c>
      <c r="G364" s="6">
        <v>1768333</v>
      </c>
      <c r="H364" s="23">
        <f t="shared" si="72"/>
        <v>0.0390027730866611</v>
      </c>
      <c r="I364" s="2">
        <f t="shared" si="73"/>
        <v>0.177025827124271</v>
      </c>
      <c r="J364" s="2">
        <f>IFERROR((VLOOKUP(B364,'Channel wise traffic'!$B$2:$G$368,6,TRUE)/(VLOOKUP(B364-7,'Channel wise traffic'!$B$2:$G$368,6,TRUE))-1),"No Data Avaiable")</f>
        <v>-0.0194174547301338</v>
      </c>
      <c r="K364" s="2">
        <f t="shared" si="74"/>
        <v>0.200333268988508</v>
      </c>
      <c r="L364" s="23">
        <f t="shared" si="75"/>
        <v>0.209999998235501</v>
      </c>
      <c r="M364" s="23">
        <f t="shared" si="76"/>
        <v>0.343399975381037</v>
      </c>
      <c r="N364" s="23">
        <f t="shared" si="77"/>
        <v>0.673199775749025</v>
      </c>
      <c r="O364" s="23">
        <f t="shared" si="78"/>
        <v>0.803400269233792</v>
      </c>
      <c r="P364" s="2">
        <f t="shared" si="79"/>
        <v>0.0416667594740716</v>
      </c>
      <c r="Q364" s="2">
        <f t="shared" si="80"/>
        <v>0.0520833348135277</v>
      </c>
      <c r="R364" s="2">
        <f t="shared" si="81"/>
        <v>0.0421048131580133</v>
      </c>
      <c r="S364" s="2">
        <f t="shared" si="82"/>
        <v>0.0510212444838452</v>
      </c>
      <c r="T364" s="32">
        <f>MONTH(B364)</f>
        <v>12</v>
      </c>
      <c r="U364" s="33">
        <f t="shared" si="83"/>
        <v>0</v>
      </c>
    </row>
    <row r="365" spans="1:21">
      <c r="A365" s="15" t="str">
        <f t="shared" si="71"/>
        <v>Sunday</v>
      </c>
      <c r="B365" s="5">
        <v>43828</v>
      </c>
      <c r="C365" s="6">
        <v>43543058</v>
      </c>
      <c r="D365" s="6">
        <v>8778280</v>
      </c>
      <c r="E365" s="6">
        <v>3133846</v>
      </c>
      <c r="F365" s="6">
        <v>2109705</v>
      </c>
      <c r="G365" s="6">
        <v>1596202</v>
      </c>
      <c r="H365" s="23">
        <f t="shared" si="72"/>
        <v>0.0366580133163821</v>
      </c>
      <c r="I365" s="2">
        <f t="shared" si="73"/>
        <v>-0.048227189709752</v>
      </c>
      <c r="J365" s="2">
        <f>IFERROR((VLOOKUP(B365,'Channel wise traffic'!$B$2:$G$368,6,TRUE)/(VLOOKUP(B365-7,'Channel wise traffic'!$B$2:$G$368,6,TRUE))-1),"No Data Avaiable")</f>
        <v>0.010416678752605</v>
      </c>
      <c r="K365" s="2">
        <f t="shared" si="74"/>
        <v>-0.0580392913539149</v>
      </c>
      <c r="L365" s="23">
        <f t="shared" si="75"/>
        <v>0.201599988682467</v>
      </c>
      <c r="M365" s="23">
        <f t="shared" si="76"/>
        <v>0.357000004556701</v>
      </c>
      <c r="N365" s="23">
        <f t="shared" si="77"/>
        <v>0.673199959410896</v>
      </c>
      <c r="O365" s="23">
        <f t="shared" si="78"/>
        <v>0.756599619378065</v>
      </c>
      <c r="P365" s="2">
        <f t="shared" si="79"/>
        <v>-0.0495049689138957</v>
      </c>
      <c r="Q365" s="2">
        <f t="shared" si="80"/>
        <v>2.4168897216903e-7</v>
      </c>
      <c r="R365" s="2">
        <f t="shared" si="81"/>
        <v>0.0421052477859596</v>
      </c>
      <c r="S365" s="2">
        <f t="shared" si="82"/>
        <v>-0.0490202942435566</v>
      </c>
      <c r="T365" s="32">
        <f>MONTH(B365)</f>
        <v>12</v>
      </c>
      <c r="U365" s="33">
        <f t="shared" si="83"/>
        <v>0</v>
      </c>
    </row>
    <row r="366" spans="1:21">
      <c r="A366" s="15" t="str">
        <f t="shared" si="71"/>
        <v>Monday</v>
      </c>
      <c r="B366" s="5">
        <v>43829</v>
      </c>
      <c r="C366" s="6">
        <v>22151687</v>
      </c>
      <c r="D366" s="6">
        <v>5316404</v>
      </c>
      <c r="E366" s="6">
        <v>2041499</v>
      </c>
      <c r="F366" s="6">
        <v>1415779</v>
      </c>
      <c r="G366" s="6">
        <v>1172548</v>
      </c>
      <c r="H366" s="23">
        <f t="shared" si="72"/>
        <v>0.0529326728027531</v>
      </c>
      <c r="I366" s="2">
        <f t="shared" si="73"/>
        <v>-0.02009618960467</v>
      </c>
      <c r="J366" s="2">
        <f>IFERROR((VLOOKUP(B366,'Channel wise traffic'!$B$2:$G$368,6,TRUE)/(VLOOKUP(B366-7,'Channel wise traffic'!$B$2:$G$368,6,TRUE))-1),"No Data Avaiable")</f>
        <v>0.0303029753351671</v>
      </c>
      <c r="K366" s="2">
        <f t="shared" si="74"/>
        <v>-0.0489168808029873</v>
      </c>
      <c r="L366" s="23">
        <f t="shared" si="75"/>
        <v>0.239999960273906</v>
      </c>
      <c r="M366" s="23">
        <f t="shared" si="76"/>
        <v>0.383999974418799</v>
      </c>
      <c r="N366" s="23">
        <f t="shared" si="77"/>
        <v>0.693499727406185</v>
      </c>
      <c r="O366" s="23">
        <f t="shared" si="78"/>
        <v>0.828199881478677</v>
      </c>
      <c r="P366" s="2">
        <f t="shared" si="79"/>
        <v>0.0105262796293639</v>
      </c>
      <c r="Q366" s="2">
        <f t="shared" si="80"/>
        <v>0.0105261547292008</v>
      </c>
      <c r="R366" s="2">
        <f t="shared" si="81"/>
        <v>-0.0594059506827405</v>
      </c>
      <c r="S366" s="2">
        <f t="shared" si="82"/>
        <v>-0.00980420924574488</v>
      </c>
      <c r="T366" s="32">
        <f>MONTH(B366)</f>
        <v>12</v>
      </c>
      <c r="U366" s="33">
        <f t="shared" si="83"/>
        <v>0</v>
      </c>
    </row>
    <row r="367" spans="1:21">
      <c r="A367" s="15" t="str">
        <f t="shared" si="71"/>
        <v>Tuesday</v>
      </c>
      <c r="B367" s="5">
        <v>43830</v>
      </c>
      <c r="C367" s="6">
        <v>21934513</v>
      </c>
      <c r="D367" s="6">
        <v>5319119</v>
      </c>
      <c r="E367" s="6">
        <v>2106371</v>
      </c>
      <c r="F367" s="6">
        <v>1491521</v>
      </c>
      <c r="G367" s="6">
        <v>1284200</v>
      </c>
      <c r="H367" s="23">
        <f t="shared" si="72"/>
        <v>0.0585470030722816</v>
      </c>
      <c r="I367" s="2">
        <f t="shared" si="73"/>
        <v>-0.0213486519729251</v>
      </c>
      <c r="J367" s="2">
        <f>IFERROR((VLOOKUP(B367,'Channel wise traffic'!$B$2:$G$368,6,TRUE)/(VLOOKUP(B367-7,'Channel wise traffic'!$B$2:$G$368,6,TRUE))-1),"No Data Avaiable")</f>
        <v>0.0306121902409211</v>
      </c>
      <c r="K367" s="2">
        <f t="shared" si="74"/>
        <v>-0.0504174955012318</v>
      </c>
      <c r="L367" s="23">
        <f t="shared" si="75"/>
        <v>0.242499981649923</v>
      </c>
      <c r="M367" s="23">
        <f t="shared" si="76"/>
        <v>0.395999976687869</v>
      </c>
      <c r="N367" s="23">
        <f t="shared" si="77"/>
        <v>0.708099855153722</v>
      </c>
      <c r="O367" s="23">
        <f t="shared" si="78"/>
        <v>0.861000280921288</v>
      </c>
      <c r="P367" s="2">
        <f t="shared" si="79"/>
        <v>-0.0300000278240122</v>
      </c>
      <c r="Q367" s="2">
        <f t="shared" si="80"/>
        <v>3.98487836061889e-8</v>
      </c>
      <c r="R367" s="2">
        <f t="shared" si="81"/>
        <v>-0.0490197335133929</v>
      </c>
      <c r="S367" s="2">
        <f t="shared" si="82"/>
        <v>0.02941255369392</v>
      </c>
      <c r="T367" s="32">
        <f>MONTH(B367)</f>
        <v>12</v>
      </c>
      <c r="U367" s="33">
        <f t="shared" si="83"/>
        <v>0</v>
      </c>
    </row>
    <row r="368" spans="1:21">
      <c r="A368" s="15" t="str">
        <f t="shared" si="71"/>
        <v>Wednesday</v>
      </c>
      <c r="B368" s="5">
        <v>43831</v>
      </c>
      <c r="C368" s="6">
        <v>21717340</v>
      </c>
      <c r="D368" s="6">
        <v>5375041</v>
      </c>
      <c r="E368" s="6">
        <v>2042515</v>
      </c>
      <c r="F368" s="6">
        <v>1520857</v>
      </c>
      <c r="G368" s="6">
        <v>1284516</v>
      </c>
      <c r="H368" s="23">
        <f t="shared" si="72"/>
        <v>0.0591470226095829</v>
      </c>
      <c r="I368" s="2">
        <f t="shared" si="73"/>
        <v>0.0206187041442403</v>
      </c>
      <c r="J368" s="2">
        <f>IFERROR((VLOOKUP(B368,'Channel wise traffic'!$B$2:$G$368,6,TRUE)/(VLOOKUP(B368-7,'Channel wise traffic'!$B$2:$G$368,6,TRUE))-1),"No Data Avaiable")</f>
        <v>0.052631533028763</v>
      </c>
      <c r="K368" s="2">
        <f t="shared" si="74"/>
        <v>-0.0304122310629725</v>
      </c>
      <c r="L368" s="23">
        <f t="shared" si="75"/>
        <v>0.247499970069999</v>
      </c>
      <c r="M368" s="23">
        <f t="shared" si="76"/>
        <v>0.379999892093846</v>
      </c>
      <c r="N368" s="23">
        <f t="shared" si="77"/>
        <v>0.744600162055113</v>
      </c>
      <c r="O368" s="23">
        <f t="shared" si="78"/>
        <v>0.84460011690777</v>
      </c>
      <c r="P368" s="2">
        <f t="shared" si="79"/>
        <v>-0.0294117686192329</v>
      </c>
      <c r="Q368" s="2">
        <f t="shared" si="80"/>
        <v>-0.0776700371651262</v>
      </c>
      <c r="R368" s="2">
        <f t="shared" si="81"/>
        <v>0.0200000028194702</v>
      </c>
      <c r="S368" s="2">
        <f t="shared" si="82"/>
        <v>0.0618559794113822</v>
      </c>
      <c r="T368" s="32">
        <f>MONTH(B368)</f>
        <v>1</v>
      </c>
      <c r="U368" s="33">
        <f t="shared" si="83"/>
        <v>0</v>
      </c>
    </row>
  </sheetData>
  <mergeCells count="1">
    <mergeCell ref="A1:D1"/>
  </mergeCells>
  <conditionalFormatting sqref="I3:I368">
    <cfRule type="cellIs" dxfId="3" priority="1" operator="lessThan">
      <formula>-0.2</formula>
    </cfRule>
  </conditionalFormatting>
  <conditionalFormatting sqref="I10:I368">
    <cfRule type="cellIs" dxfId="3" priority="2" operator="greaterThan">
      <formula>0.2</formula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68"/>
  <sheetViews>
    <sheetView workbookViewId="0">
      <selection activeCell="G3" sqref="G3"/>
    </sheetView>
  </sheetViews>
  <sheetFormatPr defaultColWidth="11" defaultRowHeight="15.5"/>
  <cols>
    <col min="7" max="7" width="18.75" style="9" customWidth="1"/>
    <col min="8" max="8" width="44.9166666666667" style="2" customWidth="1"/>
    <col min="9" max="9" width="43.8333333333333" style="2" customWidth="1"/>
    <col min="10" max="10" width="42.75" style="2" customWidth="1"/>
    <col min="11" max="11" width="49" style="2" customWidth="1"/>
    <col min="12" max="12" width="11" style="10"/>
  </cols>
  <sheetData>
    <row r="2" spans="2:12">
      <c r="B2" s="3" t="s">
        <v>10</v>
      </c>
      <c r="C2" s="4" t="s">
        <v>30</v>
      </c>
      <c r="D2" s="4" t="s">
        <v>31</v>
      </c>
      <c r="E2" s="4" t="s">
        <v>32</v>
      </c>
      <c r="F2" s="4" t="s">
        <v>33</v>
      </c>
      <c r="G2" s="11" t="s">
        <v>34</v>
      </c>
      <c r="H2" s="8" t="s">
        <v>35</v>
      </c>
      <c r="I2" s="8" t="s">
        <v>36</v>
      </c>
      <c r="J2" s="8" t="s">
        <v>37</v>
      </c>
      <c r="K2" s="13" t="s">
        <v>38</v>
      </c>
      <c r="L2" s="14" t="s">
        <v>28</v>
      </c>
    </row>
    <row r="3" spans="2:12">
      <c r="B3" s="5">
        <v>43466</v>
      </c>
      <c r="C3" s="6">
        <v>7505512</v>
      </c>
      <c r="D3" s="6">
        <v>5629134</v>
      </c>
      <c r="E3" s="6">
        <v>2293351</v>
      </c>
      <c r="F3" s="6">
        <v>5420648</v>
      </c>
      <c r="G3" s="12">
        <f>SUM(C3:F3)</f>
        <v>20848645</v>
      </c>
      <c r="H3" s="2" t="str">
        <f>IFERROR((VLOOKUP(B3,$B$2:$G$368,2,FALSE)/VLOOKUP(B3-7,$B$2:$G$368,2,FALSE))-1,"No data Found")</f>
        <v>No data Found</v>
      </c>
      <c r="I3" s="2" t="str">
        <f>IFERROR((VLOOKUP(B3,$B$2:$G$368,3,FALSE)/VLOOKUP(B3-7,$B$2:$G$368,3,FALSE))-1,"No data Found")</f>
        <v>No data Found</v>
      </c>
      <c r="J3" s="2" t="str">
        <f>IFERROR((VLOOKUP(B3,$B$2:$G$368,4,FALSE)/VLOOKUP(B3-7,$B$2:$G$368,4,FALSE))-1,"No data Found")</f>
        <v>No data Found</v>
      </c>
      <c r="K3" s="2" t="str">
        <f>IFERROR((VLOOKUP(B3,$B$2:$G$368,5,FALSE)/VLOOKUP(B3-7,$B$2:$G$368,5,FALSE))-1,"No data Found")</f>
        <v>No data Found</v>
      </c>
      <c r="L3" s="10">
        <v>1</v>
      </c>
    </row>
    <row r="4" spans="2:12">
      <c r="B4" s="5">
        <v>43467</v>
      </c>
      <c r="C4" s="6">
        <v>7896424</v>
      </c>
      <c r="D4" s="6">
        <v>5922318</v>
      </c>
      <c r="E4" s="6">
        <v>2412796</v>
      </c>
      <c r="F4" s="6">
        <v>5702973</v>
      </c>
      <c r="G4" s="12">
        <f t="shared" ref="G4:G67" si="0">SUM(C4:F4)</f>
        <v>21934511</v>
      </c>
      <c r="H4" s="2" t="str">
        <f t="shared" ref="H4:H67" si="1">IFERROR((VLOOKUP(B4,$B$2:$G$368,2,FALSE)/VLOOKUP(B4-7,$B$2:$G$368,2,FALSE))-1,"No data Found")</f>
        <v>No data Found</v>
      </c>
      <c r="I4" s="2" t="str">
        <f t="shared" ref="I4:I67" si="2">IFERROR((VLOOKUP(B4,$B$2:$G$368,3,FALSE)/VLOOKUP(B4-7,$B$2:$G$368,3,FALSE))-1,"No data Found")</f>
        <v>No data Found</v>
      </c>
      <c r="J4" s="2" t="str">
        <f t="shared" ref="J4:J67" si="3">IFERROR((VLOOKUP(B4,$B$2:$G$368,4,FALSE)/VLOOKUP(B4-7,$B$2:$G$368,4,FALSE))-1,"No data Found")</f>
        <v>No data Found</v>
      </c>
      <c r="K4" s="2" t="str">
        <f t="shared" ref="K4:K67" si="4">IFERROR((VLOOKUP(B4,$B$2:$G$368,5,FALSE)/VLOOKUP(B4-7,$B$2:$G$368,5,FALSE))-1,"No data Found")</f>
        <v>No data Found</v>
      </c>
      <c r="L4" s="10">
        <v>1</v>
      </c>
    </row>
    <row r="5" spans="2:12">
      <c r="B5" s="5">
        <v>43468</v>
      </c>
      <c r="C5" s="6">
        <v>7505512</v>
      </c>
      <c r="D5" s="6">
        <v>5629134</v>
      </c>
      <c r="E5" s="6">
        <v>2293351</v>
      </c>
      <c r="F5" s="6">
        <v>5420648</v>
      </c>
      <c r="G5" s="12">
        <f t="shared" si="0"/>
        <v>20848645</v>
      </c>
      <c r="H5" s="2" t="str">
        <f t="shared" si="1"/>
        <v>No data Found</v>
      </c>
      <c r="I5" s="2" t="str">
        <f t="shared" si="2"/>
        <v>No data Found</v>
      </c>
      <c r="J5" s="2" t="str">
        <f t="shared" si="3"/>
        <v>No data Found</v>
      </c>
      <c r="K5" s="2" t="str">
        <f t="shared" si="4"/>
        <v>No data Found</v>
      </c>
      <c r="L5" s="10">
        <v>1</v>
      </c>
    </row>
    <row r="6" spans="2:12">
      <c r="B6" s="5">
        <v>43469</v>
      </c>
      <c r="C6" s="6">
        <v>7818242</v>
      </c>
      <c r="D6" s="6">
        <v>5863681</v>
      </c>
      <c r="E6" s="6">
        <v>2388907</v>
      </c>
      <c r="F6" s="6">
        <v>5646508</v>
      </c>
      <c r="G6" s="12">
        <f t="shared" si="0"/>
        <v>21717338</v>
      </c>
      <c r="H6" s="2" t="str">
        <f t="shared" si="1"/>
        <v>No data Found</v>
      </c>
      <c r="I6" s="2" t="str">
        <f t="shared" si="2"/>
        <v>No data Found</v>
      </c>
      <c r="J6" s="2" t="str">
        <f t="shared" si="3"/>
        <v>No data Found</v>
      </c>
      <c r="K6" s="2" t="str">
        <f t="shared" si="4"/>
        <v>No data Found</v>
      </c>
      <c r="L6" s="10">
        <v>1</v>
      </c>
    </row>
    <row r="7" spans="2:12">
      <c r="B7" s="5">
        <v>43470</v>
      </c>
      <c r="C7" s="6">
        <v>15352294</v>
      </c>
      <c r="D7" s="6">
        <v>11514221</v>
      </c>
      <c r="E7" s="6">
        <v>4690978</v>
      </c>
      <c r="F7" s="6">
        <v>11087768</v>
      </c>
      <c r="G7" s="12">
        <f t="shared" si="0"/>
        <v>42645261</v>
      </c>
      <c r="H7" s="2" t="str">
        <f t="shared" si="1"/>
        <v>No data Found</v>
      </c>
      <c r="I7" s="2" t="str">
        <f t="shared" si="2"/>
        <v>No data Found</v>
      </c>
      <c r="J7" s="2" t="str">
        <f t="shared" si="3"/>
        <v>No data Found</v>
      </c>
      <c r="K7" s="2" t="str">
        <f t="shared" si="4"/>
        <v>No data Found</v>
      </c>
      <c r="L7" s="10">
        <v>1</v>
      </c>
    </row>
    <row r="8" spans="2:12">
      <c r="B8" s="5">
        <v>43471</v>
      </c>
      <c r="C8" s="6">
        <v>15675500</v>
      </c>
      <c r="D8" s="6">
        <v>11756625</v>
      </c>
      <c r="E8" s="6">
        <v>4789736</v>
      </c>
      <c r="F8" s="6">
        <v>11321195</v>
      </c>
      <c r="G8" s="12">
        <f t="shared" si="0"/>
        <v>43543056</v>
      </c>
      <c r="H8" s="2" t="str">
        <f t="shared" si="1"/>
        <v>No data Found</v>
      </c>
      <c r="I8" s="2" t="str">
        <f t="shared" si="2"/>
        <v>No data Found</v>
      </c>
      <c r="J8" s="2" t="str">
        <f t="shared" si="3"/>
        <v>No data Found</v>
      </c>
      <c r="K8" s="2" t="str">
        <f t="shared" si="4"/>
        <v>No data Found</v>
      </c>
      <c r="L8" s="10">
        <v>1</v>
      </c>
    </row>
    <row r="9" spans="2:12">
      <c r="B9" s="5">
        <v>43472</v>
      </c>
      <c r="C9" s="6">
        <v>8209154</v>
      </c>
      <c r="D9" s="6">
        <v>6156866</v>
      </c>
      <c r="E9" s="6">
        <v>2508352</v>
      </c>
      <c r="F9" s="6">
        <v>5928833</v>
      </c>
      <c r="G9" s="12">
        <f t="shared" si="0"/>
        <v>22803205</v>
      </c>
      <c r="H9" s="2" t="str">
        <f t="shared" si="1"/>
        <v>No data Found</v>
      </c>
      <c r="I9" s="2" t="str">
        <f t="shared" si="2"/>
        <v>No data Found</v>
      </c>
      <c r="J9" s="2" t="str">
        <f t="shared" si="3"/>
        <v>No data Found</v>
      </c>
      <c r="K9" s="2" t="str">
        <f t="shared" si="4"/>
        <v>No data Found</v>
      </c>
      <c r="L9" s="10">
        <v>1</v>
      </c>
    </row>
    <row r="10" spans="2:12">
      <c r="B10" s="5">
        <v>43473</v>
      </c>
      <c r="C10" s="6">
        <v>7818242</v>
      </c>
      <c r="D10" s="6">
        <v>5863681</v>
      </c>
      <c r="E10" s="6">
        <v>2388907</v>
      </c>
      <c r="F10" s="6">
        <v>5646508</v>
      </c>
      <c r="G10" s="12">
        <f t="shared" si="0"/>
        <v>21717338</v>
      </c>
      <c r="H10" s="2">
        <f t="shared" si="1"/>
        <v>0.0416667110784714</v>
      </c>
      <c r="I10" s="2">
        <f t="shared" si="2"/>
        <v>0.0416666222548618</v>
      </c>
      <c r="J10" s="2">
        <f t="shared" si="3"/>
        <v>0.0416665394874138</v>
      </c>
      <c r="K10" s="2">
        <f t="shared" si="4"/>
        <v>0.0416666051734036</v>
      </c>
      <c r="L10" s="10">
        <v>1</v>
      </c>
    </row>
    <row r="11" spans="2:12">
      <c r="B11" s="5">
        <v>43474</v>
      </c>
      <c r="C11" s="6">
        <v>8130972</v>
      </c>
      <c r="D11" s="6">
        <v>6098229</v>
      </c>
      <c r="E11" s="6">
        <v>2484463</v>
      </c>
      <c r="F11" s="6">
        <v>5872368</v>
      </c>
      <c r="G11" s="12">
        <f t="shared" si="0"/>
        <v>22586032</v>
      </c>
      <c r="H11" s="2">
        <f t="shared" si="1"/>
        <v>0.0297030655901962</v>
      </c>
      <c r="I11" s="2">
        <f t="shared" si="2"/>
        <v>0.0297030655901962</v>
      </c>
      <c r="J11" s="2">
        <f t="shared" si="3"/>
        <v>0.0297028841228184</v>
      </c>
      <c r="K11" s="2">
        <f t="shared" si="4"/>
        <v>0.0297029286303827</v>
      </c>
      <c r="L11" s="10">
        <v>1</v>
      </c>
    </row>
    <row r="12" spans="2:12">
      <c r="B12" s="5">
        <v>43475</v>
      </c>
      <c r="C12" s="6">
        <v>387156</v>
      </c>
      <c r="D12" s="6">
        <v>2873204</v>
      </c>
      <c r="E12" s="6">
        <v>1170564</v>
      </c>
      <c r="F12" s="6">
        <v>6210572</v>
      </c>
      <c r="G12" s="12">
        <f t="shared" si="0"/>
        <v>10641496</v>
      </c>
      <c r="H12" s="2">
        <f t="shared" si="1"/>
        <v>-0.948417109985301</v>
      </c>
      <c r="I12" s="2">
        <f t="shared" si="2"/>
        <v>-0.48958330002448</v>
      </c>
      <c r="J12" s="2">
        <f t="shared" si="3"/>
        <v>-0.489583583149723</v>
      </c>
      <c r="K12" s="2">
        <f t="shared" si="4"/>
        <v>0.145725012950481</v>
      </c>
      <c r="L12" s="10">
        <v>1</v>
      </c>
    </row>
    <row r="13" spans="2:12">
      <c r="B13" s="5">
        <v>43476</v>
      </c>
      <c r="C13" s="6">
        <v>7427330</v>
      </c>
      <c r="D13" s="6">
        <v>5570497</v>
      </c>
      <c r="E13" s="6">
        <v>2269462</v>
      </c>
      <c r="F13" s="6">
        <v>5364183</v>
      </c>
      <c r="G13" s="12">
        <f t="shared" si="0"/>
        <v>20631472</v>
      </c>
      <c r="H13" s="2">
        <f t="shared" si="1"/>
        <v>-0.0499999872094008</v>
      </c>
      <c r="I13" s="2">
        <f t="shared" si="2"/>
        <v>-0.0499999914729331</v>
      </c>
      <c r="J13" s="2">
        <f t="shared" si="3"/>
        <v>-0.0499998534894829</v>
      </c>
      <c r="K13" s="2">
        <f t="shared" si="4"/>
        <v>-0.0499999291597568</v>
      </c>
      <c r="L13" s="10">
        <v>1</v>
      </c>
    </row>
    <row r="14" spans="2:12">
      <c r="B14" s="5">
        <v>43477</v>
      </c>
      <c r="C14" s="6">
        <v>15352294</v>
      </c>
      <c r="D14" s="6">
        <v>11514221</v>
      </c>
      <c r="E14" s="6">
        <v>4690978</v>
      </c>
      <c r="F14" s="6">
        <v>11087768</v>
      </c>
      <c r="G14" s="12">
        <f t="shared" si="0"/>
        <v>42645261</v>
      </c>
      <c r="H14" s="2">
        <f t="shared" si="1"/>
        <v>0</v>
      </c>
      <c r="I14" s="2">
        <f t="shared" si="2"/>
        <v>0</v>
      </c>
      <c r="J14" s="2">
        <f t="shared" si="3"/>
        <v>0</v>
      </c>
      <c r="K14" s="2">
        <f t="shared" si="4"/>
        <v>0</v>
      </c>
      <c r="L14" s="10">
        <v>1</v>
      </c>
    </row>
    <row r="15" spans="2:12">
      <c r="B15" s="5">
        <v>43478</v>
      </c>
      <c r="C15" s="6">
        <v>16645119</v>
      </c>
      <c r="D15" s="6">
        <v>12483839</v>
      </c>
      <c r="E15" s="6">
        <v>5086008</v>
      </c>
      <c r="F15" s="6">
        <v>12021475</v>
      </c>
      <c r="G15" s="12">
        <f t="shared" si="0"/>
        <v>46236441</v>
      </c>
      <c r="H15" s="2">
        <f t="shared" si="1"/>
        <v>0.0618556983828267</v>
      </c>
      <c r="I15" s="2">
        <f t="shared" si="2"/>
        <v>0.0618556771182206</v>
      </c>
      <c r="J15" s="2">
        <f t="shared" si="3"/>
        <v>0.0618556012272911</v>
      </c>
      <c r="K15" s="2">
        <f t="shared" si="4"/>
        <v>0.0618556609969176</v>
      </c>
      <c r="L15" s="10">
        <v>1</v>
      </c>
    </row>
    <row r="16" spans="2:12">
      <c r="B16" s="5">
        <v>43479</v>
      </c>
      <c r="C16" s="6">
        <v>7583695</v>
      </c>
      <c r="D16" s="6">
        <v>5687771</v>
      </c>
      <c r="E16" s="6">
        <v>2317240</v>
      </c>
      <c r="F16" s="6">
        <v>5477113</v>
      </c>
      <c r="G16" s="12">
        <f t="shared" si="0"/>
        <v>21065819</v>
      </c>
      <c r="H16" s="2">
        <f t="shared" si="1"/>
        <v>-0.0761904332651087</v>
      </c>
      <c r="I16" s="2">
        <f t="shared" si="2"/>
        <v>-0.0761905488928946</v>
      </c>
      <c r="J16" s="2">
        <f t="shared" si="3"/>
        <v>-0.0761902635674738</v>
      </c>
      <c r="K16" s="2">
        <f t="shared" si="4"/>
        <v>-0.0761903733837671</v>
      </c>
      <c r="L16" s="10">
        <v>1</v>
      </c>
    </row>
    <row r="17" spans="2:12">
      <c r="B17" s="5">
        <v>43480</v>
      </c>
      <c r="C17" s="6">
        <v>7661877</v>
      </c>
      <c r="D17" s="6">
        <v>5746408</v>
      </c>
      <c r="E17" s="6">
        <v>2341129</v>
      </c>
      <c r="F17" s="6">
        <v>5533578</v>
      </c>
      <c r="G17" s="12">
        <f t="shared" si="0"/>
        <v>21282992</v>
      </c>
      <c r="H17" s="2">
        <f t="shared" si="1"/>
        <v>-0.0200000204649587</v>
      </c>
      <c r="I17" s="2">
        <f t="shared" si="2"/>
        <v>-0.0199998942643708</v>
      </c>
      <c r="J17" s="2">
        <f t="shared" si="3"/>
        <v>-0.0199999413957931</v>
      </c>
      <c r="K17" s="2">
        <f t="shared" si="4"/>
        <v>-0.0199999716639028</v>
      </c>
      <c r="L17" s="10">
        <v>1</v>
      </c>
    </row>
    <row r="18" spans="2:12">
      <c r="B18" s="5">
        <v>43481</v>
      </c>
      <c r="C18" s="6">
        <v>7583695</v>
      </c>
      <c r="D18" s="6">
        <v>5687771</v>
      </c>
      <c r="E18" s="6">
        <v>2317240</v>
      </c>
      <c r="F18" s="6">
        <v>5477113</v>
      </c>
      <c r="G18" s="12">
        <f t="shared" si="0"/>
        <v>21065819</v>
      </c>
      <c r="H18" s="2">
        <f t="shared" si="1"/>
        <v>-0.0673076970379433</v>
      </c>
      <c r="I18" s="2">
        <f t="shared" si="2"/>
        <v>-0.067307738033452</v>
      </c>
      <c r="J18" s="2">
        <f t="shared" si="3"/>
        <v>-0.0673075026675785</v>
      </c>
      <c r="K18" s="2">
        <f t="shared" si="4"/>
        <v>-0.0673076006135855</v>
      </c>
      <c r="L18" s="10">
        <v>1</v>
      </c>
    </row>
    <row r="19" spans="2:12">
      <c r="B19" s="5">
        <v>43482</v>
      </c>
      <c r="C19" s="6">
        <v>8052789</v>
      </c>
      <c r="D19" s="6">
        <v>6039592</v>
      </c>
      <c r="E19" s="6">
        <v>2460574</v>
      </c>
      <c r="F19" s="6">
        <v>5815903</v>
      </c>
      <c r="G19" s="12">
        <f t="shared" si="0"/>
        <v>22368858</v>
      </c>
      <c r="H19" s="2">
        <f t="shared" si="1"/>
        <v>19.7998558720516</v>
      </c>
      <c r="I19" s="2">
        <f t="shared" si="2"/>
        <v>1.10204078791482</v>
      </c>
      <c r="J19" s="2">
        <f t="shared" si="3"/>
        <v>1.10204140909852</v>
      </c>
      <c r="K19" s="2">
        <f t="shared" si="4"/>
        <v>-0.0635479308508138</v>
      </c>
      <c r="L19" s="10">
        <v>1</v>
      </c>
    </row>
    <row r="20" spans="2:12">
      <c r="B20" s="5">
        <v>43483</v>
      </c>
      <c r="C20" s="6">
        <v>7974607</v>
      </c>
      <c r="D20" s="6">
        <v>5980955</v>
      </c>
      <c r="E20" s="6">
        <v>2436685</v>
      </c>
      <c r="F20" s="6">
        <v>5759438</v>
      </c>
      <c r="G20" s="12">
        <f t="shared" si="0"/>
        <v>22151685</v>
      </c>
      <c r="H20" s="2">
        <f t="shared" si="1"/>
        <v>0.0736842176125203</v>
      </c>
      <c r="I20" s="2">
        <f t="shared" si="2"/>
        <v>0.0736842691056112</v>
      </c>
      <c r="J20" s="2">
        <f t="shared" si="3"/>
        <v>0.0736839832524183</v>
      </c>
      <c r="K20" s="2">
        <f t="shared" si="4"/>
        <v>0.0736841006356419</v>
      </c>
      <c r="L20" s="10">
        <v>1</v>
      </c>
    </row>
    <row r="21" spans="2:12">
      <c r="B21" s="5">
        <v>43484</v>
      </c>
      <c r="C21" s="6">
        <v>15352294</v>
      </c>
      <c r="D21" s="6">
        <v>11514221</v>
      </c>
      <c r="E21" s="6">
        <v>4690978</v>
      </c>
      <c r="F21" s="6">
        <v>11087768</v>
      </c>
      <c r="G21" s="12">
        <f t="shared" si="0"/>
        <v>42645261</v>
      </c>
      <c r="H21" s="2">
        <f t="shared" si="1"/>
        <v>0</v>
      </c>
      <c r="I21" s="2">
        <f t="shared" si="2"/>
        <v>0</v>
      </c>
      <c r="J21" s="2">
        <f t="shared" si="3"/>
        <v>0</v>
      </c>
      <c r="K21" s="2">
        <f t="shared" si="4"/>
        <v>0</v>
      </c>
      <c r="L21" s="10">
        <v>1</v>
      </c>
    </row>
    <row r="22" spans="2:12">
      <c r="B22" s="5">
        <v>43485</v>
      </c>
      <c r="C22" s="6">
        <v>15998707</v>
      </c>
      <c r="D22" s="6">
        <v>11999030</v>
      </c>
      <c r="E22" s="6">
        <v>4888493</v>
      </c>
      <c r="F22" s="6">
        <v>11554621</v>
      </c>
      <c r="G22" s="12">
        <f t="shared" si="0"/>
        <v>44440851</v>
      </c>
      <c r="H22" s="2">
        <f t="shared" si="1"/>
        <v>-0.0388349281251759</v>
      </c>
      <c r="I22" s="2">
        <f t="shared" si="2"/>
        <v>-0.03883492890288</v>
      </c>
      <c r="J22" s="2">
        <f t="shared" si="3"/>
        <v>-0.0388349762721568</v>
      </c>
      <c r="K22" s="2">
        <f t="shared" si="4"/>
        <v>-0.0388350015285146</v>
      </c>
      <c r="L22" s="10">
        <v>1</v>
      </c>
    </row>
    <row r="23" spans="2:12">
      <c r="B23" s="5">
        <v>43486</v>
      </c>
      <c r="C23" s="6">
        <v>7974607</v>
      </c>
      <c r="D23" s="6">
        <v>5980955</v>
      </c>
      <c r="E23" s="6">
        <v>2436685</v>
      </c>
      <c r="F23" s="6">
        <v>5759438</v>
      </c>
      <c r="G23" s="12">
        <f t="shared" si="0"/>
        <v>22151685</v>
      </c>
      <c r="H23" s="2">
        <f t="shared" si="1"/>
        <v>0.0515463767991724</v>
      </c>
      <c r="I23" s="2">
        <f t="shared" si="2"/>
        <v>0.0515463790648394</v>
      </c>
      <c r="J23" s="2">
        <f t="shared" si="3"/>
        <v>0.0515462360394263</v>
      </c>
      <c r="K23" s="2">
        <f t="shared" si="4"/>
        <v>0.0515463164627059</v>
      </c>
      <c r="L23" s="10">
        <v>1</v>
      </c>
    </row>
    <row r="24" spans="2:12">
      <c r="B24" s="5">
        <v>43487</v>
      </c>
      <c r="C24" s="6">
        <v>13525559</v>
      </c>
      <c r="D24" s="6">
        <v>2028833</v>
      </c>
      <c r="E24" s="6">
        <v>19827367</v>
      </c>
      <c r="F24" s="6">
        <v>2189238</v>
      </c>
      <c r="G24" s="12">
        <f t="shared" si="0"/>
        <v>37570997</v>
      </c>
      <c r="H24" s="2">
        <f t="shared" si="1"/>
        <v>0.765306203688731</v>
      </c>
      <c r="I24" s="2">
        <f t="shared" si="2"/>
        <v>-0.646938922540829</v>
      </c>
      <c r="J24" s="2">
        <f t="shared" si="3"/>
        <v>7.4691475779421</v>
      </c>
      <c r="K24" s="2">
        <f t="shared" si="4"/>
        <v>-0.604372071740924</v>
      </c>
      <c r="L24" s="10">
        <v>1</v>
      </c>
    </row>
    <row r="25" spans="2:12">
      <c r="B25" s="5">
        <v>43488</v>
      </c>
      <c r="C25" s="6">
        <v>7740060</v>
      </c>
      <c r="D25" s="6">
        <v>5805045</v>
      </c>
      <c r="E25" s="6">
        <v>2365018</v>
      </c>
      <c r="F25" s="6">
        <v>5590043</v>
      </c>
      <c r="G25" s="12">
        <f t="shared" si="0"/>
        <v>21500166</v>
      </c>
      <c r="H25" s="2">
        <f t="shared" si="1"/>
        <v>0.0206185770920375</v>
      </c>
      <c r="I25" s="2">
        <f t="shared" si="2"/>
        <v>0.0206186219522551</v>
      </c>
      <c r="J25" s="2">
        <f t="shared" si="3"/>
        <v>0.0206184944157706</v>
      </c>
      <c r="K25" s="2">
        <f t="shared" si="4"/>
        <v>0.0206185265850822</v>
      </c>
      <c r="L25" s="10">
        <v>1</v>
      </c>
    </row>
    <row r="26" spans="2:12">
      <c r="B26" s="5">
        <v>43489</v>
      </c>
      <c r="C26" s="6">
        <v>7427330</v>
      </c>
      <c r="D26" s="6">
        <v>5570497</v>
      </c>
      <c r="E26" s="6">
        <v>2269462</v>
      </c>
      <c r="F26" s="6">
        <v>5364183</v>
      </c>
      <c r="G26" s="12">
        <f t="shared" si="0"/>
        <v>20631472</v>
      </c>
      <c r="H26" s="2">
        <f t="shared" si="1"/>
        <v>-0.0776698607153372</v>
      </c>
      <c r="I26" s="2">
        <f t="shared" si="2"/>
        <v>-0.0776699816808818</v>
      </c>
      <c r="J26" s="2">
        <f t="shared" si="3"/>
        <v>-0.0776696819522599</v>
      </c>
      <c r="K26" s="2">
        <f t="shared" si="4"/>
        <v>-0.0776697960746594</v>
      </c>
      <c r="L26" s="10">
        <v>1</v>
      </c>
    </row>
    <row r="27" spans="2:12">
      <c r="B27" s="5">
        <v>43490</v>
      </c>
      <c r="C27" s="6">
        <v>7427330</v>
      </c>
      <c r="D27" s="6">
        <v>5570497</v>
      </c>
      <c r="E27" s="6">
        <v>2269462</v>
      </c>
      <c r="F27" s="6">
        <v>5364183</v>
      </c>
      <c r="G27" s="12">
        <f t="shared" si="0"/>
        <v>20631472</v>
      </c>
      <c r="H27" s="2">
        <f t="shared" si="1"/>
        <v>-0.0686274571273544</v>
      </c>
      <c r="I27" s="2">
        <f t="shared" si="2"/>
        <v>-0.0686275017952819</v>
      </c>
      <c r="J27" s="2">
        <f t="shared" si="3"/>
        <v>-0.0686272538305115</v>
      </c>
      <c r="K27" s="2">
        <f t="shared" si="4"/>
        <v>-0.0686273556551872</v>
      </c>
      <c r="L27" s="10">
        <v>1</v>
      </c>
    </row>
    <row r="28" spans="2:12">
      <c r="B28" s="5">
        <v>43491</v>
      </c>
      <c r="C28" s="6">
        <v>16968325</v>
      </c>
      <c r="D28" s="6">
        <v>12726244</v>
      </c>
      <c r="E28" s="6">
        <v>5184766</v>
      </c>
      <c r="F28" s="6">
        <v>12254901</v>
      </c>
      <c r="G28" s="12">
        <f t="shared" si="0"/>
        <v>47134236</v>
      </c>
      <c r="H28" s="2">
        <f t="shared" si="1"/>
        <v>0.105263161322992</v>
      </c>
      <c r="I28" s="2">
        <f t="shared" si="2"/>
        <v>0.105263135039704</v>
      </c>
      <c r="J28" s="2">
        <f t="shared" si="3"/>
        <v>0.105263337410664</v>
      </c>
      <c r="K28" s="2">
        <f t="shared" si="4"/>
        <v>0.105263115173406</v>
      </c>
      <c r="L28" s="10">
        <v>1</v>
      </c>
    </row>
    <row r="29" spans="2:12">
      <c r="B29" s="5">
        <v>43492</v>
      </c>
      <c r="C29" s="6">
        <v>16321913</v>
      </c>
      <c r="D29" s="6">
        <v>12241435</v>
      </c>
      <c r="E29" s="6">
        <v>4987251</v>
      </c>
      <c r="F29" s="6">
        <v>11788048</v>
      </c>
      <c r="G29" s="12">
        <f t="shared" si="0"/>
        <v>45338647</v>
      </c>
      <c r="H29" s="2">
        <f t="shared" si="1"/>
        <v>0.0202020075747371</v>
      </c>
      <c r="I29" s="2">
        <f t="shared" si="2"/>
        <v>0.0202020496656814</v>
      </c>
      <c r="J29" s="2">
        <f t="shared" si="3"/>
        <v>0.0202021359138695</v>
      </c>
      <c r="K29" s="2">
        <f t="shared" si="4"/>
        <v>0.0202020473021141</v>
      </c>
      <c r="L29" s="10">
        <v>1</v>
      </c>
    </row>
    <row r="30" spans="2:12">
      <c r="B30" s="5">
        <v>43493</v>
      </c>
      <c r="C30" s="6">
        <v>7661877</v>
      </c>
      <c r="D30" s="6">
        <v>5746408</v>
      </c>
      <c r="E30" s="6">
        <v>2341129</v>
      </c>
      <c r="F30" s="6">
        <v>5533578</v>
      </c>
      <c r="G30" s="12">
        <f t="shared" si="0"/>
        <v>21282992</v>
      </c>
      <c r="H30" s="2">
        <f t="shared" si="1"/>
        <v>-0.0392157256150679</v>
      </c>
      <c r="I30" s="2">
        <f t="shared" si="2"/>
        <v>-0.0392156436555701</v>
      </c>
      <c r="J30" s="2">
        <f t="shared" si="3"/>
        <v>-0.0392155736174352</v>
      </c>
      <c r="K30" s="2">
        <f t="shared" si="4"/>
        <v>-0.0392156318029641</v>
      </c>
      <c r="L30" s="10">
        <v>1</v>
      </c>
    </row>
    <row r="31" spans="2:12">
      <c r="B31" s="5">
        <v>43494</v>
      </c>
      <c r="C31" s="6">
        <v>8052789</v>
      </c>
      <c r="D31" s="6">
        <v>6039592</v>
      </c>
      <c r="E31" s="6">
        <v>2460574</v>
      </c>
      <c r="F31" s="6">
        <v>5815903</v>
      </c>
      <c r="G31" s="12">
        <f t="shared" si="0"/>
        <v>22368858</v>
      </c>
      <c r="H31" s="2">
        <f t="shared" si="1"/>
        <v>-0.404624311645825</v>
      </c>
      <c r="I31" s="2">
        <f t="shared" si="2"/>
        <v>1.9768798121876</v>
      </c>
      <c r="J31" s="2">
        <f t="shared" si="3"/>
        <v>-0.875900113212208</v>
      </c>
      <c r="K31" s="2">
        <f t="shared" si="4"/>
        <v>1.6565878173136</v>
      </c>
      <c r="L31" s="10">
        <v>1</v>
      </c>
    </row>
    <row r="32" spans="2:12">
      <c r="B32" s="5">
        <v>43495</v>
      </c>
      <c r="C32" s="6">
        <v>8052789</v>
      </c>
      <c r="D32" s="6">
        <v>6039592</v>
      </c>
      <c r="E32" s="6">
        <v>2460574</v>
      </c>
      <c r="F32" s="6">
        <v>5815903</v>
      </c>
      <c r="G32" s="12">
        <f t="shared" si="0"/>
        <v>22368858</v>
      </c>
      <c r="H32" s="2">
        <f t="shared" si="1"/>
        <v>0.040403950356974</v>
      </c>
      <c r="I32" s="2">
        <f t="shared" si="2"/>
        <v>0.0404039934229623</v>
      </c>
      <c r="J32" s="2">
        <f t="shared" si="3"/>
        <v>0.0404039208158247</v>
      </c>
      <c r="K32" s="2">
        <f t="shared" si="4"/>
        <v>0.0404039825811715</v>
      </c>
      <c r="L32" s="10">
        <v>1</v>
      </c>
    </row>
    <row r="33" spans="2:12">
      <c r="B33" s="5">
        <v>43496</v>
      </c>
      <c r="C33" s="6">
        <v>7505512</v>
      </c>
      <c r="D33" s="6">
        <v>5629134</v>
      </c>
      <c r="E33" s="6">
        <v>2293351</v>
      </c>
      <c r="F33" s="6">
        <v>5420648</v>
      </c>
      <c r="G33" s="12">
        <f t="shared" si="0"/>
        <v>20848645</v>
      </c>
      <c r="H33" s="2">
        <f t="shared" si="1"/>
        <v>0.0105262590998381</v>
      </c>
      <c r="I33" s="2">
        <f t="shared" si="2"/>
        <v>0.0105263498032582</v>
      </c>
      <c r="J33" s="2">
        <f t="shared" si="3"/>
        <v>0.0105262833217741</v>
      </c>
      <c r="K33" s="2">
        <f t="shared" si="4"/>
        <v>0.010526300090806</v>
      </c>
      <c r="L33" s="10">
        <v>1</v>
      </c>
    </row>
    <row r="34" spans="2:12">
      <c r="B34" s="5">
        <v>43497</v>
      </c>
      <c r="C34" s="6">
        <v>7427330</v>
      </c>
      <c r="D34" s="6">
        <v>5570497</v>
      </c>
      <c r="E34" s="6">
        <v>2269462</v>
      </c>
      <c r="F34" s="6">
        <v>5364183</v>
      </c>
      <c r="G34" s="12">
        <f t="shared" si="0"/>
        <v>20631472</v>
      </c>
      <c r="H34" s="2">
        <f t="shared" si="1"/>
        <v>0</v>
      </c>
      <c r="I34" s="2">
        <f t="shared" si="2"/>
        <v>0</v>
      </c>
      <c r="J34" s="2">
        <f t="shared" si="3"/>
        <v>0</v>
      </c>
      <c r="K34" s="2">
        <f t="shared" si="4"/>
        <v>0</v>
      </c>
      <c r="L34" s="10">
        <v>2</v>
      </c>
    </row>
    <row r="35" spans="2:12">
      <c r="B35" s="5">
        <v>43498</v>
      </c>
      <c r="C35" s="6">
        <v>15675500</v>
      </c>
      <c r="D35" s="6">
        <v>11756625</v>
      </c>
      <c r="E35" s="6">
        <v>4789736</v>
      </c>
      <c r="F35" s="6">
        <v>11321195</v>
      </c>
      <c r="G35" s="12">
        <f t="shared" si="0"/>
        <v>43543056</v>
      </c>
      <c r="H35" s="2">
        <f t="shared" si="1"/>
        <v>-0.0761904902222229</v>
      </c>
      <c r="I35" s="2">
        <f t="shared" si="2"/>
        <v>-0.076190508369948</v>
      </c>
      <c r="J35" s="2">
        <f t="shared" si="3"/>
        <v>-0.0761905166019065</v>
      </c>
      <c r="K35" s="2">
        <f t="shared" si="4"/>
        <v>-0.0761904155733286</v>
      </c>
      <c r="L35" s="10">
        <v>2</v>
      </c>
    </row>
    <row r="36" spans="2:12">
      <c r="B36" s="5">
        <v>43499</v>
      </c>
      <c r="C36" s="6">
        <v>16160310</v>
      </c>
      <c r="D36" s="6">
        <v>12120232</v>
      </c>
      <c r="E36" s="6">
        <v>4937872</v>
      </c>
      <c r="F36" s="6">
        <v>11671335</v>
      </c>
      <c r="G36" s="12">
        <f t="shared" si="0"/>
        <v>44889749</v>
      </c>
      <c r="H36" s="2">
        <f t="shared" si="1"/>
        <v>-0.00990098403293782</v>
      </c>
      <c r="I36" s="2">
        <f t="shared" si="2"/>
        <v>-0.00990104509806244</v>
      </c>
      <c r="J36" s="2">
        <f t="shared" si="3"/>
        <v>-0.00990104568629091</v>
      </c>
      <c r="K36" s="2">
        <f t="shared" si="4"/>
        <v>-0.00990096070189062</v>
      </c>
      <c r="L36" s="10">
        <v>2</v>
      </c>
    </row>
    <row r="37" spans="2:12">
      <c r="B37" s="5">
        <v>43500</v>
      </c>
      <c r="C37" s="6">
        <v>7661877</v>
      </c>
      <c r="D37" s="6">
        <v>5746408</v>
      </c>
      <c r="E37" s="6">
        <v>2341129</v>
      </c>
      <c r="F37" s="6">
        <v>5533578</v>
      </c>
      <c r="G37" s="12">
        <f t="shared" si="0"/>
        <v>21282992</v>
      </c>
      <c r="H37" s="2">
        <f t="shared" si="1"/>
        <v>0</v>
      </c>
      <c r="I37" s="2">
        <f t="shared" si="2"/>
        <v>0</v>
      </c>
      <c r="J37" s="2">
        <f t="shared" si="3"/>
        <v>0</v>
      </c>
      <c r="K37" s="2">
        <f t="shared" si="4"/>
        <v>0</v>
      </c>
      <c r="L37" s="10">
        <v>2</v>
      </c>
    </row>
    <row r="38" spans="2:12">
      <c r="B38" s="5">
        <v>43501</v>
      </c>
      <c r="C38" s="6">
        <v>8052789</v>
      </c>
      <c r="D38" s="6">
        <v>6039592</v>
      </c>
      <c r="E38" s="6">
        <v>2460574</v>
      </c>
      <c r="F38" s="6">
        <v>5815903</v>
      </c>
      <c r="G38" s="12">
        <f t="shared" si="0"/>
        <v>22368858</v>
      </c>
      <c r="H38" s="2">
        <f t="shared" si="1"/>
        <v>0</v>
      </c>
      <c r="I38" s="2">
        <f t="shared" si="2"/>
        <v>0</v>
      </c>
      <c r="J38" s="2">
        <f t="shared" si="3"/>
        <v>0</v>
      </c>
      <c r="K38" s="2">
        <f t="shared" si="4"/>
        <v>0</v>
      </c>
      <c r="L38" s="10">
        <v>2</v>
      </c>
    </row>
    <row r="39" spans="2:12">
      <c r="B39" s="5">
        <v>43502</v>
      </c>
      <c r="C39" s="6">
        <v>7427330</v>
      </c>
      <c r="D39" s="6">
        <v>5570497</v>
      </c>
      <c r="E39" s="6">
        <v>2269462</v>
      </c>
      <c r="F39" s="6">
        <v>5364183</v>
      </c>
      <c r="G39" s="12">
        <f t="shared" si="0"/>
        <v>20631472</v>
      </c>
      <c r="H39" s="2">
        <f t="shared" si="1"/>
        <v>-0.0776698607153372</v>
      </c>
      <c r="I39" s="2">
        <f t="shared" si="2"/>
        <v>-0.0776699816808818</v>
      </c>
      <c r="J39" s="2">
        <f t="shared" si="3"/>
        <v>-0.0776696819522599</v>
      </c>
      <c r="K39" s="2">
        <f t="shared" si="4"/>
        <v>-0.0776697960746594</v>
      </c>
      <c r="L39" s="10">
        <v>2</v>
      </c>
    </row>
    <row r="40" spans="2:12">
      <c r="B40" s="5">
        <v>43503</v>
      </c>
      <c r="C40" s="6">
        <v>7974607</v>
      </c>
      <c r="D40" s="6">
        <v>5980955</v>
      </c>
      <c r="E40" s="6">
        <v>2436685</v>
      </c>
      <c r="F40" s="6">
        <v>5759438</v>
      </c>
      <c r="G40" s="12">
        <f t="shared" si="0"/>
        <v>22151685</v>
      </c>
      <c r="H40" s="2">
        <f t="shared" si="1"/>
        <v>0.0625000666177071</v>
      </c>
      <c r="I40" s="2">
        <f t="shared" si="2"/>
        <v>0.0625000222059024</v>
      </c>
      <c r="J40" s="2">
        <f t="shared" si="3"/>
        <v>0.0624998092311206</v>
      </c>
      <c r="K40" s="2">
        <f t="shared" si="4"/>
        <v>0.0624999077601054</v>
      </c>
      <c r="L40" s="10">
        <v>2</v>
      </c>
    </row>
    <row r="41" spans="2:12">
      <c r="B41" s="5">
        <v>43504</v>
      </c>
      <c r="C41" s="6">
        <v>7896424</v>
      </c>
      <c r="D41" s="6">
        <v>5922318</v>
      </c>
      <c r="E41" s="6">
        <v>2412796</v>
      </c>
      <c r="F41" s="6">
        <v>5702973</v>
      </c>
      <c r="G41" s="12">
        <f t="shared" si="0"/>
        <v>21934511</v>
      </c>
      <c r="H41" s="2">
        <f t="shared" si="1"/>
        <v>0.0631578238747976</v>
      </c>
      <c r="I41" s="2">
        <f t="shared" si="2"/>
        <v>0.063157919302353</v>
      </c>
      <c r="J41" s="2">
        <f t="shared" si="3"/>
        <v>0.0631576999306445</v>
      </c>
      <c r="K41" s="2">
        <f t="shared" si="4"/>
        <v>0.0631578005448361</v>
      </c>
      <c r="L41" s="10">
        <v>2</v>
      </c>
    </row>
    <row r="42" spans="2:12">
      <c r="B42" s="5">
        <v>43505</v>
      </c>
      <c r="C42" s="6">
        <v>15837104</v>
      </c>
      <c r="D42" s="6">
        <v>11877828</v>
      </c>
      <c r="E42" s="6">
        <v>4839115</v>
      </c>
      <c r="F42" s="6">
        <v>11437908</v>
      </c>
      <c r="G42" s="12">
        <f t="shared" si="0"/>
        <v>43991955</v>
      </c>
      <c r="H42" s="2">
        <f t="shared" si="1"/>
        <v>0.0103093362253197</v>
      </c>
      <c r="I42" s="2">
        <f t="shared" si="2"/>
        <v>0.0103093362253197</v>
      </c>
      <c r="J42" s="2">
        <f t="shared" si="3"/>
        <v>0.0103093364644733</v>
      </c>
      <c r="K42" s="2">
        <f t="shared" si="4"/>
        <v>0.0103092473895203</v>
      </c>
      <c r="L42" s="10">
        <v>2</v>
      </c>
    </row>
    <row r="43" spans="2:12">
      <c r="B43" s="5">
        <v>43506</v>
      </c>
      <c r="C43" s="6">
        <v>16645119</v>
      </c>
      <c r="D43" s="6">
        <v>12483839</v>
      </c>
      <c r="E43" s="6">
        <v>5086008</v>
      </c>
      <c r="F43" s="6">
        <v>12021475</v>
      </c>
      <c r="G43" s="12">
        <f t="shared" si="0"/>
        <v>46236441</v>
      </c>
      <c r="H43" s="2">
        <f t="shared" si="1"/>
        <v>0.0299999814359997</v>
      </c>
      <c r="I43" s="2">
        <f t="shared" si="2"/>
        <v>0.0300000033002668</v>
      </c>
      <c r="J43" s="2">
        <f t="shared" si="3"/>
        <v>0.0299999675973779</v>
      </c>
      <c r="K43" s="2">
        <f t="shared" si="4"/>
        <v>0.029999995716</v>
      </c>
      <c r="L43" s="10">
        <v>2</v>
      </c>
    </row>
    <row r="44" spans="2:12">
      <c r="B44" s="5">
        <v>43507</v>
      </c>
      <c r="C44" s="6">
        <v>8052789</v>
      </c>
      <c r="D44" s="6">
        <v>6039592</v>
      </c>
      <c r="E44" s="6">
        <v>2460574</v>
      </c>
      <c r="F44" s="6">
        <v>5815903</v>
      </c>
      <c r="G44" s="12">
        <f t="shared" si="0"/>
        <v>22368858</v>
      </c>
      <c r="H44" s="2">
        <f t="shared" si="1"/>
        <v>0.0510203961770725</v>
      </c>
      <c r="I44" s="2">
        <f t="shared" si="2"/>
        <v>0.0510203939574079</v>
      </c>
      <c r="J44" s="2">
        <f t="shared" si="3"/>
        <v>0.0510202556117156</v>
      </c>
      <c r="K44" s="2">
        <f t="shared" si="4"/>
        <v>0.0510203344020812</v>
      </c>
      <c r="L44" s="10">
        <v>2</v>
      </c>
    </row>
    <row r="45" spans="2:12">
      <c r="B45" s="5">
        <v>43508</v>
      </c>
      <c r="C45" s="6">
        <v>8209154</v>
      </c>
      <c r="D45" s="6">
        <v>6156866</v>
      </c>
      <c r="E45" s="6">
        <v>2508352</v>
      </c>
      <c r="F45" s="6">
        <v>5928833</v>
      </c>
      <c r="G45" s="12">
        <f t="shared" si="0"/>
        <v>22803205</v>
      </c>
      <c r="H45" s="2">
        <f t="shared" si="1"/>
        <v>0.019417496223979</v>
      </c>
      <c r="I45" s="2">
        <f t="shared" si="2"/>
        <v>0.019417536813745</v>
      </c>
      <c r="J45" s="2">
        <f t="shared" si="3"/>
        <v>0.0194174204880651</v>
      </c>
      <c r="K45" s="2">
        <f t="shared" si="4"/>
        <v>0.0194174490186649</v>
      </c>
      <c r="L45" s="10">
        <v>2</v>
      </c>
    </row>
    <row r="46" spans="2:12">
      <c r="B46" s="5">
        <v>43509</v>
      </c>
      <c r="C46" s="6">
        <v>7818242</v>
      </c>
      <c r="D46" s="6">
        <v>5863681</v>
      </c>
      <c r="E46" s="6">
        <v>2388907</v>
      </c>
      <c r="F46" s="6">
        <v>5646508</v>
      </c>
      <c r="G46" s="12">
        <f t="shared" si="0"/>
        <v>21717338</v>
      </c>
      <c r="H46" s="2">
        <f t="shared" si="1"/>
        <v>0.0526315647749596</v>
      </c>
      <c r="I46" s="2">
        <f t="shared" si="2"/>
        <v>0.0526315694990949</v>
      </c>
      <c r="J46" s="2">
        <f t="shared" si="3"/>
        <v>0.0526314166088704</v>
      </c>
      <c r="K46" s="2">
        <f t="shared" si="4"/>
        <v>0.0526315004540301</v>
      </c>
      <c r="L46" s="10">
        <v>2</v>
      </c>
    </row>
    <row r="47" spans="2:12">
      <c r="B47" s="5">
        <v>43510</v>
      </c>
      <c r="C47" s="6">
        <v>7740060</v>
      </c>
      <c r="D47" s="6">
        <v>5805045</v>
      </c>
      <c r="E47" s="6">
        <v>2365018</v>
      </c>
      <c r="F47" s="6">
        <v>5590043</v>
      </c>
      <c r="G47" s="12">
        <f t="shared" si="0"/>
        <v>21500166</v>
      </c>
      <c r="H47" s="2">
        <f t="shared" si="1"/>
        <v>-0.0294117315122865</v>
      </c>
      <c r="I47" s="2">
        <f t="shared" si="2"/>
        <v>-0.0294116909423328</v>
      </c>
      <c r="J47" s="2">
        <f t="shared" si="3"/>
        <v>-0.0294116802130764</v>
      </c>
      <c r="K47" s="2">
        <f t="shared" si="4"/>
        <v>-0.0294117238522231</v>
      </c>
      <c r="L47" s="10">
        <v>2</v>
      </c>
    </row>
    <row r="48" spans="2:12">
      <c r="B48" s="5">
        <v>43511</v>
      </c>
      <c r="C48" s="6">
        <v>7740060</v>
      </c>
      <c r="D48" s="6">
        <v>5805045</v>
      </c>
      <c r="E48" s="6">
        <v>2365018</v>
      </c>
      <c r="F48" s="6">
        <v>5590043</v>
      </c>
      <c r="G48" s="12">
        <f t="shared" si="0"/>
        <v>21500166</v>
      </c>
      <c r="H48" s="2">
        <f t="shared" si="1"/>
        <v>-0.0198018748739935</v>
      </c>
      <c r="I48" s="2">
        <f t="shared" si="2"/>
        <v>-0.0198018748739935</v>
      </c>
      <c r="J48" s="2">
        <f t="shared" si="3"/>
        <v>-0.0198019227485456</v>
      </c>
      <c r="K48" s="2">
        <f t="shared" si="4"/>
        <v>-0.0198019524202552</v>
      </c>
      <c r="L48" s="10">
        <v>2</v>
      </c>
    </row>
    <row r="49" spans="2:12">
      <c r="B49" s="5">
        <v>43512</v>
      </c>
      <c r="C49" s="6">
        <v>16483516</v>
      </c>
      <c r="D49" s="6">
        <v>12362637</v>
      </c>
      <c r="E49" s="6">
        <v>5036630</v>
      </c>
      <c r="F49" s="6">
        <v>11904761</v>
      </c>
      <c r="G49" s="12">
        <f t="shared" si="0"/>
        <v>45787544</v>
      </c>
      <c r="H49" s="2">
        <f t="shared" si="1"/>
        <v>0.0408163007580173</v>
      </c>
      <c r="I49" s="2">
        <f t="shared" si="2"/>
        <v>0.0408163007580173</v>
      </c>
      <c r="J49" s="2">
        <f t="shared" si="3"/>
        <v>0.0408163476172814</v>
      </c>
      <c r="K49" s="2">
        <f t="shared" si="4"/>
        <v>0.0408162926297362</v>
      </c>
      <c r="L49" s="10">
        <v>2</v>
      </c>
    </row>
    <row r="50" spans="2:12">
      <c r="B50" s="5">
        <v>43513</v>
      </c>
      <c r="C50" s="6">
        <v>16321913</v>
      </c>
      <c r="D50" s="6">
        <v>12241435</v>
      </c>
      <c r="E50" s="6">
        <v>4987251</v>
      </c>
      <c r="F50" s="6">
        <v>11788048</v>
      </c>
      <c r="G50" s="12">
        <f t="shared" si="0"/>
        <v>45338647</v>
      </c>
      <c r="H50" s="2">
        <f t="shared" si="1"/>
        <v>-0.0194174640625879</v>
      </c>
      <c r="I50" s="2">
        <f t="shared" si="2"/>
        <v>-0.0194174243996579</v>
      </c>
      <c r="J50" s="2">
        <f t="shared" si="3"/>
        <v>-0.0194173898271494</v>
      </c>
      <c r="K50" s="2">
        <f t="shared" si="4"/>
        <v>-0.0194175007642573</v>
      </c>
      <c r="L50" s="10">
        <v>2</v>
      </c>
    </row>
    <row r="51" spans="2:12">
      <c r="B51" s="5">
        <v>43514</v>
      </c>
      <c r="C51" s="6">
        <v>7818242</v>
      </c>
      <c r="D51" s="6">
        <v>5863681</v>
      </c>
      <c r="E51" s="6">
        <v>2388907</v>
      </c>
      <c r="F51" s="6">
        <v>5646508</v>
      </c>
      <c r="G51" s="12">
        <f t="shared" si="0"/>
        <v>21717338</v>
      </c>
      <c r="H51" s="2">
        <f t="shared" si="1"/>
        <v>-0.0291261822456791</v>
      </c>
      <c r="I51" s="2">
        <f t="shared" si="2"/>
        <v>-0.0291263052206175</v>
      </c>
      <c r="J51" s="2">
        <f t="shared" si="3"/>
        <v>-0.0291261307320975</v>
      </c>
      <c r="K51" s="2">
        <f t="shared" si="4"/>
        <v>-0.0291261735279973</v>
      </c>
      <c r="L51" s="10">
        <v>2</v>
      </c>
    </row>
    <row r="52" spans="2:12">
      <c r="B52" s="5">
        <v>43515</v>
      </c>
      <c r="C52" s="6">
        <v>7896424</v>
      </c>
      <c r="D52" s="6">
        <v>5922318</v>
      </c>
      <c r="E52" s="6">
        <v>2412796</v>
      </c>
      <c r="F52" s="6">
        <v>5702973</v>
      </c>
      <c r="G52" s="12">
        <f t="shared" si="0"/>
        <v>21934511</v>
      </c>
      <c r="H52" s="2">
        <f t="shared" si="1"/>
        <v>-0.0380952775401704</v>
      </c>
      <c r="I52" s="2">
        <f t="shared" si="2"/>
        <v>-0.0380953556565954</v>
      </c>
      <c r="J52" s="2">
        <f t="shared" si="3"/>
        <v>-0.0380951317837369</v>
      </c>
      <c r="K52" s="2">
        <f t="shared" si="4"/>
        <v>-0.0380951866918835</v>
      </c>
      <c r="L52" s="10">
        <v>2</v>
      </c>
    </row>
    <row r="53" spans="2:12">
      <c r="B53" s="5">
        <v>43516</v>
      </c>
      <c r="C53" s="6">
        <v>7974607</v>
      </c>
      <c r="D53" s="6">
        <v>5980955</v>
      </c>
      <c r="E53" s="6">
        <v>2436685</v>
      </c>
      <c r="F53" s="6">
        <v>5759438</v>
      </c>
      <c r="G53" s="12">
        <f t="shared" si="0"/>
        <v>22151685</v>
      </c>
      <c r="H53" s="2">
        <f t="shared" si="1"/>
        <v>0.0200000204649589</v>
      </c>
      <c r="I53" s="2">
        <f t="shared" si="2"/>
        <v>0.0200000648057082</v>
      </c>
      <c r="J53" s="2">
        <f t="shared" si="3"/>
        <v>0.0199999413957932</v>
      </c>
      <c r="K53" s="2">
        <f t="shared" si="4"/>
        <v>0.0199999716639028</v>
      </c>
      <c r="L53" s="10">
        <v>2</v>
      </c>
    </row>
    <row r="54" spans="2:12">
      <c r="B54" s="5">
        <v>43517</v>
      </c>
      <c r="C54" s="6">
        <v>7505512</v>
      </c>
      <c r="D54" s="6">
        <v>5629134</v>
      </c>
      <c r="E54" s="6">
        <v>2293351</v>
      </c>
      <c r="F54" s="6">
        <v>5420648</v>
      </c>
      <c r="G54" s="12">
        <f t="shared" si="0"/>
        <v>20848645</v>
      </c>
      <c r="H54" s="2">
        <f t="shared" si="1"/>
        <v>-0.0303031242651866</v>
      </c>
      <c r="I54" s="2">
        <f t="shared" si="2"/>
        <v>-0.0303031242651866</v>
      </c>
      <c r="J54" s="2">
        <f t="shared" si="3"/>
        <v>-0.0303029406118684</v>
      </c>
      <c r="K54" s="2">
        <f t="shared" si="4"/>
        <v>-0.0303029869358786</v>
      </c>
      <c r="L54" s="10">
        <v>2</v>
      </c>
    </row>
    <row r="55" spans="2:12">
      <c r="B55" s="5">
        <v>43518</v>
      </c>
      <c r="C55" s="6">
        <v>7974607</v>
      </c>
      <c r="D55" s="6">
        <v>5980955</v>
      </c>
      <c r="E55" s="6">
        <v>2436685</v>
      </c>
      <c r="F55" s="6">
        <v>5759438</v>
      </c>
      <c r="G55" s="12">
        <f t="shared" si="0"/>
        <v>22151685</v>
      </c>
      <c r="H55" s="2">
        <f t="shared" si="1"/>
        <v>0.0303029950672218</v>
      </c>
      <c r="I55" s="2">
        <f t="shared" si="2"/>
        <v>0.0303029520012335</v>
      </c>
      <c r="J55" s="2">
        <f t="shared" si="3"/>
        <v>0.0303029406118684</v>
      </c>
      <c r="K55" s="2">
        <f t="shared" si="4"/>
        <v>0.0303029869358786</v>
      </c>
      <c r="L55" s="10">
        <v>2</v>
      </c>
    </row>
    <row r="56" spans="2:12">
      <c r="B56" s="5">
        <v>43519</v>
      </c>
      <c r="C56" s="6">
        <v>15513897</v>
      </c>
      <c r="D56" s="6">
        <v>11635423</v>
      </c>
      <c r="E56" s="6">
        <v>4740357</v>
      </c>
      <c r="F56" s="6">
        <v>11204481</v>
      </c>
      <c r="G56" s="12">
        <f t="shared" si="0"/>
        <v>43094158</v>
      </c>
      <c r="H56" s="2">
        <f t="shared" si="1"/>
        <v>-0.0588235543921576</v>
      </c>
      <c r="I56" s="2">
        <f t="shared" si="2"/>
        <v>-0.0588235341699348</v>
      </c>
      <c r="J56" s="2">
        <f t="shared" si="3"/>
        <v>-0.0588236578823539</v>
      </c>
      <c r="K56" s="2">
        <f t="shared" si="4"/>
        <v>-0.0588235244705878</v>
      </c>
      <c r="L56" s="10">
        <v>2</v>
      </c>
    </row>
    <row r="57" spans="2:12">
      <c r="B57" s="5">
        <v>43520</v>
      </c>
      <c r="C57" s="6">
        <v>15998707</v>
      </c>
      <c r="D57" s="6">
        <v>11999030</v>
      </c>
      <c r="E57" s="6">
        <v>4888493</v>
      </c>
      <c r="F57" s="6">
        <v>11554621</v>
      </c>
      <c r="G57" s="12">
        <f t="shared" si="0"/>
        <v>44440851</v>
      </c>
      <c r="H57" s="2">
        <f t="shared" si="1"/>
        <v>-0.0198019680658756</v>
      </c>
      <c r="I57" s="2">
        <f t="shared" si="2"/>
        <v>-0.0198020085063557</v>
      </c>
      <c r="J57" s="2">
        <f t="shared" si="3"/>
        <v>-0.0198020913725818</v>
      </c>
      <c r="K57" s="2">
        <f t="shared" si="4"/>
        <v>-0.0198020062354684</v>
      </c>
      <c r="L57" s="10">
        <v>2</v>
      </c>
    </row>
    <row r="58" spans="2:12">
      <c r="B58" s="5">
        <v>43521</v>
      </c>
      <c r="C58" s="6">
        <v>7583695</v>
      </c>
      <c r="D58" s="6">
        <v>5687771</v>
      </c>
      <c r="E58" s="6">
        <v>2317240</v>
      </c>
      <c r="F58" s="6">
        <v>5477113</v>
      </c>
      <c r="G58" s="12">
        <f t="shared" si="0"/>
        <v>21065819</v>
      </c>
      <c r="H58" s="2">
        <f t="shared" si="1"/>
        <v>-0.0299999667444421</v>
      </c>
      <c r="I58" s="2">
        <f t="shared" si="2"/>
        <v>-0.029999926667225</v>
      </c>
      <c r="J58" s="2">
        <f t="shared" si="3"/>
        <v>-0.0299999120936897</v>
      </c>
      <c r="K58" s="2">
        <f t="shared" si="4"/>
        <v>-0.029999957495854</v>
      </c>
      <c r="L58" s="10">
        <v>2</v>
      </c>
    </row>
    <row r="59" spans="2:12">
      <c r="B59" s="5">
        <v>43522</v>
      </c>
      <c r="C59" s="6">
        <v>8052789</v>
      </c>
      <c r="D59" s="6">
        <v>6039592</v>
      </c>
      <c r="E59" s="6">
        <v>2460574</v>
      </c>
      <c r="F59" s="6">
        <v>5815903</v>
      </c>
      <c r="G59" s="12">
        <f t="shared" si="0"/>
        <v>22368858</v>
      </c>
      <c r="H59" s="2">
        <f t="shared" si="1"/>
        <v>0.0198020015135965</v>
      </c>
      <c r="I59" s="2">
        <f t="shared" si="2"/>
        <v>0.0198020437267976</v>
      </c>
      <c r="J59" s="2">
        <f t="shared" si="3"/>
        <v>0.0198019227485458</v>
      </c>
      <c r="K59" s="2">
        <f t="shared" si="4"/>
        <v>0.0198019524202553</v>
      </c>
      <c r="L59" s="10">
        <v>2</v>
      </c>
    </row>
    <row r="60" spans="2:12">
      <c r="B60" s="5">
        <v>43523</v>
      </c>
      <c r="C60" s="6">
        <v>7740060</v>
      </c>
      <c r="D60" s="6">
        <v>5805045</v>
      </c>
      <c r="E60" s="6">
        <v>2365018</v>
      </c>
      <c r="F60" s="6">
        <v>5590043</v>
      </c>
      <c r="G60" s="12">
        <f t="shared" si="0"/>
        <v>21500166</v>
      </c>
      <c r="H60" s="2">
        <f t="shared" si="1"/>
        <v>-0.0294117315122865</v>
      </c>
      <c r="I60" s="2">
        <f t="shared" si="2"/>
        <v>-0.0294116909423328</v>
      </c>
      <c r="J60" s="2">
        <f t="shared" si="3"/>
        <v>-0.0294116802130764</v>
      </c>
      <c r="K60" s="2">
        <f t="shared" si="4"/>
        <v>-0.0294117238522231</v>
      </c>
      <c r="L60" s="10">
        <v>2</v>
      </c>
    </row>
    <row r="61" spans="2:12">
      <c r="B61" s="5">
        <v>43524</v>
      </c>
      <c r="C61" s="6">
        <v>8130972</v>
      </c>
      <c r="D61" s="6">
        <v>6098229</v>
      </c>
      <c r="E61" s="6">
        <v>2484463</v>
      </c>
      <c r="F61" s="6">
        <v>5872368</v>
      </c>
      <c r="G61" s="12">
        <f t="shared" si="0"/>
        <v>22586032</v>
      </c>
      <c r="H61" s="2">
        <f t="shared" si="1"/>
        <v>0.0833334221569428</v>
      </c>
      <c r="I61" s="2">
        <f t="shared" si="2"/>
        <v>0.0833334221569428</v>
      </c>
      <c r="J61" s="2">
        <f t="shared" si="3"/>
        <v>0.0833330789748277</v>
      </c>
      <c r="K61" s="2">
        <f t="shared" si="4"/>
        <v>0.0833332103468072</v>
      </c>
      <c r="L61" s="10">
        <v>2</v>
      </c>
    </row>
    <row r="62" spans="2:12">
      <c r="B62" s="5">
        <v>43525</v>
      </c>
      <c r="C62" s="6">
        <v>8052789</v>
      </c>
      <c r="D62" s="6">
        <v>6039592</v>
      </c>
      <c r="E62" s="6">
        <v>2460574</v>
      </c>
      <c r="F62" s="6">
        <v>5815903</v>
      </c>
      <c r="G62" s="12">
        <f t="shared" si="0"/>
        <v>22368858</v>
      </c>
      <c r="H62" s="2">
        <f t="shared" si="1"/>
        <v>0.00980386870475258</v>
      </c>
      <c r="I62" s="2">
        <f t="shared" si="2"/>
        <v>0.0098039527132372</v>
      </c>
      <c r="J62" s="2">
        <f t="shared" si="3"/>
        <v>0.00980389340435872</v>
      </c>
      <c r="K62" s="2">
        <f t="shared" si="4"/>
        <v>0.00980390795074104</v>
      </c>
      <c r="L62" s="10">
        <v>3</v>
      </c>
    </row>
    <row r="63" spans="2:12">
      <c r="B63" s="5">
        <v>43526</v>
      </c>
      <c r="C63" s="6">
        <v>16806722</v>
      </c>
      <c r="D63" s="6">
        <v>12605042</v>
      </c>
      <c r="E63" s="6">
        <v>5135387</v>
      </c>
      <c r="F63" s="6">
        <v>12138188</v>
      </c>
      <c r="G63" s="12">
        <f t="shared" si="0"/>
        <v>46685339</v>
      </c>
      <c r="H63" s="2">
        <f t="shared" si="1"/>
        <v>0.0833333494479176</v>
      </c>
      <c r="I63" s="2">
        <f t="shared" si="2"/>
        <v>0.0833333691435199</v>
      </c>
      <c r="J63" s="2">
        <f t="shared" si="3"/>
        <v>0.0833333860719774</v>
      </c>
      <c r="K63" s="2">
        <f t="shared" si="4"/>
        <v>0.0833333556458349</v>
      </c>
      <c r="L63" s="10">
        <v>3</v>
      </c>
    </row>
    <row r="64" spans="2:12">
      <c r="B64" s="5">
        <v>43527</v>
      </c>
      <c r="C64" s="6">
        <v>15837104</v>
      </c>
      <c r="D64" s="6">
        <v>11877828</v>
      </c>
      <c r="E64" s="6">
        <v>4839115</v>
      </c>
      <c r="F64" s="6">
        <v>11437908</v>
      </c>
      <c r="G64" s="12">
        <f t="shared" si="0"/>
        <v>43991955</v>
      </c>
      <c r="H64" s="2">
        <f t="shared" si="1"/>
        <v>-0.0101010037873686</v>
      </c>
      <c r="I64" s="2">
        <f t="shared" si="2"/>
        <v>-0.0101009831628056</v>
      </c>
      <c r="J64" s="2">
        <f t="shared" si="3"/>
        <v>-0.0101008633949153</v>
      </c>
      <c r="K64" s="2">
        <f t="shared" si="4"/>
        <v>-0.0101009803783265</v>
      </c>
      <c r="L64" s="10">
        <v>3</v>
      </c>
    </row>
    <row r="65" spans="2:12">
      <c r="B65" s="5">
        <v>43528</v>
      </c>
      <c r="C65" s="6">
        <v>7818242</v>
      </c>
      <c r="D65" s="6">
        <v>5863681</v>
      </c>
      <c r="E65" s="6">
        <v>2388907</v>
      </c>
      <c r="F65" s="6">
        <v>5646508</v>
      </c>
      <c r="G65" s="12">
        <f t="shared" si="0"/>
        <v>21717338</v>
      </c>
      <c r="H65" s="2">
        <f t="shared" si="1"/>
        <v>0.0309277997071349</v>
      </c>
      <c r="I65" s="2">
        <f t="shared" si="2"/>
        <v>0.0309277571125841</v>
      </c>
      <c r="J65" s="2">
        <f t="shared" si="3"/>
        <v>0.0309277416236557</v>
      </c>
      <c r="K65" s="2">
        <f t="shared" si="4"/>
        <v>0.0309277898776235</v>
      </c>
      <c r="L65" s="10">
        <v>3</v>
      </c>
    </row>
    <row r="66" spans="2:12">
      <c r="B66" s="5">
        <v>43529</v>
      </c>
      <c r="C66" s="6">
        <v>7818242</v>
      </c>
      <c r="D66" s="6">
        <v>5863681</v>
      </c>
      <c r="E66" s="6">
        <v>2388907</v>
      </c>
      <c r="F66" s="6">
        <v>5646508</v>
      </c>
      <c r="G66" s="12">
        <f t="shared" si="0"/>
        <v>21717338</v>
      </c>
      <c r="H66" s="2">
        <f t="shared" si="1"/>
        <v>-0.0291261822456791</v>
      </c>
      <c r="I66" s="2">
        <f t="shared" si="2"/>
        <v>-0.0291263052206175</v>
      </c>
      <c r="J66" s="2">
        <f t="shared" si="3"/>
        <v>-0.0291261307320975</v>
      </c>
      <c r="K66" s="2">
        <f t="shared" si="4"/>
        <v>-0.0291261735279973</v>
      </c>
      <c r="L66" s="10">
        <v>3</v>
      </c>
    </row>
    <row r="67" spans="2:12">
      <c r="B67" s="5">
        <v>43530</v>
      </c>
      <c r="C67" s="6">
        <v>7583695</v>
      </c>
      <c r="D67" s="6">
        <v>5687771</v>
      </c>
      <c r="E67" s="6">
        <v>2317240</v>
      </c>
      <c r="F67" s="6">
        <v>5477113</v>
      </c>
      <c r="G67" s="12">
        <f t="shared" si="0"/>
        <v>21065819</v>
      </c>
      <c r="H67" s="2">
        <f t="shared" si="1"/>
        <v>-0.0202020397774694</v>
      </c>
      <c r="I67" s="2">
        <f t="shared" si="2"/>
        <v>-0.0202020828434577</v>
      </c>
      <c r="J67" s="2">
        <f t="shared" si="3"/>
        <v>-0.0202019604079123</v>
      </c>
      <c r="K67" s="2">
        <f t="shared" si="4"/>
        <v>-0.0202019912905858</v>
      </c>
      <c r="L67" s="10">
        <v>3</v>
      </c>
    </row>
    <row r="68" spans="2:12">
      <c r="B68" s="5">
        <v>43531</v>
      </c>
      <c r="C68" s="6">
        <v>7818242</v>
      </c>
      <c r="D68" s="6">
        <v>5863681</v>
      </c>
      <c r="E68" s="6">
        <v>2388907</v>
      </c>
      <c r="F68" s="6">
        <v>5646508</v>
      </c>
      <c r="G68" s="12">
        <f t="shared" ref="G68:G131" si="5">SUM(C68:F68)</f>
        <v>21717338</v>
      </c>
      <c r="H68" s="2">
        <f t="shared" ref="H68:H131" si="6">IFERROR((VLOOKUP(B68,$B$2:$G$368,2,FALSE)/VLOOKUP(B68-7,$B$2:$G$368,2,FALSE))-1,"No data Found")</f>
        <v>-0.0384615763035465</v>
      </c>
      <c r="I68" s="2">
        <f t="shared" ref="I68:I131" si="7">IFERROR((VLOOKUP(B68,$B$2:$G$368,3,FALSE)/VLOOKUP(B68-7,$B$2:$G$368,3,FALSE))-1,"No data Found")</f>
        <v>-0.0384616582945638</v>
      </c>
      <c r="J68" s="2">
        <f t="shared" ref="J68:J131" si="8">IFERROR((VLOOKUP(B68,$B$2:$G$368,4,FALSE)/VLOOKUP(B68-7,$B$2:$G$368,4,FALSE))-1,"No data Found")</f>
        <v>-0.0384614300957591</v>
      </c>
      <c r="K68" s="2">
        <f t="shared" ref="K68:K131" si="9">IFERROR((VLOOKUP(B68,$B$2:$G$368,5,FALSE)/VLOOKUP(B68-7,$B$2:$G$368,5,FALSE))-1,"No data Found")</f>
        <v>-0.038461486064906</v>
      </c>
      <c r="L68" s="10">
        <v>3</v>
      </c>
    </row>
    <row r="69" spans="2:12">
      <c r="B69" s="5">
        <v>43532</v>
      </c>
      <c r="C69" s="6">
        <v>7818242</v>
      </c>
      <c r="D69" s="6">
        <v>5863681</v>
      </c>
      <c r="E69" s="6">
        <v>2388907</v>
      </c>
      <c r="F69" s="6">
        <v>5646508</v>
      </c>
      <c r="G69" s="12">
        <f t="shared" si="5"/>
        <v>21717338</v>
      </c>
      <c r="H69" s="2">
        <f t="shared" si="6"/>
        <v>-0.0291261822456791</v>
      </c>
      <c r="I69" s="2">
        <f t="shared" si="7"/>
        <v>-0.0291263052206175</v>
      </c>
      <c r="J69" s="2">
        <f t="shared" si="8"/>
        <v>-0.0291261307320975</v>
      </c>
      <c r="K69" s="2">
        <f t="shared" si="9"/>
        <v>-0.0291261735279973</v>
      </c>
      <c r="L69" s="10">
        <v>3</v>
      </c>
    </row>
    <row r="70" spans="2:12">
      <c r="B70" s="5">
        <v>43533</v>
      </c>
      <c r="C70" s="6">
        <v>16806722</v>
      </c>
      <c r="D70" s="6">
        <v>12605042</v>
      </c>
      <c r="E70" s="6">
        <v>5135387</v>
      </c>
      <c r="F70" s="6">
        <v>12138188</v>
      </c>
      <c r="G70" s="12">
        <f t="shared" si="5"/>
        <v>46685339</v>
      </c>
      <c r="H70" s="2">
        <f t="shared" si="6"/>
        <v>0</v>
      </c>
      <c r="I70" s="2">
        <f t="shared" si="7"/>
        <v>0</v>
      </c>
      <c r="J70" s="2">
        <f t="shared" si="8"/>
        <v>0</v>
      </c>
      <c r="K70" s="2">
        <f t="shared" si="9"/>
        <v>0</v>
      </c>
      <c r="L70" s="10">
        <v>3</v>
      </c>
    </row>
    <row r="71" spans="2:12">
      <c r="B71" s="5">
        <v>43534</v>
      </c>
      <c r="C71" s="6">
        <v>16645119</v>
      </c>
      <c r="D71" s="6">
        <v>12483839</v>
      </c>
      <c r="E71" s="6">
        <v>5086008</v>
      </c>
      <c r="F71" s="6">
        <v>12021475</v>
      </c>
      <c r="G71" s="12">
        <f t="shared" si="5"/>
        <v>46236441</v>
      </c>
      <c r="H71" s="2">
        <f t="shared" si="6"/>
        <v>0.0510203759475216</v>
      </c>
      <c r="I71" s="2">
        <f t="shared" si="7"/>
        <v>0.0510203548999026</v>
      </c>
      <c r="J71" s="2">
        <f t="shared" si="8"/>
        <v>0.0510202795345842</v>
      </c>
      <c r="K71" s="2">
        <f t="shared" si="9"/>
        <v>0.0510204313586016</v>
      </c>
      <c r="L71" s="10">
        <v>3</v>
      </c>
    </row>
    <row r="72" spans="2:12">
      <c r="B72" s="5">
        <v>43535</v>
      </c>
      <c r="C72" s="6">
        <v>7661877</v>
      </c>
      <c r="D72" s="6">
        <v>5746408</v>
      </c>
      <c r="E72" s="6">
        <v>2341129</v>
      </c>
      <c r="F72" s="6">
        <v>5533578</v>
      </c>
      <c r="G72" s="12">
        <f t="shared" si="5"/>
        <v>21282992</v>
      </c>
      <c r="H72" s="2">
        <f t="shared" si="6"/>
        <v>-0.0200000204649587</v>
      </c>
      <c r="I72" s="2">
        <f t="shared" si="7"/>
        <v>-0.0199998942643708</v>
      </c>
      <c r="J72" s="2">
        <f t="shared" si="8"/>
        <v>-0.0199999413957931</v>
      </c>
      <c r="K72" s="2">
        <f t="shared" si="9"/>
        <v>-0.0199999716639028</v>
      </c>
      <c r="L72" s="10">
        <v>3</v>
      </c>
    </row>
    <row r="73" spans="2:12">
      <c r="B73" s="5">
        <v>43536</v>
      </c>
      <c r="C73" s="6">
        <v>7740060</v>
      </c>
      <c r="D73" s="6">
        <v>5805045</v>
      </c>
      <c r="E73" s="6">
        <v>2365018</v>
      </c>
      <c r="F73" s="6">
        <v>5590043</v>
      </c>
      <c r="G73" s="12">
        <f t="shared" si="5"/>
        <v>21500166</v>
      </c>
      <c r="H73" s="2">
        <f t="shared" si="6"/>
        <v>-0.00999994627948331</v>
      </c>
      <c r="I73" s="2">
        <f t="shared" si="7"/>
        <v>-0.00999986186151669</v>
      </c>
      <c r="J73" s="2">
        <f t="shared" si="8"/>
        <v>-0.0099999706978966</v>
      </c>
      <c r="K73" s="2">
        <f t="shared" si="9"/>
        <v>-0.00999998583195139</v>
      </c>
      <c r="L73" s="10">
        <v>3</v>
      </c>
    </row>
    <row r="74" spans="2:12">
      <c r="B74" s="5">
        <v>43537</v>
      </c>
      <c r="C74" s="6">
        <v>7818242</v>
      </c>
      <c r="D74" s="6">
        <v>5863681</v>
      </c>
      <c r="E74" s="6">
        <v>2388907</v>
      </c>
      <c r="F74" s="6">
        <v>5646508</v>
      </c>
      <c r="G74" s="12">
        <f t="shared" si="5"/>
        <v>21717338</v>
      </c>
      <c r="H74" s="2">
        <f t="shared" si="6"/>
        <v>0.0309277997071349</v>
      </c>
      <c r="I74" s="2">
        <f t="shared" si="7"/>
        <v>0.0309277571125841</v>
      </c>
      <c r="J74" s="2">
        <f t="shared" si="8"/>
        <v>0.0309277416236557</v>
      </c>
      <c r="K74" s="2">
        <f t="shared" si="9"/>
        <v>0.0309277898776235</v>
      </c>
      <c r="L74" s="10">
        <v>3</v>
      </c>
    </row>
    <row r="75" spans="2:12">
      <c r="B75" s="5">
        <v>43538</v>
      </c>
      <c r="C75" s="6">
        <v>8209154</v>
      </c>
      <c r="D75" s="6">
        <v>6156866</v>
      </c>
      <c r="E75" s="6">
        <v>2508352</v>
      </c>
      <c r="F75" s="6">
        <v>5928833</v>
      </c>
      <c r="G75" s="12">
        <f t="shared" si="5"/>
        <v>22803205</v>
      </c>
      <c r="H75" s="2">
        <f t="shared" si="6"/>
        <v>0.0499999872094008</v>
      </c>
      <c r="I75" s="2">
        <f t="shared" si="7"/>
        <v>0.0500001620142705</v>
      </c>
      <c r="J75" s="2">
        <f t="shared" si="8"/>
        <v>0.0499998534894828</v>
      </c>
      <c r="K75" s="2">
        <f t="shared" si="9"/>
        <v>0.0499999291597568</v>
      </c>
      <c r="L75" s="10">
        <v>3</v>
      </c>
    </row>
    <row r="76" spans="2:12">
      <c r="B76" s="5">
        <v>43539</v>
      </c>
      <c r="C76" s="6">
        <v>7740060</v>
      </c>
      <c r="D76" s="6">
        <v>5805045</v>
      </c>
      <c r="E76" s="6">
        <v>2365018</v>
      </c>
      <c r="F76" s="6">
        <v>5590043</v>
      </c>
      <c r="G76" s="12">
        <f t="shared" si="5"/>
        <v>21500166</v>
      </c>
      <c r="H76" s="2">
        <f t="shared" si="6"/>
        <v>-0.00999994627948331</v>
      </c>
      <c r="I76" s="2">
        <f t="shared" si="7"/>
        <v>-0.00999986186151669</v>
      </c>
      <c r="J76" s="2">
        <f t="shared" si="8"/>
        <v>-0.0099999706978966</v>
      </c>
      <c r="K76" s="2">
        <f t="shared" si="9"/>
        <v>-0.00999998583195139</v>
      </c>
      <c r="L76" s="10">
        <v>3</v>
      </c>
    </row>
    <row r="77" spans="2:12">
      <c r="B77" s="5">
        <v>43540</v>
      </c>
      <c r="C77" s="6">
        <v>15352294</v>
      </c>
      <c r="D77" s="6">
        <v>11514221</v>
      </c>
      <c r="E77" s="6">
        <v>4690978</v>
      </c>
      <c r="F77" s="6">
        <v>11087768</v>
      </c>
      <c r="G77" s="12">
        <f t="shared" si="5"/>
        <v>42645261</v>
      </c>
      <c r="H77" s="2">
        <f t="shared" si="6"/>
        <v>-0.0865384695480772</v>
      </c>
      <c r="I77" s="2">
        <f t="shared" si="7"/>
        <v>-0.0865384661153846</v>
      </c>
      <c r="J77" s="2">
        <f t="shared" si="8"/>
        <v>-0.086538560774485</v>
      </c>
      <c r="K77" s="2">
        <f t="shared" si="9"/>
        <v>-0.086538452032544</v>
      </c>
      <c r="L77" s="10">
        <v>3</v>
      </c>
    </row>
    <row r="78" spans="2:12">
      <c r="B78" s="5">
        <v>43541</v>
      </c>
      <c r="C78" s="6">
        <v>15352294</v>
      </c>
      <c r="D78" s="6">
        <v>11514221</v>
      </c>
      <c r="E78" s="6">
        <v>4690978</v>
      </c>
      <c r="F78" s="6">
        <v>11087768</v>
      </c>
      <c r="G78" s="12">
        <f t="shared" si="5"/>
        <v>42645261</v>
      </c>
      <c r="H78" s="2">
        <f t="shared" si="6"/>
        <v>-0.0776699163280239</v>
      </c>
      <c r="I78" s="2">
        <f t="shared" si="7"/>
        <v>-0.0776698578057599</v>
      </c>
      <c r="J78" s="2">
        <f t="shared" si="8"/>
        <v>-0.0776699525443137</v>
      </c>
      <c r="K78" s="2">
        <f t="shared" si="9"/>
        <v>-0.0776699198725614</v>
      </c>
      <c r="L78" s="10">
        <v>3</v>
      </c>
    </row>
    <row r="79" spans="2:12">
      <c r="B79" s="5">
        <v>43542</v>
      </c>
      <c r="C79" s="6">
        <v>8052789</v>
      </c>
      <c r="D79" s="6">
        <v>6039592</v>
      </c>
      <c r="E79" s="6">
        <v>2460574</v>
      </c>
      <c r="F79" s="6">
        <v>5815903</v>
      </c>
      <c r="G79" s="12">
        <f t="shared" si="5"/>
        <v>22368858</v>
      </c>
      <c r="H79" s="2">
        <f t="shared" si="6"/>
        <v>0.0510203961770725</v>
      </c>
      <c r="I79" s="2">
        <f t="shared" si="7"/>
        <v>0.0510203939574079</v>
      </c>
      <c r="J79" s="2">
        <f t="shared" si="8"/>
        <v>0.0510202556117156</v>
      </c>
      <c r="K79" s="2">
        <f t="shared" si="9"/>
        <v>0.0510203344020812</v>
      </c>
      <c r="L79" s="10">
        <v>3</v>
      </c>
    </row>
    <row r="80" spans="2:12">
      <c r="B80" s="5">
        <v>43543</v>
      </c>
      <c r="C80" s="6">
        <v>7896424</v>
      </c>
      <c r="D80" s="6">
        <v>5922318</v>
      </c>
      <c r="E80" s="6">
        <v>2412796</v>
      </c>
      <c r="F80" s="6">
        <v>5702973</v>
      </c>
      <c r="G80" s="12">
        <f t="shared" si="5"/>
        <v>21934511</v>
      </c>
      <c r="H80" s="2">
        <f t="shared" si="6"/>
        <v>0.0202019105795046</v>
      </c>
      <c r="I80" s="2">
        <f t="shared" si="7"/>
        <v>0.0202019105795046</v>
      </c>
      <c r="J80" s="2">
        <f t="shared" si="8"/>
        <v>0.0202019604079122</v>
      </c>
      <c r="K80" s="2">
        <f t="shared" si="9"/>
        <v>0.0202019912905858</v>
      </c>
      <c r="L80" s="10">
        <v>3</v>
      </c>
    </row>
    <row r="81" spans="2:12">
      <c r="B81" s="5">
        <v>43544</v>
      </c>
      <c r="C81" s="6">
        <v>7661877</v>
      </c>
      <c r="D81" s="6">
        <v>5746408</v>
      </c>
      <c r="E81" s="6">
        <v>2341129</v>
      </c>
      <c r="F81" s="6">
        <v>5533578</v>
      </c>
      <c r="G81" s="12">
        <f t="shared" si="5"/>
        <v>21282992</v>
      </c>
      <c r="H81" s="2">
        <f t="shared" si="6"/>
        <v>-0.0200000204649587</v>
      </c>
      <c r="I81" s="2">
        <f t="shared" si="7"/>
        <v>-0.0199998942643708</v>
      </c>
      <c r="J81" s="2">
        <f t="shared" si="8"/>
        <v>-0.0199999413957931</v>
      </c>
      <c r="K81" s="2">
        <f t="shared" si="9"/>
        <v>-0.0199999716639028</v>
      </c>
      <c r="L81" s="10">
        <v>3</v>
      </c>
    </row>
    <row r="82" spans="2:12">
      <c r="B82" s="5">
        <v>43545</v>
      </c>
      <c r="C82" s="6">
        <v>7818242</v>
      </c>
      <c r="D82" s="6">
        <v>5863681</v>
      </c>
      <c r="E82" s="6">
        <v>2388907</v>
      </c>
      <c r="F82" s="6">
        <v>5646508</v>
      </c>
      <c r="G82" s="12">
        <f t="shared" si="5"/>
        <v>21717338</v>
      </c>
      <c r="H82" s="2">
        <f t="shared" si="6"/>
        <v>-0.047619036017597</v>
      </c>
      <c r="I82" s="2">
        <f t="shared" si="7"/>
        <v>-0.0476191945707443</v>
      </c>
      <c r="J82" s="2">
        <f t="shared" si="8"/>
        <v>-0.0476189147296712</v>
      </c>
      <c r="K82" s="2">
        <f t="shared" si="9"/>
        <v>-0.0476189833648545</v>
      </c>
      <c r="L82" s="10">
        <v>3</v>
      </c>
    </row>
    <row r="83" spans="2:12">
      <c r="B83" s="5">
        <v>43546</v>
      </c>
      <c r="C83" s="6">
        <v>7583695</v>
      </c>
      <c r="D83" s="6">
        <v>5687771</v>
      </c>
      <c r="E83" s="6">
        <v>2317240</v>
      </c>
      <c r="F83" s="6">
        <v>5477113</v>
      </c>
      <c r="G83" s="12">
        <f t="shared" si="5"/>
        <v>21065819</v>
      </c>
      <c r="H83" s="2">
        <f t="shared" si="6"/>
        <v>-0.0202020397774694</v>
      </c>
      <c r="I83" s="2">
        <f t="shared" si="7"/>
        <v>-0.0202020828434577</v>
      </c>
      <c r="J83" s="2">
        <f t="shared" si="8"/>
        <v>-0.0202019604079123</v>
      </c>
      <c r="K83" s="2">
        <f t="shared" si="9"/>
        <v>-0.0202019912905858</v>
      </c>
      <c r="L83" s="10">
        <v>3</v>
      </c>
    </row>
    <row r="84" spans="2:12">
      <c r="B84" s="5">
        <v>43547</v>
      </c>
      <c r="C84" s="6">
        <v>15998707</v>
      </c>
      <c r="D84" s="6">
        <v>11999030</v>
      </c>
      <c r="E84" s="6">
        <v>4888493</v>
      </c>
      <c r="F84" s="6">
        <v>11554621</v>
      </c>
      <c r="G84" s="12">
        <f t="shared" si="5"/>
        <v>44440851</v>
      </c>
      <c r="H84" s="2">
        <f t="shared" si="6"/>
        <v>0.0421053036113039</v>
      </c>
      <c r="I84" s="2">
        <f t="shared" si="7"/>
        <v>0.042105236646057</v>
      </c>
      <c r="J84" s="2">
        <f t="shared" si="8"/>
        <v>0.0421052923292329</v>
      </c>
      <c r="K84" s="2">
        <f t="shared" si="9"/>
        <v>0.0421052280314667</v>
      </c>
      <c r="L84" s="10">
        <v>3</v>
      </c>
    </row>
    <row r="85" spans="2:12">
      <c r="B85" s="5">
        <v>43548</v>
      </c>
      <c r="C85" s="6">
        <v>16321913</v>
      </c>
      <c r="D85" s="6">
        <v>12241435</v>
      </c>
      <c r="E85" s="6">
        <v>4987251</v>
      </c>
      <c r="F85" s="6">
        <v>11788048</v>
      </c>
      <c r="G85" s="12">
        <f t="shared" si="5"/>
        <v>45338647</v>
      </c>
      <c r="H85" s="2">
        <f t="shared" si="6"/>
        <v>0.0631579228485333</v>
      </c>
      <c r="I85" s="2">
        <f t="shared" si="7"/>
        <v>0.0631578983936474</v>
      </c>
      <c r="J85" s="2">
        <f t="shared" si="8"/>
        <v>0.0631580450814309</v>
      </c>
      <c r="K85" s="2">
        <f t="shared" si="9"/>
        <v>0.0631578871419387</v>
      </c>
      <c r="L85" s="10">
        <v>3</v>
      </c>
    </row>
    <row r="86" spans="2:12">
      <c r="B86" s="5">
        <v>43549</v>
      </c>
      <c r="C86" s="6">
        <v>8052789</v>
      </c>
      <c r="D86" s="6">
        <v>6039592</v>
      </c>
      <c r="E86" s="6">
        <v>2460574</v>
      </c>
      <c r="F86" s="6">
        <v>5815903</v>
      </c>
      <c r="G86" s="12">
        <f t="shared" si="5"/>
        <v>22368858</v>
      </c>
      <c r="H86" s="2">
        <f t="shared" si="6"/>
        <v>0</v>
      </c>
      <c r="I86" s="2">
        <f t="shared" si="7"/>
        <v>0</v>
      </c>
      <c r="J86" s="2">
        <f t="shared" si="8"/>
        <v>0</v>
      </c>
      <c r="K86" s="2">
        <f t="shared" si="9"/>
        <v>0</v>
      </c>
      <c r="L86" s="10">
        <v>3</v>
      </c>
    </row>
    <row r="87" spans="2:12">
      <c r="B87" s="5">
        <v>43550</v>
      </c>
      <c r="C87" s="6">
        <v>7505512</v>
      </c>
      <c r="D87" s="6">
        <v>5629134</v>
      </c>
      <c r="E87" s="6">
        <v>2293351</v>
      </c>
      <c r="F87" s="6">
        <v>5420648</v>
      </c>
      <c r="G87" s="12">
        <f t="shared" si="5"/>
        <v>20848645</v>
      </c>
      <c r="H87" s="2">
        <f t="shared" si="6"/>
        <v>-0.0495049404641899</v>
      </c>
      <c r="I87" s="2">
        <f t="shared" si="7"/>
        <v>-0.0495049404641899</v>
      </c>
      <c r="J87" s="2">
        <f t="shared" si="8"/>
        <v>-0.0495048068713642</v>
      </c>
      <c r="K87" s="2">
        <f t="shared" si="9"/>
        <v>-0.049504881050638</v>
      </c>
      <c r="L87" s="10">
        <v>3</v>
      </c>
    </row>
    <row r="88" spans="2:12">
      <c r="B88" s="5">
        <v>43551</v>
      </c>
      <c r="C88" s="6">
        <v>7505512</v>
      </c>
      <c r="D88" s="6">
        <v>5629134</v>
      </c>
      <c r="E88" s="6">
        <v>2293351</v>
      </c>
      <c r="F88" s="6">
        <v>5420648</v>
      </c>
      <c r="G88" s="12">
        <f t="shared" si="5"/>
        <v>20848645</v>
      </c>
      <c r="H88" s="2">
        <f t="shared" si="6"/>
        <v>-0.0204081845740932</v>
      </c>
      <c r="I88" s="2">
        <f t="shared" si="7"/>
        <v>-0.0204082271916648</v>
      </c>
      <c r="J88" s="2">
        <f t="shared" si="8"/>
        <v>-0.0204081022446863</v>
      </c>
      <c r="K88" s="2">
        <f t="shared" si="9"/>
        <v>-0.0204081337608325</v>
      </c>
      <c r="L88" s="10">
        <v>3</v>
      </c>
    </row>
    <row r="89" spans="2:12">
      <c r="B89" s="5">
        <v>43552</v>
      </c>
      <c r="C89" s="6">
        <v>7740060</v>
      </c>
      <c r="D89" s="6">
        <v>5805045</v>
      </c>
      <c r="E89" s="6">
        <v>2365018</v>
      </c>
      <c r="F89" s="6">
        <v>5590043</v>
      </c>
      <c r="G89" s="12">
        <f t="shared" si="5"/>
        <v>21500166</v>
      </c>
      <c r="H89" s="2">
        <f t="shared" si="6"/>
        <v>-0.00999994627948331</v>
      </c>
      <c r="I89" s="2">
        <f t="shared" si="7"/>
        <v>-0.00999986186151669</v>
      </c>
      <c r="J89" s="2">
        <f t="shared" si="8"/>
        <v>-0.0099999706978966</v>
      </c>
      <c r="K89" s="2">
        <f t="shared" si="9"/>
        <v>-0.00999998583195139</v>
      </c>
      <c r="L89" s="10">
        <v>3</v>
      </c>
    </row>
    <row r="90" spans="2:12">
      <c r="B90" s="5">
        <v>43553</v>
      </c>
      <c r="C90" s="6">
        <v>8209154</v>
      </c>
      <c r="D90" s="6">
        <v>6156866</v>
      </c>
      <c r="E90" s="6">
        <v>2508352</v>
      </c>
      <c r="F90" s="6">
        <v>5928833</v>
      </c>
      <c r="G90" s="12">
        <f t="shared" si="5"/>
        <v>22803205</v>
      </c>
      <c r="H90" s="2">
        <f t="shared" si="6"/>
        <v>0.0824741765063073</v>
      </c>
      <c r="I90" s="2">
        <f t="shared" si="7"/>
        <v>0.0824743119932219</v>
      </c>
      <c r="J90" s="2">
        <f t="shared" si="8"/>
        <v>0.0824739776630818</v>
      </c>
      <c r="K90" s="2">
        <f t="shared" si="9"/>
        <v>0.0824741063403294</v>
      </c>
      <c r="L90" s="10">
        <v>3</v>
      </c>
    </row>
    <row r="91" spans="2:12">
      <c r="B91" s="5">
        <v>43554</v>
      </c>
      <c r="C91" s="6">
        <v>16160310</v>
      </c>
      <c r="D91" s="6">
        <v>12120232</v>
      </c>
      <c r="E91" s="6">
        <v>4937872</v>
      </c>
      <c r="F91" s="6">
        <v>11671335</v>
      </c>
      <c r="G91" s="12">
        <f t="shared" si="5"/>
        <v>44889749</v>
      </c>
      <c r="H91" s="2">
        <f t="shared" si="6"/>
        <v>0.0101010037873686</v>
      </c>
      <c r="I91" s="2">
        <f t="shared" si="7"/>
        <v>0.0101009831628056</v>
      </c>
      <c r="J91" s="2">
        <f t="shared" si="8"/>
        <v>0.0101010679569349</v>
      </c>
      <c r="K91" s="2">
        <f t="shared" si="9"/>
        <v>0.0101010669237875</v>
      </c>
      <c r="L91" s="10">
        <v>3</v>
      </c>
    </row>
    <row r="92" spans="2:12">
      <c r="B92" s="5">
        <v>43555</v>
      </c>
      <c r="C92" s="6">
        <v>15352294</v>
      </c>
      <c r="D92" s="6">
        <v>11514221</v>
      </c>
      <c r="E92" s="6">
        <v>4690978</v>
      </c>
      <c r="F92" s="6">
        <v>11087768</v>
      </c>
      <c r="G92" s="12">
        <f t="shared" si="5"/>
        <v>42645261</v>
      </c>
      <c r="H92" s="2">
        <f t="shared" si="6"/>
        <v>-0.059405965464955</v>
      </c>
      <c r="I92" s="2">
        <f t="shared" si="7"/>
        <v>-0.0594059438292978</v>
      </c>
      <c r="J92" s="2">
        <f t="shared" si="8"/>
        <v>-0.0594060736064818</v>
      </c>
      <c r="K92" s="2">
        <f t="shared" si="9"/>
        <v>-0.0594059338747178</v>
      </c>
      <c r="L92" s="10">
        <v>3</v>
      </c>
    </row>
    <row r="93" spans="2:12">
      <c r="B93" s="5">
        <v>43556</v>
      </c>
      <c r="C93" s="6">
        <v>7583695</v>
      </c>
      <c r="D93" s="6">
        <v>5687771</v>
      </c>
      <c r="E93" s="6">
        <v>2317240</v>
      </c>
      <c r="F93" s="6">
        <v>5477113</v>
      </c>
      <c r="G93" s="12">
        <f t="shared" si="5"/>
        <v>21065819</v>
      </c>
      <c r="H93" s="2">
        <f t="shared" si="6"/>
        <v>-0.0582523644913582</v>
      </c>
      <c r="I93" s="2">
        <f t="shared" si="7"/>
        <v>-0.0582524448671368</v>
      </c>
      <c r="J93" s="2">
        <f t="shared" si="8"/>
        <v>-0.0582522614641949</v>
      </c>
      <c r="K93" s="2">
        <f t="shared" si="9"/>
        <v>-0.0582523470559946</v>
      </c>
      <c r="L93" s="10">
        <v>4</v>
      </c>
    </row>
    <row r="94" spans="2:12">
      <c r="B94" s="5">
        <v>43557</v>
      </c>
      <c r="C94" s="6">
        <v>8209154</v>
      </c>
      <c r="D94" s="6">
        <v>6156866</v>
      </c>
      <c r="E94" s="6">
        <v>2508352</v>
      </c>
      <c r="F94" s="6">
        <v>5928833</v>
      </c>
      <c r="G94" s="12">
        <f t="shared" si="5"/>
        <v>22803205</v>
      </c>
      <c r="H94" s="2">
        <f t="shared" si="6"/>
        <v>0.0937500333088535</v>
      </c>
      <c r="I94" s="2">
        <f t="shared" si="7"/>
        <v>0.093750122132463</v>
      </c>
      <c r="J94" s="2">
        <f t="shared" si="8"/>
        <v>0.0937497138466812</v>
      </c>
      <c r="K94" s="2">
        <f t="shared" si="9"/>
        <v>0.0937498616401582</v>
      </c>
      <c r="L94" s="10">
        <v>4</v>
      </c>
    </row>
    <row r="95" spans="2:12">
      <c r="B95" s="5">
        <v>43558</v>
      </c>
      <c r="C95" s="6">
        <v>8052789</v>
      </c>
      <c r="D95" s="6">
        <v>6039592</v>
      </c>
      <c r="E95" s="6">
        <v>2460574</v>
      </c>
      <c r="F95" s="6">
        <v>5815903</v>
      </c>
      <c r="G95" s="12">
        <f t="shared" si="5"/>
        <v>22368858</v>
      </c>
      <c r="H95" s="2">
        <f t="shared" si="6"/>
        <v>0.0729166777696177</v>
      </c>
      <c r="I95" s="2">
        <f t="shared" si="7"/>
        <v>0.0729167221814226</v>
      </c>
      <c r="J95" s="2">
        <f t="shared" si="8"/>
        <v>0.0729164441029742</v>
      </c>
      <c r="K95" s="2">
        <f t="shared" si="9"/>
        <v>0.0729165590534564</v>
      </c>
      <c r="L95" s="10">
        <v>4</v>
      </c>
    </row>
    <row r="96" spans="2:12">
      <c r="B96" s="5">
        <v>43559</v>
      </c>
      <c r="C96" s="6">
        <v>7974607</v>
      </c>
      <c r="D96" s="6">
        <v>5980955</v>
      </c>
      <c r="E96" s="6">
        <v>2436685</v>
      </c>
      <c r="F96" s="6">
        <v>5759438</v>
      </c>
      <c r="G96" s="12">
        <f t="shared" si="5"/>
        <v>22151685</v>
      </c>
      <c r="H96" s="2">
        <f t="shared" si="6"/>
        <v>0.0303029950672218</v>
      </c>
      <c r="I96" s="2">
        <f t="shared" si="7"/>
        <v>0.0303029520012335</v>
      </c>
      <c r="J96" s="2">
        <f t="shared" si="8"/>
        <v>0.0303029406118684</v>
      </c>
      <c r="K96" s="2">
        <f t="shared" si="9"/>
        <v>0.0303029869358786</v>
      </c>
      <c r="L96" s="10">
        <v>4</v>
      </c>
    </row>
    <row r="97" spans="2:12">
      <c r="B97" s="5">
        <v>43560</v>
      </c>
      <c r="C97" s="6">
        <v>8130972</v>
      </c>
      <c r="D97" s="6">
        <v>6098229</v>
      </c>
      <c r="E97" s="6">
        <v>2484463</v>
      </c>
      <c r="F97" s="6">
        <v>5872368</v>
      </c>
      <c r="G97" s="12">
        <f t="shared" si="5"/>
        <v>22586032</v>
      </c>
      <c r="H97" s="2">
        <f t="shared" si="6"/>
        <v>-0.00952375847742659</v>
      </c>
      <c r="I97" s="2">
        <f t="shared" si="7"/>
        <v>-0.00952383891414887</v>
      </c>
      <c r="J97" s="2">
        <f t="shared" si="8"/>
        <v>-0.00952378294593426</v>
      </c>
      <c r="K97" s="2">
        <f t="shared" si="9"/>
        <v>-0.00952379667297087</v>
      </c>
      <c r="L97" s="10">
        <v>4</v>
      </c>
    </row>
    <row r="98" spans="2:12">
      <c r="B98" s="5">
        <v>43561</v>
      </c>
      <c r="C98" s="6">
        <v>16806722</v>
      </c>
      <c r="D98" s="6">
        <v>12605042</v>
      </c>
      <c r="E98" s="6">
        <v>5135387</v>
      </c>
      <c r="F98" s="6">
        <v>12138188</v>
      </c>
      <c r="G98" s="12">
        <f t="shared" si="5"/>
        <v>46685339</v>
      </c>
      <c r="H98" s="2">
        <f t="shared" si="6"/>
        <v>0.0399999752479996</v>
      </c>
      <c r="I98" s="2">
        <f t="shared" si="7"/>
        <v>0.0400000594048036</v>
      </c>
      <c r="J98" s="2">
        <f t="shared" si="8"/>
        <v>0.0400000243019665</v>
      </c>
      <c r="K98" s="2">
        <f t="shared" si="9"/>
        <v>0.0399999657279995</v>
      </c>
      <c r="L98" s="10">
        <v>4</v>
      </c>
    </row>
    <row r="99" spans="2:12">
      <c r="B99" s="5">
        <v>43562</v>
      </c>
      <c r="C99" s="6">
        <v>15513897</v>
      </c>
      <c r="D99" s="6">
        <v>11635423</v>
      </c>
      <c r="E99" s="6">
        <v>4740357</v>
      </c>
      <c r="F99" s="6">
        <v>11204481</v>
      </c>
      <c r="G99" s="12">
        <f t="shared" si="5"/>
        <v>43094158</v>
      </c>
      <c r="H99" s="2">
        <f t="shared" si="6"/>
        <v>0.0105263096186146</v>
      </c>
      <c r="I99" s="2">
        <f t="shared" si="7"/>
        <v>0.0105262874492333</v>
      </c>
      <c r="J99" s="2">
        <f t="shared" si="8"/>
        <v>0.010526376376099</v>
      </c>
      <c r="K99" s="2">
        <f t="shared" si="9"/>
        <v>0.0105262844604974</v>
      </c>
      <c r="L99" s="10">
        <v>4</v>
      </c>
    </row>
    <row r="100" spans="2:12">
      <c r="B100" s="5">
        <v>43563</v>
      </c>
      <c r="C100" s="6">
        <v>7740060</v>
      </c>
      <c r="D100" s="6">
        <v>5805045</v>
      </c>
      <c r="E100" s="6">
        <v>2365018</v>
      </c>
      <c r="F100" s="6">
        <v>5590043</v>
      </c>
      <c r="G100" s="12">
        <f t="shared" si="5"/>
        <v>21500166</v>
      </c>
      <c r="H100" s="2">
        <f t="shared" si="6"/>
        <v>0.0206185770920375</v>
      </c>
      <c r="I100" s="2">
        <f t="shared" si="7"/>
        <v>0.0206186219522551</v>
      </c>
      <c r="J100" s="2">
        <f t="shared" si="8"/>
        <v>0.0206184944157706</v>
      </c>
      <c r="K100" s="2">
        <f t="shared" si="9"/>
        <v>0.0206185265850822</v>
      </c>
      <c r="L100" s="10">
        <v>4</v>
      </c>
    </row>
    <row r="101" spans="2:12">
      <c r="B101" s="5">
        <v>43564</v>
      </c>
      <c r="C101" s="6">
        <v>7818242</v>
      </c>
      <c r="D101" s="6">
        <v>5863681</v>
      </c>
      <c r="E101" s="6">
        <v>2388907</v>
      </c>
      <c r="F101" s="6">
        <v>5646508</v>
      </c>
      <c r="G101" s="12">
        <f t="shared" si="5"/>
        <v>21717338</v>
      </c>
      <c r="H101" s="2">
        <f t="shared" si="6"/>
        <v>-0.047619036017597</v>
      </c>
      <c r="I101" s="2">
        <f t="shared" si="7"/>
        <v>-0.0476191945707443</v>
      </c>
      <c r="J101" s="2">
        <f t="shared" si="8"/>
        <v>-0.0476189147296712</v>
      </c>
      <c r="K101" s="2">
        <f t="shared" si="9"/>
        <v>-0.0476189833648545</v>
      </c>
      <c r="L101" s="10">
        <v>4</v>
      </c>
    </row>
    <row r="102" spans="2:12">
      <c r="B102" s="5">
        <v>43565</v>
      </c>
      <c r="C102" s="6">
        <v>7740060</v>
      </c>
      <c r="D102" s="6">
        <v>5805045</v>
      </c>
      <c r="E102" s="6">
        <v>2365018</v>
      </c>
      <c r="F102" s="6">
        <v>5590043</v>
      </c>
      <c r="G102" s="12">
        <f t="shared" si="5"/>
        <v>21500166</v>
      </c>
      <c r="H102" s="2">
        <f t="shared" si="6"/>
        <v>-0.0388348682673791</v>
      </c>
      <c r="I102" s="2">
        <f t="shared" si="7"/>
        <v>-0.0388349080533917</v>
      </c>
      <c r="J102" s="2">
        <f t="shared" si="8"/>
        <v>-0.03883484097613</v>
      </c>
      <c r="K102" s="2">
        <f t="shared" si="9"/>
        <v>-0.0388348980373298</v>
      </c>
      <c r="L102" s="10">
        <v>4</v>
      </c>
    </row>
    <row r="103" spans="2:12">
      <c r="B103" s="5">
        <v>43566</v>
      </c>
      <c r="C103" s="6">
        <v>7427330</v>
      </c>
      <c r="D103" s="6">
        <v>5570497</v>
      </c>
      <c r="E103" s="6">
        <v>2269462</v>
      </c>
      <c r="F103" s="6">
        <v>5364183</v>
      </c>
      <c r="G103" s="12">
        <f t="shared" si="5"/>
        <v>20631472</v>
      </c>
      <c r="H103" s="2">
        <f t="shared" si="6"/>
        <v>-0.0686274571273544</v>
      </c>
      <c r="I103" s="2">
        <f t="shared" si="7"/>
        <v>-0.0686275017952819</v>
      </c>
      <c r="J103" s="2">
        <f t="shared" si="8"/>
        <v>-0.0686272538305115</v>
      </c>
      <c r="K103" s="2">
        <f t="shared" si="9"/>
        <v>-0.0686273556551872</v>
      </c>
      <c r="L103" s="10">
        <v>4</v>
      </c>
    </row>
    <row r="104" spans="2:12">
      <c r="B104" s="5">
        <v>43567</v>
      </c>
      <c r="C104" s="6">
        <v>7427330</v>
      </c>
      <c r="D104" s="6">
        <v>5570497</v>
      </c>
      <c r="E104" s="6">
        <v>2269462</v>
      </c>
      <c r="F104" s="6">
        <v>5364183</v>
      </c>
      <c r="G104" s="12">
        <f t="shared" si="5"/>
        <v>20631472</v>
      </c>
      <c r="H104" s="2">
        <f t="shared" si="6"/>
        <v>-0.0865384851897165</v>
      </c>
      <c r="I104" s="2">
        <f t="shared" si="7"/>
        <v>-0.0865385671807339</v>
      </c>
      <c r="J104" s="2">
        <f t="shared" si="8"/>
        <v>-0.086538217715458</v>
      </c>
      <c r="K104" s="2">
        <f t="shared" si="9"/>
        <v>-0.0865383436460385</v>
      </c>
      <c r="L104" s="10">
        <v>4</v>
      </c>
    </row>
    <row r="105" spans="2:12">
      <c r="B105" s="5">
        <v>43568</v>
      </c>
      <c r="C105" s="6">
        <v>15513897</v>
      </c>
      <c r="D105" s="6">
        <v>11635423</v>
      </c>
      <c r="E105" s="6">
        <v>4740357</v>
      </c>
      <c r="F105" s="6">
        <v>11204481</v>
      </c>
      <c r="G105" s="12">
        <f t="shared" si="5"/>
        <v>43094158</v>
      </c>
      <c r="H105" s="2">
        <f t="shared" si="6"/>
        <v>-0.0769230906538467</v>
      </c>
      <c r="I105" s="2">
        <f t="shared" si="7"/>
        <v>-0.0769231074358975</v>
      </c>
      <c r="J105" s="2">
        <f t="shared" si="8"/>
        <v>-0.0769231218601442</v>
      </c>
      <c r="K105" s="2">
        <f t="shared" si="9"/>
        <v>-0.0769230959349122</v>
      </c>
      <c r="L105" s="10">
        <v>4</v>
      </c>
    </row>
    <row r="106" spans="2:12">
      <c r="B106" s="5">
        <v>43569</v>
      </c>
      <c r="C106" s="6">
        <v>16806722</v>
      </c>
      <c r="D106" s="6">
        <v>12605042</v>
      </c>
      <c r="E106" s="6">
        <v>5135387</v>
      </c>
      <c r="F106" s="6">
        <v>12138188</v>
      </c>
      <c r="G106" s="12">
        <f t="shared" si="5"/>
        <v>46685339</v>
      </c>
      <c r="H106" s="2">
        <f t="shared" si="6"/>
        <v>0.0833333494479176</v>
      </c>
      <c r="I106" s="2">
        <f t="shared" si="7"/>
        <v>0.0833333691435199</v>
      </c>
      <c r="J106" s="2">
        <f t="shared" si="8"/>
        <v>0.0833333860719774</v>
      </c>
      <c r="K106" s="2">
        <f t="shared" si="9"/>
        <v>0.0833333556458349</v>
      </c>
      <c r="L106" s="10">
        <v>4</v>
      </c>
    </row>
    <row r="107" spans="2:12">
      <c r="B107" s="5">
        <v>43570</v>
      </c>
      <c r="C107" s="6">
        <v>7583695</v>
      </c>
      <c r="D107" s="6">
        <v>5687771</v>
      </c>
      <c r="E107" s="6">
        <v>2317240</v>
      </c>
      <c r="F107" s="6">
        <v>5477113</v>
      </c>
      <c r="G107" s="12">
        <f t="shared" si="5"/>
        <v>21065819</v>
      </c>
      <c r="H107" s="2">
        <f t="shared" si="6"/>
        <v>-0.0202020397774694</v>
      </c>
      <c r="I107" s="2">
        <f t="shared" si="7"/>
        <v>-0.0202020828434577</v>
      </c>
      <c r="J107" s="2">
        <f t="shared" si="8"/>
        <v>-0.0202019604079123</v>
      </c>
      <c r="K107" s="2">
        <f t="shared" si="9"/>
        <v>-0.0202019912905858</v>
      </c>
      <c r="L107" s="10">
        <v>4</v>
      </c>
    </row>
    <row r="108" spans="2:12">
      <c r="B108" s="5">
        <v>43571</v>
      </c>
      <c r="C108" s="6">
        <v>8130972</v>
      </c>
      <c r="D108" s="6">
        <v>6098229</v>
      </c>
      <c r="E108" s="6">
        <v>2484463</v>
      </c>
      <c r="F108" s="6">
        <v>5872368</v>
      </c>
      <c r="G108" s="12">
        <f t="shared" si="5"/>
        <v>22586032</v>
      </c>
      <c r="H108" s="2">
        <f t="shared" si="6"/>
        <v>0.0400000409299175</v>
      </c>
      <c r="I108" s="2">
        <f t="shared" si="7"/>
        <v>0.0400001296114165</v>
      </c>
      <c r="J108" s="2">
        <f t="shared" si="8"/>
        <v>0.0399998827915862</v>
      </c>
      <c r="K108" s="2">
        <f t="shared" si="9"/>
        <v>0.0399999433278055</v>
      </c>
      <c r="L108" s="10">
        <v>4</v>
      </c>
    </row>
    <row r="109" spans="2:12">
      <c r="B109" s="5">
        <v>43572</v>
      </c>
      <c r="C109" s="6">
        <v>7896424</v>
      </c>
      <c r="D109" s="6">
        <v>5922318</v>
      </c>
      <c r="E109" s="6">
        <v>2412796</v>
      </c>
      <c r="F109" s="6">
        <v>5702973</v>
      </c>
      <c r="G109" s="12">
        <f t="shared" si="5"/>
        <v>21934511</v>
      </c>
      <c r="H109" s="2">
        <f t="shared" si="6"/>
        <v>0.0202019105795046</v>
      </c>
      <c r="I109" s="2">
        <f t="shared" si="7"/>
        <v>0.0202019105795046</v>
      </c>
      <c r="J109" s="2">
        <f t="shared" si="8"/>
        <v>0.0202019604079122</v>
      </c>
      <c r="K109" s="2">
        <f t="shared" si="9"/>
        <v>0.0202019912905858</v>
      </c>
      <c r="L109" s="10">
        <v>4</v>
      </c>
    </row>
    <row r="110" spans="2:12">
      <c r="B110" s="5">
        <v>43573</v>
      </c>
      <c r="C110" s="6">
        <v>8209154</v>
      </c>
      <c r="D110" s="6">
        <v>6156866</v>
      </c>
      <c r="E110" s="6">
        <v>2508352</v>
      </c>
      <c r="F110" s="6">
        <v>5928833</v>
      </c>
      <c r="G110" s="12">
        <f t="shared" si="5"/>
        <v>22803205</v>
      </c>
      <c r="H110" s="2">
        <f t="shared" si="6"/>
        <v>0.105263129549919</v>
      </c>
      <c r="I110" s="2">
        <f t="shared" si="7"/>
        <v>0.105263318515386</v>
      </c>
      <c r="J110" s="2">
        <f t="shared" si="8"/>
        <v>0.105262833217741</v>
      </c>
      <c r="K110" s="2">
        <f t="shared" si="9"/>
        <v>0.10526300090806</v>
      </c>
      <c r="L110" s="10">
        <v>4</v>
      </c>
    </row>
    <row r="111" spans="2:12">
      <c r="B111" s="5">
        <v>43574</v>
      </c>
      <c r="C111" s="6">
        <v>7974607</v>
      </c>
      <c r="D111" s="6">
        <v>5980955</v>
      </c>
      <c r="E111" s="6">
        <v>2436685</v>
      </c>
      <c r="F111" s="6">
        <v>5759438</v>
      </c>
      <c r="G111" s="12">
        <f t="shared" si="5"/>
        <v>22151685</v>
      </c>
      <c r="H111" s="2">
        <f t="shared" si="6"/>
        <v>0.0736842176125203</v>
      </c>
      <c r="I111" s="2">
        <f t="shared" si="7"/>
        <v>0.0736842691056112</v>
      </c>
      <c r="J111" s="2">
        <f t="shared" si="8"/>
        <v>0.0736839832524183</v>
      </c>
      <c r="K111" s="2">
        <f t="shared" si="9"/>
        <v>0.0736841006356419</v>
      </c>
      <c r="L111" s="10">
        <v>4</v>
      </c>
    </row>
    <row r="112" spans="2:12">
      <c r="B112" s="5">
        <v>43575</v>
      </c>
      <c r="C112" s="6">
        <v>15998707</v>
      </c>
      <c r="D112" s="6">
        <v>11999030</v>
      </c>
      <c r="E112" s="6">
        <v>4888493</v>
      </c>
      <c r="F112" s="6">
        <v>11554621</v>
      </c>
      <c r="G112" s="12">
        <f t="shared" si="5"/>
        <v>44440851</v>
      </c>
      <c r="H112" s="2">
        <f t="shared" si="6"/>
        <v>0.0312500463294296</v>
      </c>
      <c r="I112" s="2">
        <f t="shared" si="7"/>
        <v>0.0312500026857641</v>
      </c>
      <c r="J112" s="2">
        <f t="shared" si="8"/>
        <v>0.0312499670383475</v>
      </c>
      <c r="K112" s="2">
        <f t="shared" si="9"/>
        <v>0.0312499972109372</v>
      </c>
      <c r="L112" s="10">
        <v>4</v>
      </c>
    </row>
    <row r="113" spans="2:12">
      <c r="B113" s="5">
        <v>43576</v>
      </c>
      <c r="C113" s="6">
        <v>16806722</v>
      </c>
      <c r="D113" s="6">
        <v>12605042</v>
      </c>
      <c r="E113" s="6">
        <v>5135387</v>
      </c>
      <c r="F113" s="6">
        <v>12138188</v>
      </c>
      <c r="G113" s="12">
        <f t="shared" si="5"/>
        <v>46685339</v>
      </c>
      <c r="H113" s="2">
        <f t="shared" si="6"/>
        <v>0</v>
      </c>
      <c r="I113" s="2">
        <f t="shared" si="7"/>
        <v>0</v>
      </c>
      <c r="J113" s="2">
        <f t="shared" si="8"/>
        <v>0</v>
      </c>
      <c r="K113" s="2">
        <f t="shared" si="9"/>
        <v>0</v>
      </c>
      <c r="L113" s="10">
        <v>4</v>
      </c>
    </row>
    <row r="114" spans="2:12">
      <c r="B114" s="5">
        <v>43577</v>
      </c>
      <c r="C114" s="6">
        <v>7505512</v>
      </c>
      <c r="D114" s="6">
        <v>5629134</v>
      </c>
      <c r="E114" s="6">
        <v>2293351</v>
      </c>
      <c r="F114" s="6">
        <v>5420648</v>
      </c>
      <c r="G114" s="12">
        <f t="shared" si="5"/>
        <v>20848645</v>
      </c>
      <c r="H114" s="2">
        <f t="shared" si="6"/>
        <v>-0.0103093544769404</v>
      </c>
      <c r="I114" s="2">
        <f t="shared" si="7"/>
        <v>-0.0103093109761275</v>
      </c>
      <c r="J114" s="2">
        <f t="shared" si="8"/>
        <v>-0.0103092472078853</v>
      </c>
      <c r="K114" s="2">
        <f t="shared" si="9"/>
        <v>-0.0103092632925411</v>
      </c>
      <c r="L114" s="10">
        <v>4</v>
      </c>
    </row>
    <row r="115" spans="2:12">
      <c r="B115" s="5">
        <v>43578</v>
      </c>
      <c r="C115" s="6">
        <v>7427330</v>
      </c>
      <c r="D115" s="6">
        <v>5570497</v>
      </c>
      <c r="E115" s="6">
        <v>2269462</v>
      </c>
      <c r="F115" s="6">
        <v>5364183</v>
      </c>
      <c r="G115" s="12">
        <f t="shared" si="5"/>
        <v>20631472</v>
      </c>
      <c r="H115" s="2">
        <f t="shared" si="6"/>
        <v>-0.0865384851897165</v>
      </c>
      <c r="I115" s="2">
        <f t="shared" si="7"/>
        <v>-0.0865385671807339</v>
      </c>
      <c r="J115" s="2">
        <f t="shared" si="8"/>
        <v>-0.086538217715458</v>
      </c>
      <c r="K115" s="2">
        <f t="shared" si="9"/>
        <v>-0.0865383436460385</v>
      </c>
      <c r="L115" s="10">
        <v>4</v>
      </c>
    </row>
    <row r="116" spans="2:12">
      <c r="B116" s="5">
        <v>43579</v>
      </c>
      <c r="C116" s="6">
        <v>7818242</v>
      </c>
      <c r="D116" s="6">
        <v>5863681</v>
      </c>
      <c r="E116" s="6">
        <v>2388907</v>
      </c>
      <c r="F116" s="6">
        <v>5646508</v>
      </c>
      <c r="G116" s="12">
        <f t="shared" si="5"/>
        <v>21717338</v>
      </c>
      <c r="H116" s="2">
        <f t="shared" si="6"/>
        <v>-0.00990093743699683</v>
      </c>
      <c r="I116" s="2">
        <f t="shared" si="7"/>
        <v>-0.00990102186339881</v>
      </c>
      <c r="J116" s="2">
        <f t="shared" si="8"/>
        <v>-0.00990096137427288</v>
      </c>
      <c r="K116" s="2">
        <f t="shared" si="9"/>
        <v>-0.00990097621012764</v>
      </c>
      <c r="L116" s="10">
        <v>4</v>
      </c>
    </row>
    <row r="117" spans="2:12">
      <c r="B117" s="5">
        <v>43580</v>
      </c>
      <c r="C117" s="6">
        <v>8209154</v>
      </c>
      <c r="D117" s="6">
        <v>6156866</v>
      </c>
      <c r="E117" s="6">
        <v>2508352</v>
      </c>
      <c r="F117" s="6">
        <v>5928833</v>
      </c>
      <c r="G117" s="12">
        <f t="shared" si="5"/>
        <v>22803205</v>
      </c>
      <c r="H117" s="2">
        <f t="shared" si="6"/>
        <v>0</v>
      </c>
      <c r="I117" s="2">
        <f t="shared" si="7"/>
        <v>0</v>
      </c>
      <c r="J117" s="2">
        <f t="shared" si="8"/>
        <v>0</v>
      </c>
      <c r="K117" s="2">
        <f t="shared" si="9"/>
        <v>0</v>
      </c>
      <c r="L117" s="10">
        <v>4</v>
      </c>
    </row>
    <row r="118" spans="2:12">
      <c r="B118" s="5">
        <v>43581</v>
      </c>
      <c r="C118" s="6">
        <v>7974607</v>
      </c>
      <c r="D118" s="6">
        <v>5980955</v>
      </c>
      <c r="E118" s="6">
        <v>2436685</v>
      </c>
      <c r="F118" s="6">
        <v>5759438</v>
      </c>
      <c r="G118" s="12">
        <f t="shared" si="5"/>
        <v>22151685</v>
      </c>
      <c r="H118" s="2">
        <f t="shared" si="6"/>
        <v>0</v>
      </c>
      <c r="I118" s="2">
        <f t="shared" si="7"/>
        <v>0</v>
      </c>
      <c r="J118" s="2">
        <f t="shared" si="8"/>
        <v>0</v>
      </c>
      <c r="K118" s="2">
        <f t="shared" si="9"/>
        <v>0</v>
      </c>
      <c r="L118" s="10">
        <v>4</v>
      </c>
    </row>
    <row r="119" spans="2:12">
      <c r="B119" s="5">
        <v>43582</v>
      </c>
      <c r="C119" s="6">
        <v>16968325</v>
      </c>
      <c r="D119" s="6">
        <v>12726244</v>
      </c>
      <c r="E119" s="6">
        <v>5184766</v>
      </c>
      <c r="F119" s="6">
        <v>12254901</v>
      </c>
      <c r="G119" s="12">
        <f t="shared" si="5"/>
        <v>47134236</v>
      </c>
      <c r="H119" s="2">
        <f t="shared" si="6"/>
        <v>0.0606060227242113</v>
      </c>
      <c r="I119" s="2">
        <f t="shared" si="7"/>
        <v>0.060606065656974</v>
      </c>
      <c r="J119" s="2">
        <f t="shared" si="8"/>
        <v>0.0606062031795893</v>
      </c>
      <c r="K119" s="2">
        <f t="shared" si="9"/>
        <v>0.0606060553608812</v>
      </c>
      <c r="L119" s="10">
        <v>4</v>
      </c>
    </row>
    <row r="120" spans="2:12">
      <c r="B120" s="5">
        <v>43583</v>
      </c>
      <c r="C120" s="6">
        <v>16645119</v>
      </c>
      <c r="D120" s="6">
        <v>12483839</v>
      </c>
      <c r="E120" s="6">
        <v>5086008</v>
      </c>
      <c r="F120" s="6">
        <v>12021475</v>
      </c>
      <c r="G120" s="12">
        <f t="shared" si="5"/>
        <v>46236441</v>
      </c>
      <c r="H120" s="2">
        <f t="shared" si="6"/>
        <v>-0.00961537889423059</v>
      </c>
      <c r="I120" s="2">
        <f t="shared" si="7"/>
        <v>-0.00961543801282061</v>
      </c>
      <c r="J120" s="2">
        <f t="shared" si="8"/>
        <v>-0.0096154389143408</v>
      </c>
      <c r="K120" s="2">
        <f t="shared" si="9"/>
        <v>-0.00961535609763176</v>
      </c>
      <c r="L120" s="10">
        <v>4</v>
      </c>
    </row>
    <row r="121" spans="2:12">
      <c r="B121" s="5">
        <v>43584</v>
      </c>
      <c r="C121" s="6">
        <v>7427330</v>
      </c>
      <c r="D121" s="6">
        <v>5570497</v>
      </c>
      <c r="E121" s="6">
        <v>2269462</v>
      </c>
      <c r="F121" s="6">
        <v>5364183</v>
      </c>
      <c r="G121" s="12">
        <f t="shared" si="5"/>
        <v>20631472</v>
      </c>
      <c r="H121" s="2">
        <f t="shared" si="6"/>
        <v>-0.0104166111519107</v>
      </c>
      <c r="I121" s="2">
        <f t="shared" si="7"/>
        <v>-0.0104166999755202</v>
      </c>
      <c r="J121" s="2">
        <f t="shared" si="8"/>
        <v>-0.0104166348718534</v>
      </c>
      <c r="K121" s="2">
        <f t="shared" si="9"/>
        <v>-0.0104166512933509</v>
      </c>
      <c r="L121" s="10">
        <v>4</v>
      </c>
    </row>
    <row r="122" spans="2:12">
      <c r="B122" s="5">
        <v>43585</v>
      </c>
      <c r="C122" s="6">
        <v>7583695</v>
      </c>
      <c r="D122" s="6">
        <v>5687771</v>
      </c>
      <c r="E122" s="6">
        <v>2317240</v>
      </c>
      <c r="F122" s="6">
        <v>5477113</v>
      </c>
      <c r="G122" s="12">
        <f t="shared" si="5"/>
        <v>21065819</v>
      </c>
      <c r="H122" s="2">
        <f t="shared" si="6"/>
        <v>0.0210526528375607</v>
      </c>
      <c r="I122" s="2">
        <f t="shared" si="7"/>
        <v>0.0210526996065163</v>
      </c>
      <c r="J122" s="2">
        <f t="shared" si="8"/>
        <v>0.0210525666435482</v>
      </c>
      <c r="K122" s="2">
        <f t="shared" si="9"/>
        <v>0.021052600181612</v>
      </c>
      <c r="L122" s="10">
        <v>4</v>
      </c>
    </row>
    <row r="123" spans="2:12">
      <c r="B123" s="5">
        <v>43586</v>
      </c>
      <c r="C123" s="6">
        <v>8209154</v>
      </c>
      <c r="D123" s="6">
        <v>6156866</v>
      </c>
      <c r="E123" s="6">
        <v>2508352</v>
      </c>
      <c r="F123" s="6">
        <v>5928833</v>
      </c>
      <c r="G123" s="12">
        <f t="shared" si="5"/>
        <v>22803205</v>
      </c>
      <c r="H123" s="2">
        <f t="shared" si="6"/>
        <v>0.0499999872094008</v>
      </c>
      <c r="I123" s="2">
        <f t="shared" si="7"/>
        <v>0.0500001620142705</v>
      </c>
      <c r="J123" s="2">
        <f t="shared" si="8"/>
        <v>0.0499998534894828</v>
      </c>
      <c r="K123" s="2">
        <f t="shared" si="9"/>
        <v>0.0499999291597568</v>
      </c>
      <c r="L123" s="10">
        <v>5</v>
      </c>
    </row>
    <row r="124" spans="2:12">
      <c r="B124" s="5">
        <v>43587</v>
      </c>
      <c r="C124" s="6">
        <v>7661877</v>
      </c>
      <c r="D124" s="6">
        <v>5746408</v>
      </c>
      <c r="E124" s="6">
        <v>2341129</v>
      </c>
      <c r="F124" s="6">
        <v>5533578</v>
      </c>
      <c r="G124" s="12">
        <f t="shared" si="5"/>
        <v>21282992</v>
      </c>
      <c r="H124" s="2">
        <f t="shared" si="6"/>
        <v>-0.0666666747876822</v>
      </c>
      <c r="I124" s="2">
        <f t="shared" si="7"/>
        <v>-0.0666667099787457</v>
      </c>
      <c r="J124" s="2">
        <f t="shared" si="8"/>
        <v>-0.0666664806215396</v>
      </c>
      <c r="K124" s="2">
        <f t="shared" si="9"/>
        <v>-0.0666665767107962</v>
      </c>
      <c r="L124" s="10">
        <v>5</v>
      </c>
    </row>
    <row r="125" spans="2:12">
      <c r="B125" s="5">
        <v>43588</v>
      </c>
      <c r="C125" s="6">
        <v>7505512</v>
      </c>
      <c r="D125" s="6">
        <v>5629134</v>
      </c>
      <c r="E125" s="6">
        <v>2293351</v>
      </c>
      <c r="F125" s="6">
        <v>5420648</v>
      </c>
      <c r="G125" s="12">
        <f t="shared" si="5"/>
        <v>20848645</v>
      </c>
      <c r="H125" s="2">
        <f t="shared" si="6"/>
        <v>-0.0588235884226019</v>
      </c>
      <c r="I125" s="2">
        <f t="shared" si="7"/>
        <v>-0.0588235490820446</v>
      </c>
      <c r="J125" s="2">
        <f t="shared" si="8"/>
        <v>-0.0588233604261528</v>
      </c>
      <c r="K125" s="2">
        <f t="shared" si="9"/>
        <v>-0.0588234477044461</v>
      </c>
      <c r="L125" s="10">
        <v>5</v>
      </c>
    </row>
    <row r="126" spans="2:12">
      <c r="B126" s="5">
        <v>43589</v>
      </c>
      <c r="C126" s="6">
        <v>15513897</v>
      </c>
      <c r="D126" s="6">
        <v>11635423</v>
      </c>
      <c r="E126" s="6">
        <v>4740357</v>
      </c>
      <c r="F126" s="6">
        <v>11204481</v>
      </c>
      <c r="G126" s="12">
        <f t="shared" si="5"/>
        <v>43094158</v>
      </c>
      <c r="H126" s="2">
        <f t="shared" si="6"/>
        <v>-0.0857142941333338</v>
      </c>
      <c r="I126" s="2">
        <f t="shared" si="7"/>
        <v>-0.085714292449524</v>
      </c>
      <c r="J126" s="2">
        <f t="shared" si="8"/>
        <v>-0.0857143793953286</v>
      </c>
      <c r="K126" s="2">
        <f t="shared" si="9"/>
        <v>-0.0857142787199995</v>
      </c>
      <c r="L126" s="10">
        <v>5</v>
      </c>
    </row>
    <row r="127" spans="2:12">
      <c r="B127" s="5">
        <v>43590</v>
      </c>
      <c r="C127" s="6">
        <v>15837104</v>
      </c>
      <c r="D127" s="6">
        <v>11877828</v>
      </c>
      <c r="E127" s="6">
        <v>4839115</v>
      </c>
      <c r="F127" s="6">
        <v>11437908</v>
      </c>
      <c r="G127" s="12">
        <f t="shared" si="5"/>
        <v>43991955</v>
      </c>
      <c r="H127" s="2">
        <f t="shared" si="6"/>
        <v>-0.0485436601564699</v>
      </c>
      <c r="I127" s="2">
        <f t="shared" si="7"/>
        <v>-0.0485436411027089</v>
      </c>
      <c r="J127" s="2">
        <f t="shared" si="8"/>
        <v>-0.0485435728768024</v>
      </c>
      <c r="K127" s="2">
        <f t="shared" si="9"/>
        <v>-0.0485437103184093</v>
      </c>
      <c r="L127" s="10">
        <v>5</v>
      </c>
    </row>
    <row r="128" spans="2:12">
      <c r="B128" s="5">
        <v>43591</v>
      </c>
      <c r="C128" s="6">
        <v>7818242</v>
      </c>
      <c r="D128" s="6">
        <v>5863681</v>
      </c>
      <c r="E128" s="6">
        <v>2388907</v>
      </c>
      <c r="F128" s="6">
        <v>5646508</v>
      </c>
      <c r="G128" s="12">
        <f t="shared" si="5"/>
        <v>21717338</v>
      </c>
      <c r="H128" s="2">
        <f t="shared" si="6"/>
        <v>0.0526315647749596</v>
      </c>
      <c r="I128" s="2">
        <f t="shared" si="7"/>
        <v>0.0526315694990949</v>
      </c>
      <c r="J128" s="2">
        <f t="shared" si="8"/>
        <v>0.0526314166088704</v>
      </c>
      <c r="K128" s="2">
        <f t="shared" si="9"/>
        <v>0.0526315004540301</v>
      </c>
      <c r="L128" s="10">
        <v>5</v>
      </c>
    </row>
    <row r="129" spans="2:12">
      <c r="B129" s="5">
        <v>43592</v>
      </c>
      <c r="C129" s="6">
        <v>7974607</v>
      </c>
      <c r="D129" s="6">
        <v>5980955</v>
      </c>
      <c r="E129" s="6">
        <v>2436685</v>
      </c>
      <c r="F129" s="6">
        <v>5759438</v>
      </c>
      <c r="G129" s="12">
        <f t="shared" si="5"/>
        <v>22151685</v>
      </c>
      <c r="H129" s="2">
        <f t="shared" si="6"/>
        <v>0.0515463767991724</v>
      </c>
      <c r="I129" s="2">
        <f t="shared" si="7"/>
        <v>0.0515463790648394</v>
      </c>
      <c r="J129" s="2">
        <f t="shared" si="8"/>
        <v>0.0515462360394263</v>
      </c>
      <c r="K129" s="2">
        <f t="shared" si="9"/>
        <v>0.0515463164627059</v>
      </c>
      <c r="L129" s="10">
        <v>5</v>
      </c>
    </row>
    <row r="130" spans="2:12">
      <c r="B130" s="5">
        <v>43593</v>
      </c>
      <c r="C130" s="6">
        <v>8209154</v>
      </c>
      <c r="D130" s="6">
        <v>6156866</v>
      </c>
      <c r="E130" s="6">
        <v>2508352</v>
      </c>
      <c r="F130" s="6">
        <v>5928833</v>
      </c>
      <c r="G130" s="12">
        <f t="shared" si="5"/>
        <v>22803205</v>
      </c>
      <c r="H130" s="2">
        <f t="shared" si="6"/>
        <v>0</v>
      </c>
      <c r="I130" s="2">
        <f t="shared" si="7"/>
        <v>0</v>
      </c>
      <c r="J130" s="2">
        <f t="shared" si="8"/>
        <v>0</v>
      </c>
      <c r="K130" s="2">
        <f t="shared" si="9"/>
        <v>0</v>
      </c>
      <c r="L130" s="10">
        <v>5</v>
      </c>
    </row>
    <row r="131" spans="2:12">
      <c r="B131" s="5">
        <v>43594</v>
      </c>
      <c r="C131" s="6">
        <v>7583695</v>
      </c>
      <c r="D131" s="6">
        <v>5687771</v>
      </c>
      <c r="E131" s="6">
        <v>2317240</v>
      </c>
      <c r="F131" s="6">
        <v>5477113</v>
      </c>
      <c r="G131" s="12">
        <f t="shared" si="5"/>
        <v>21065819</v>
      </c>
      <c r="H131" s="2">
        <f t="shared" si="6"/>
        <v>-0.010204027028886</v>
      </c>
      <c r="I131" s="2">
        <f t="shared" si="7"/>
        <v>-0.0102041135958324</v>
      </c>
      <c r="J131" s="2">
        <f t="shared" si="8"/>
        <v>-0.0102040511223431</v>
      </c>
      <c r="K131" s="2">
        <f t="shared" si="9"/>
        <v>-0.0102040668804162</v>
      </c>
      <c r="L131" s="10">
        <v>5</v>
      </c>
    </row>
    <row r="132" spans="2:12">
      <c r="B132" s="5">
        <v>43595</v>
      </c>
      <c r="C132" s="6">
        <v>7583695</v>
      </c>
      <c r="D132" s="6">
        <v>5687771</v>
      </c>
      <c r="E132" s="6">
        <v>2317240</v>
      </c>
      <c r="F132" s="6">
        <v>5477113</v>
      </c>
      <c r="G132" s="12">
        <f t="shared" ref="G132:G195" si="10">SUM(C132:F132)</f>
        <v>21065819</v>
      </c>
      <c r="H132" s="2">
        <f t="shared" ref="H132:H195" si="11">IFERROR((VLOOKUP(B132,$B$2:$G$368,2,FALSE)/VLOOKUP(B132-7,$B$2:$G$368,2,FALSE))-1,"No data Found")</f>
        <v>0.0104167443873249</v>
      </c>
      <c r="I132" s="2">
        <f t="shared" ref="I132:I195" si="12">IFERROR((VLOOKUP(B132,$B$2:$G$368,3,FALSE)/VLOOKUP(B132-7,$B$2:$G$368,3,FALSE))-1,"No data Found")</f>
        <v>0.0104166999755202</v>
      </c>
      <c r="J132" s="2">
        <f t="shared" ref="J132:J195" si="13">IFERROR((VLOOKUP(B132,$B$2:$G$368,4,FALSE)/VLOOKUP(B132-7,$B$2:$G$368,4,FALSE))-1,"No data Found")</f>
        <v>0.0104166348718535</v>
      </c>
      <c r="K132" s="2">
        <f t="shared" ref="K132:K195" si="14">IFERROR((VLOOKUP(B132,$B$2:$G$368,5,FALSE)/VLOOKUP(B132-7,$B$2:$G$368,5,FALSE))-1,"No data Found")</f>
        <v>0.010416651293351</v>
      </c>
      <c r="L132" s="10">
        <v>5</v>
      </c>
    </row>
    <row r="133" spans="2:12">
      <c r="B133" s="5">
        <v>43596</v>
      </c>
      <c r="C133" s="6">
        <v>16483516</v>
      </c>
      <c r="D133" s="6">
        <v>12362637</v>
      </c>
      <c r="E133" s="6">
        <v>5036630</v>
      </c>
      <c r="F133" s="6">
        <v>11904761</v>
      </c>
      <c r="G133" s="12">
        <f t="shared" si="10"/>
        <v>45787544</v>
      </c>
      <c r="H133" s="2">
        <f t="shared" si="11"/>
        <v>0.0625000282005224</v>
      </c>
      <c r="I133" s="2">
        <f t="shared" si="12"/>
        <v>0.0625000053715279</v>
      </c>
      <c r="J133" s="2">
        <f t="shared" si="13"/>
        <v>0.0625001450312708</v>
      </c>
      <c r="K133" s="2">
        <f t="shared" si="14"/>
        <v>0.0624999944218747</v>
      </c>
      <c r="L133" s="10">
        <v>5</v>
      </c>
    </row>
    <row r="134" spans="2:12">
      <c r="B134" s="5">
        <v>43597</v>
      </c>
      <c r="C134" s="6">
        <v>15352294</v>
      </c>
      <c r="D134" s="6">
        <v>11514221</v>
      </c>
      <c r="E134" s="6">
        <v>4690978</v>
      </c>
      <c r="F134" s="6">
        <v>11087768</v>
      </c>
      <c r="G134" s="12">
        <f t="shared" si="10"/>
        <v>42645261</v>
      </c>
      <c r="H134" s="2">
        <f t="shared" si="11"/>
        <v>-0.0306122887113705</v>
      </c>
      <c r="I134" s="2">
        <f t="shared" si="12"/>
        <v>-0.0306122466161322</v>
      </c>
      <c r="J134" s="2">
        <f t="shared" si="13"/>
        <v>-0.0306124156999782</v>
      </c>
      <c r="K134" s="2">
        <f t="shared" si="14"/>
        <v>-0.030612241329446</v>
      </c>
      <c r="L134" s="10">
        <v>5</v>
      </c>
    </row>
    <row r="135" spans="2:12">
      <c r="B135" s="5">
        <v>43598</v>
      </c>
      <c r="C135" s="6">
        <v>7505512</v>
      </c>
      <c r="D135" s="6">
        <v>5629134</v>
      </c>
      <c r="E135" s="6">
        <v>2293351</v>
      </c>
      <c r="F135" s="6">
        <v>5420648</v>
      </c>
      <c r="G135" s="12">
        <f t="shared" si="10"/>
        <v>20848645</v>
      </c>
      <c r="H135" s="2">
        <f t="shared" si="11"/>
        <v>-0.0400000409299175</v>
      </c>
      <c r="I135" s="2">
        <f t="shared" si="12"/>
        <v>-0.039999959070079</v>
      </c>
      <c r="J135" s="2">
        <f t="shared" si="13"/>
        <v>-0.0399998827915863</v>
      </c>
      <c r="K135" s="2">
        <f t="shared" si="14"/>
        <v>-0.0399999433278054</v>
      </c>
      <c r="L135" s="10">
        <v>5</v>
      </c>
    </row>
    <row r="136" spans="2:12">
      <c r="B136" s="5">
        <v>43599</v>
      </c>
      <c r="C136" s="6">
        <v>8209154</v>
      </c>
      <c r="D136" s="6">
        <v>6156866</v>
      </c>
      <c r="E136" s="6">
        <v>2508352</v>
      </c>
      <c r="F136" s="6">
        <v>5928833</v>
      </c>
      <c r="G136" s="12">
        <f t="shared" si="10"/>
        <v>22803205</v>
      </c>
      <c r="H136" s="2">
        <f t="shared" si="11"/>
        <v>0.0294117315122864</v>
      </c>
      <c r="I136" s="2">
        <f t="shared" si="12"/>
        <v>0.0294118581397118</v>
      </c>
      <c r="J136" s="2">
        <f t="shared" si="13"/>
        <v>0.0294116802130764</v>
      </c>
      <c r="K136" s="2">
        <f t="shared" si="14"/>
        <v>0.0294117238522231</v>
      </c>
      <c r="L136" s="10">
        <v>5</v>
      </c>
    </row>
    <row r="137" spans="2:12">
      <c r="B137" s="5">
        <v>43600</v>
      </c>
      <c r="C137" s="6">
        <v>7896424</v>
      </c>
      <c r="D137" s="6">
        <v>5922318</v>
      </c>
      <c r="E137" s="6">
        <v>2412796</v>
      </c>
      <c r="F137" s="6">
        <v>5702973</v>
      </c>
      <c r="G137" s="12">
        <f t="shared" si="10"/>
        <v>21934511</v>
      </c>
      <c r="H137" s="2">
        <f t="shared" si="11"/>
        <v>-0.0380952775401704</v>
      </c>
      <c r="I137" s="2">
        <f t="shared" si="12"/>
        <v>-0.0380953556565954</v>
      </c>
      <c r="J137" s="2">
        <f t="shared" si="13"/>
        <v>-0.0380951317837369</v>
      </c>
      <c r="K137" s="2">
        <f t="shared" si="14"/>
        <v>-0.0380951866918835</v>
      </c>
      <c r="L137" s="10">
        <v>5</v>
      </c>
    </row>
    <row r="138" spans="2:12">
      <c r="B138" s="5">
        <v>43601</v>
      </c>
      <c r="C138" s="6">
        <v>7583695</v>
      </c>
      <c r="D138" s="6">
        <v>5687771</v>
      </c>
      <c r="E138" s="6">
        <v>2317240</v>
      </c>
      <c r="F138" s="6">
        <v>5477113</v>
      </c>
      <c r="G138" s="12">
        <f t="shared" si="10"/>
        <v>21065819</v>
      </c>
      <c r="H138" s="2">
        <f t="shared" si="11"/>
        <v>0</v>
      </c>
      <c r="I138" s="2">
        <f t="shared" si="12"/>
        <v>0</v>
      </c>
      <c r="J138" s="2">
        <f t="shared" si="13"/>
        <v>0</v>
      </c>
      <c r="K138" s="2">
        <f t="shared" si="14"/>
        <v>0</v>
      </c>
      <c r="L138" s="10">
        <v>5</v>
      </c>
    </row>
    <row r="139" spans="2:12">
      <c r="B139" s="5">
        <v>43602</v>
      </c>
      <c r="C139" s="6">
        <v>7427330</v>
      </c>
      <c r="D139" s="6">
        <v>5570497</v>
      </c>
      <c r="E139" s="6">
        <v>2269462</v>
      </c>
      <c r="F139" s="6">
        <v>5364183</v>
      </c>
      <c r="G139" s="12">
        <f t="shared" si="10"/>
        <v>20631472</v>
      </c>
      <c r="H139" s="2">
        <f t="shared" si="11"/>
        <v>-0.0206185770920376</v>
      </c>
      <c r="I139" s="2">
        <f t="shared" si="12"/>
        <v>-0.0206186219522551</v>
      </c>
      <c r="J139" s="2">
        <f t="shared" si="13"/>
        <v>-0.0206184944157705</v>
      </c>
      <c r="K139" s="2">
        <f t="shared" si="14"/>
        <v>-0.0206185265850823</v>
      </c>
      <c r="L139" s="10">
        <v>5</v>
      </c>
    </row>
    <row r="140" spans="2:12">
      <c r="B140" s="5">
        <v>43603</v>
      </c>
      <c r="C140" s="6">
        <v>16160310</v>
      </c>
      <c r="D140" s="6">
        <v>12120232</v>
      </c>
      <c r="E140" s="6">
        <v>4937872</v>
      </c>
      <c r="F140" s="6">
        <v>11671335</v>
      </c>
      <c r="G140" s="12">
        <f t="shared" si="10"/>
        <v>44889749</v>
      </c>
      <c r="H140" s="2">
        <f t="shared" si="11"/>
        <v>-0.0196078312418297</v>
      </c>
      <c r="I140" s="2">
        <f t="shared" si="12"/>
        <v>-0.0196078716862753</v>
      </c>
      <c r="J140" s="2">
        <f t="shared" si="13"/>
        <v>-0.0196079521426032</v>
      </c>
      <c r="K140" s="2">
        <f t="shared" si="14"/>
        <v>-0.0196077854901917</v>
      </c>
      <c r="L140" s="10">
        <v>5</v>
      </c>
    </row>
    <row r="141" spans="2:12">
      <c r="B141" s="5">
        <v>43604</v>
      </c>
      <c r="C141" s="6">
        <v>16968325</v>
      </c>
      <c r="D141" s="6">
        <v>12726244</v>
      </c>
      <c r="E141" s="6">
        <v>5184766</v>
      </c>
      <c r="F141" s="6">
        <v>12254901</v>
      </c>
      <c r="G141" s="12">
        <f t="shared" si="10"/>
        <v>47134236</v>
      </c>
      <c r="H141" s="2">
        <f t="shared" si="11"/>
        <v>0.105263161322992</v>
      </c>
      <c r="I141" s="2">
        <f t="shared" si="12"/>
        <v>0.105263135039704</v>
      </c>
      <c r="J141" s="2">
        <f t="shared" si="13"/>
        <v>0.105263337410664</v>
      </c>
      <c r="K141" s="2">
        <f t="shared" si="14"/>
        <v>0.105263115173406</v>
      </c>
      <c r="L141" s="10">
        <v>5</v>
      </c>
    </row>
    <row r="142" spans="2:12">
      <c r="B142" s="5">
        <v>43605</v>
      </c>
      <c r="C142" s="6">
        <v>8052789</v>
      </c>
      <c r="D142" s="6">
        <v>6039592</v>
      </c>
      <c r="E142" s="6">
        <v>2460574</v>
      </c>
      <c r="F142" s="6">
        <v>5815903</v>
      </c>
      <c r="G142" s="12">
        <f t="shared" si="10"/>
        <v>22368858</v>
      </c>
      <c r="H142" s="2">
        <f t="shared" si="11"/>
        <v>0.0729166777696177</v>
      </c>
      <c r="I142" s="2">
        <f t="shared" si="12"/>
        <v>0.0729167221814226</v>
      </c>
      <c r="J142" s="2">
        <f t="shared" si="13"/>
        <v>0.0729164441029742</v>
      </c>
      <c r="K142" s="2">
        <f t="shared" si="14"/>
        <v>0.0729165590534564</v>
      </c>
      <c r="L142" s="10">
        <v>5</v>
      </c>
    </row>
    <row r="143" spans="2:12">
      <c r="B143" s="5">
        <v>43606</v>
      </c>
      <c r="C143" s="6">
        <v>8052789</v>
      </c>
      <c r="D143" s="6">
        <v>6039592</v>
      </c>
      <c r="E143" s="6">
        <v>2460574</v>
      </c>
      <c r="F143" s="6">
        <v>5815903</v>
      </c>
      <c r="G143" s="12">
        <f t="shared" si="10"/>
        <v>22368858</v>
      </c>
      <c r="H143" s="2">
        <f t="shared" si="11"/>
        <v>-0.0190476387700852</v>
      </c>
      <c r="I143" s="2">
        <f t="shared" si="12"/>
        <v>-0.0190476778282977</v>
      </c>
      <c r="J143" s="2">
        <f t="shared" si="13"/>
        <v>-0.0190475658918684</v>
      </c>
      <c r="K143" s="2">
        <f t="shared" si="14"/>
        <v>-0.0190475933459417</v>
      </c>
      <c r="L143" s="10">
        <v>5</v>
      </c>
    </row>
    <row r="144" spans="2:12">
      <c r="B144" s="5">
        <v>43607</v>
      </c>
      <c r="C144" s="6">
        <v>7896424</v>
      </c>
      <c r="D144" s="6">
        <v>5922318</v>
      </c>
      <c r="E144" s="6">
        <v>2412796</v>
      </c>
      <c r="F144" s="6">
        <v>5702973</v>
      </c>
      <c r="G144" s="12">
        <f t="shared" si="10"/>
        <v>21934511</v>
      </c>
      <c r="H144" s="2">
        <f t="shared" si="11"/>
        <v>0</v>
      </c>
      <c r="I144" s="2">
        <f t="shared" si="12"/>
        <v>0</v>
      </c>
      <c r="J144" s="2">
        <f t="shared" si="13"/>
        <v>0</v>
      </c>
      <c r="K144" s="2">
        <f t="shared" si="14"/>
        <v>0</v>
      </c>
      <c r="L144" s="10">
        <v>5</v>
      </c>
    </row>
    <row r="145" spans="2:12">
      <c r="B145" s="5">
        <v>43608</v>
      </c>
      <c r="C145" s="6">
        <v>7583695</v>
      </c>
      <c r="D145" s="6">
        <v>5687771</v>
      </c>
      <c r="E145" s="6">
        <v>2317240</v>
      </c>
      <c r="F145" s="6">
        <v>5477113</v>
      </c>
      <c r="G145" s="12">
        <f t="shared" si="10"/>
        <v>21065819</v>
      </c>
      <c r="H145" s="2">
        <f t="shared" si="11"/>
        <v>0</v>
      </c>
      <c r="I145" s="2">
        <f t="shared" si="12"/>
        <v>0</v>
      </c>
      <c r="J145" s="2">
        <f t="shared" si="13"/>
        <v>0</v>
      </c>
      <c r="K145" s="2">
        <f t="shared" si="14"/>
        <v>0</v>
      </c>
      <c r="L145" s="10">
        <v>5</v>
      </c>
    </row>
    <row r="146" spans="2:12">
      <c r="B146" s="5">
        <v>43609</v>
      </c>
      <c r="C146" s="6">
        <v>8052789</v>
      </c>
      <c r="D146" s="6">
        <v>6039592</v>
      </c>
      <c r="E146" s="6">
        <v>2460574</v>
      </c>
      <c r="F146" s="6">
        <v>5815903</v>
      </c>
      <c r="G146" s="12">
        <f t="shared" si="10"/>
        <v>22368858</v>
      </c>
      <c r="H146" s="2">
        <f t="shared" si="11"/>
        <v>0.0842104767123584</v>
      </c>
      <c r="I146" s="2">
        <f t="shared" si="12"/>
        <v>0.0842106189088694</v>
      </c>
      <c r="J146" s="2">
        <f t="shared" si="13"/>
        <v>0.0842102665741924</v>
      </c>
      <c r="K146" s="2">
        <f t="shared" si="14"/>
        <v>0.0842104007264479</v>
      </c>
      <c r="L146" s="10">
        <v>5</v>
      </c>
    </row>
    <row r="147" spans="2:12">
      <c r="B147" s="5">
        <v>43610</v>
      </c>
      <c r="C147" s="6">
        <v>16968325</v>
      </c>
      <c r="D147" s="6">
        <v>12726244</v>
      </c>
      <c r="E147" s="6">
        <v>5184766</v>
      </c>
      <c r="F147" s="6">
        <v>12254901</v>
      </c>
      <c r="G147" s="12">
        <f t="shared" si="10"/>
        <v>47134236</v>
      </c>
      <c r="H147" s="2">
        <f t="shared" si="11"/>
        <v>0.0499999690599995</v>
      </c>
      <c r="I147" s="2">
        <f t="shared" si="12"/>
        <v>0.0500000330026686</v>
      </c>
      <c r="J147" s="2">
        <f t="shared" si="13"/>
        <v>0.0500000810065551</v>
      </c>
      <c r="K147" s="2">
        <f t="shared" si="14"/>
        <v>0.0499999357399989</v>
      </c>
      <c r="L147" s="10">
        <v>5</v>
      </c>
    </row>
    <row r="148" spans="2:12">
      <c r="B148" s="5">
        <v>43611</v>
      </c>
      <c r="C148" s="6">
        <v>16968325</v>
      </c>
      <c r="D148" s="6">
        <v>12726244</v>
      </c>
      <c r="E148" s="6">
        <v>5184766</v>
      </c>
      <c r="F148" s="6">
        <v>12254901</v>
      </c>
      <c r="G148" s="12">
        <f t="shared" si="10"/>
        <v>47134236</v>
      </c>
      <c r="H148" s="2">
        <f t="shared" si="11"/>
        <v>0</v>
      </c>
      <c r="I148" s="2">
        <f t="shared" si="12"/>
        <v>0</v>
      </c>
      <c r="J148" s="2">
        <f t="shared" si="13"/>
        <v>0</v>
      </c>
      <c r="K148" s="2">
        <f t="shared" si="14"/>
        <v>0</v>
      </c>
      <c r="L148" s="10">
        <v>5</v>
      </c>
    </row>
    <row r="149" spans="2:12">
      <c r="B149" s="5">
        <v>43612</v>
      </c>
      <c r="C149" s="6">
        <v>7583695</v>
      </c>
      <c r="D149" s="6">
        <v>5687771</v>
      </c>
      <c r="E149" s="6">
        <v>2317240</v>
      </c>
      <c r="F149" s="6">
        <v>5477113</v>
      </c>
      <c r="G149" s="12">
        <f t="shared" si="10"/>
        <v>21065819</v>
      </c>
      <c r="H149" s="2">
        <f t="shared" si="11"/>
        <v>-0.0582523644913582</v>
      </c>
      <c r="I149" s="2">
        <f t="shared" si="12"/>
        <v>-0.0582524448671368</v>
      </c>
      <c r="J149" s="2">
        <f t="shared" si="13"/>
        <v>-0.0582522614641949</v>
      </c>
      <c r="K149" s="2">
        <f t="shared" si="14"/>
        <v>-0.0582523470559946</v>
      </c>
      <c r="L149" s="10">
        <v>5</v>
      </c>
    </row>
    <row r="150" spans="2:12">
      <c r="B150" s="5">
        <v>43613</v>
      </c>
      <c r="C150" s="6">
        <v>8130972</v>
      </c>
      <c r="D150" s="6">
        <v>6098229</v>
      </c>
      <c r="E150" s="6">
        <v>2484463</v>
      </c>
      <c r="F150" s="6">
        <v>5872368</v>
      </c>
      <c r="G150" s="12">
        <f t="shared" si="10"/>
        <v>22586032</v>
      </c>
      <c r="H150" s="2">
        <f t="shared" si="11"/>
        <v>0.00970881020227909</v>
      </c>
      <c r="I150" s="2">
        <f t="shared" si="12"/>
        <v>0.00970876840687263</v>
      </c>
      <c r="J150" s="2">
        <f t="shared" si="13"/>
        <v>0.00970871024403253</v>
      </c>
      <c r="K150" s="2">
        <f t="shared" si="14"/>
        <v>0.00970872450933236</v>
      </c>
      <c r="L150" s="10">
        <v>5</v>
      </c>
    </row>
    <row r="151" spans="2:12">
      <c r="B151" s="5">
        <v>43614</v>
      </c>
      <c r="C151" s="6">
        <v>7427330</v>
      </c>
      <c r="D151" s="6">
        <v>5570497</v>
      </c>
      <c r="E151" s="6">
        <v>2269462</v>
      </c>
      <c r="F151" s="6">
        <v>5364183</v>
      </c>
      <c r="G151" s="12">
        <f t="shared" si="10"/>
        <v>20631472</v>
      </c>
      <c r="H151" s="2">
        <f t="shared" si="11"/>
        <v>-0.0594058779011867</v>
      </c>
      <c r="I151" s="2">
        <f t="shared" si="12"/>
        <v>-0.0594059623275887</v>
      </c>
      <c r="J151" s="2">
        <f t="shared" si="13"/>
        <v>-0.059405768245637</v>
      </c>
      <c r="K151" s="2">
        <f t="shared" si="14"/>
        <v>-0.0594058572607655</v>
      </c>
      <c r="L151" s="10">
        <v>5</v>
      </c>
    </row>
    <row r="152" spans="2:12">
      <c r="B152" s="5">
        <v>43615</v>
      </c>
      <c r="C152" s="6">
        <v>7740060</v>
      </c>
      <c r="D152" s="6">
        <v>5805045</v>
      </c>
      <c r="E152" s="6">
        <v>2365018</v>
      </c>
      <c r="F152" s="6">
        <v>5590043</v>
      </c>
      <c r="G152" s="12">
        <f t="shared" si="10"/>
        <v>21500166</v>
      </c>
      <c r="H152" s="2">
        <f t="shared" si="11"/>
        <v>0.0206185770920375</v>
      </c>
      <c r="I152" s="2">
        <f t="shared" si="12"/>
        <v>0.0206186219522551</v>
      </c>
      <c r="J152" s="2">
        <f t="shared" si="13"/>
        <v>0.0206184944157706</v>
      </c>
      <c r="K152" s="2">
        <f t="shared" si="14"/>
        <v>0.0206185265850822</v>
      </c>
      <c r="L152" s="10">
        <v>5</v>
      </c>
    </row>
    <row r="153" spans="2:12">
      <c r="B153" s="5">
        <v>43616</v>
      </c>
      <c r="C153" s="6">
        <v>8052789</v>
      </c>
      <c r="D153" s="6">
        <v>6039592</v>
      </c>
      <c r="E153" s="6">
        <v>2460574</v>
      </c>
      <c r="F153" s="6">
        <v>5815903</v>
      </c>
      <c r="G153" s="12">
        <f t="shared" si="10"/>
        <v>22368858</v>
      </c>
      <c r="H153" s="2">
        <f t="shared" si="11"/>
        <v>0</v>
      </c>
      <c r="I153" s="2">
        <f t="shared" si="12"/>
        <v>0</v>
      </c>
      <c r="J153" s="2">
        <f t="shared" si="13"/>
        <v>0</v>
      </c>
      <c r="K153" s="2">
        <f t="shared" si="14"/>
        <v>0</v>
      </c>
      <c r="L153" s="10">
        <v>5</v>
      </c>
    </row>
    <row r="154" spans="2:12">
      <c r="B154" s="5">
        <v>43617</v>
      </c>
      <c r="C154" s="6">
        <v>16806722</v>
      </c>
      <c r="D154" s="6">
        <v>12605042</v>
      </c>
      <c r="E154" s="6">
        <v>5135387</v>
      </c>
      <c r="F154" s="6">
        <v>12138188</v>
      </c>
      <c r="G154" s="12">
        <f t="shared" si="10"/>
        <v>46685339</v>
      </c>
      <c r="H154" s="2">
        <f t="shared" si="11"/>
        <v>-0.00952380391111085</v>
      </c>
      <c r="I154" s="2">
        <f t="shared" si="12"/>
        <v>-0.00952378407957599</v>
      </c>
      <c r="J154" s="2">
        <f t="shared" si="13"/>
        <v>-0.0095238627934221</v>
      </c>
      <c r="K154" s="2">
        <f t="shared" si="14"/>
        <v>-0.00952378154666444</v>
      </c>
      <c r="L154" s="10">
        <v>6</v>
      </c>
    </row>
    <row r="155" spans="2:12">
      <c r="B155" s="5">
        <v>43618</v>
      </c>
      <c r="C155" s="6">
        <v>15675500</v>
      </c>
      <c r="D155" s="6">
        <v>11756625</v>
      </c>
      <c r="E155" s="6">
        <v>4789736</v>
      </c>
      <c r="F155" s="6">
        <v>11321195</v>
      </c>
      <c r="G155" s="12">
        <f t="shared" si="10"/>
        <v>43543056</v>
      </c>
      <c r="H155" s="2">
        <f t="shared" si="11"/>
        <v>-0.0761904902222229</v>
      </c>
      <c r="I155" s="2">
        <f t="shared" si="12"/>
        <v>-0.076190508369948</v>
      </c>
      <c r="J155" s="2">
        <f t="shared" si="13"/>
        <v>-0.0761905166019065</v>
      </c>
      <c r="K155" s="2">
        <f t="shared" si="14"/>
        <v>-0.0761904155733286</v>
      </c>
      <c r="L155" s="10">
        <v>6</v>
      </c>
    </row>
    <row r="156" spans="2:12">
      <c r="B156" s="5">
        <v>43619</v>
      </c>
      <c r="C156" s="6">
        <v>7740060</v>
      </c>
      <c r="D156" s="6">
        <v>5805045</v>
      </c>
      <c r="E156" s="6">
        <v>2365018</v>
      </c>
      <c r="F156" s="6">
        <v>5590043</v>
      </c>
      <c r="G156" s="12">
        <f t="shared" si="10"/>
        <v>21500166</v>
      </c>
      <c r="H156" s="2">
        <f t="shared" si="11"/>
        <v>0.0206185770920375</v>
      </c>
      <c r="I156" s="2">
        <f t="shared" si="12"/>
        <v>0.0206186219522551</v>
      </c>
      <c r="J156" s="2">
        <f t="shared" si="13"/>
        <v>0.0206184944157706</v>
      </c>
      <c r="K156" s="2">
        <f t="shared" si="14"/>
        <v>0.0206185265850822</v>
      </c>
      <c r="L156" s="10">
        <v>6</v>
      </c>
    </row>
    <row r="157" spans="2:12">
      <c r="B157" s="5">
        <v>43620</v>
      </c>
      <c r="C157" s="6">
        <v>8052789</v>
      </c>
      <c r="D157" s="6">
        <v>6039592</v>
      </c>
      <c r="E157" s="6">
        <v>2460574</v>
      </c>
      <c r="F157" s="6">
        <v>5815903</v>
      </c>
      <c r="G157" s="12">
        <f t="shared" si="10"/>
        <v>22368858</v>
      </c>
      <c r="H157" s="2">
        <f t="shared" si="11"/>
        <v>-0.00961545556914967</v>
      </c>
      <c r="I157" s="2">
        <f t="shared" si="12"/>
        <v>-0.00961541457364101</v>
      </c>
      <c r="J157" s="2">
        <f t="shared" si="13"/>
        <v>-0.00961535752393983</v>
      </c>
      <c r="K157" s="2">
        <f t="shared" si="14"/>
        <v>-0.00961537151622649</v>
      </c>
      <c r="L157" s="10">
        <v>6</v>
      </c>
    </row>
    <row r="158" spans="2:12">
      <c r="B158" s="5">
        <v>43621</v>
      </c>
      <c r="C158" s="6">
        <v>8052789</v>
      </c>
      <c r="D158" s="6">
        <v>6039592</v>
      </c>
      <c r="E158" s="6">
        <v>2460574</v>
      </c>
      <c r="F158" s="6">
        <v>5815903</v>
      </c>
      <c r="G158" s="12">
        <f t="shared" si="10"/>
        <v>22368858</v>
      </c>
      <c r="H158" s="2">
        <f t="shared" si="11"/>
        <v>0.0842104767123584</v>
      </c>
      <c r="I158" s="2">
        <f t="shared" si="12"/>
        <v>0.0842106189088694</v>
      </c>
      <c r="J158" s="2">
        <f t="shared" si="13"/>
        <v>0.0842102665741924</v>
      </c>
      <c r="K158" s="2">
        <f t="shared" si="14"/>
        <v>0.0842104007264479</v>
      </c>
      <c r="L158" s="10">
        <v>6</v>
      </c>
    </row>
    <row r="159" spans="2:12">
      <c r="B159" s="5">
        <v>43622</v>
      </c>
      <c r="C159" s="6">
        <v>8052789</v>
      </c>
      <c r="D159" s="6">
        <v>6039592</v>
      </c>
      <c r="E159" s="6">
        <v>2460574</v>
      </c>
      <c r="F159" s="6">
        <v>5815903</v>
      </c>
      <c r="G159" s="12">
        <f t="shared" si="10"/>
        <v>22368858</v>
      </c>
      <c r="H159" s="2">
        <f t="shared" si="11"/>
        <v>0.040403950356974</v>
      </c>
      <c r="I159" s="2">
        <f t="shared" si="12"/>
        <v>0.0404039934229623</v>
      </c>
      <c r="J159" s="2">
        <f t="shared" si="13"/>
        <v>0.0404039208158247</v>
      </c>
      <c r="K159" s="2">
        <f t="shared" si="14"/>
        <v>0.0404039825811715</v>
      </c>
      <c r="L159" s="10">
        <v>6</v>
      </c>
    </row>
    <row r="160" spans="2:12">
      <c r="B160" s="5">
        <v>43623</v>
      </c>
      <c r="C160" s="6">
        <v>7583695</v>
      </c>
      <c r="D160" s="6">
        <v>5687771</v>
      </c>
      <c r="E160" s="6">
        <v>2317240</v>
      </c>
      <c r="F160" s="6">
        <v>5477113</v>
      </c>
      <c r="G160" s="12">
        <f t="shared" si="10"/>
        <v>21065819</v>
      </c>
      <c r="H160" s="2">
        <f t="shared" si="11"/>
        <v>-0.0582523644913582</v>
      </c>
      <c r="I160" s="2">
        <f t="shared" si="12"/>
        <v>-0.0582524448671368</v>
      </c>
      <c r="J160" s="2">
        <f t="shared" si="13"/>
        <v>-0.0582522614641949</v>
      </c>
      <c r="K160" s="2">
        <f t="shared" si="14"/>
        <v>-0.0582523470559946</v>
      </c>
      <c r="L160" s="10">
        <v>6</v>
      </c>
    </row>
    <row r="161" spans="2:12">
      <c r="B161" s="5">
        <v>43624</v>
      </c>
      <c r="C161" s="6">
        <v>15352294</v>
      </c>
      <c r="D161" s="6">
        <v>11514221</v>
      </c>
      <c r="E161" s="6">
        <v>4690978</v>
      </c>
      <c r="F161" s="6">
        <v>11087768</v>
      </c>
      <c r="G161" s="12">
        <f t="shared" si="10"/>
        <v>42645261</v>
      </c>
      <c r="H161" s="2">
        <f t="shared" si="11"/>
        <v>-0.0865384695480772</v>
      </c>
      <c r="I161" s="2">
        <f t="shared" si="12"/>
        <v>-0.0865384661153846</v>
      </c>
      <c r="J161" s="2">
        <f t="shared" si="13"/>
        <v>-0.086538560774485</v>
      </c>
      <c r="K161" s="2">
        <f t="shared" si="14"/>
        <v>-0.086538452032544</v>
      </c>
      <c r="L161" s="10">
        <v>6</v>
      </c>
    </row>
    <row r="162" spans="2:12">
      <c r="B162" s="5">
        <v>43625</v>
      </c>
      <c r="C162" s="6">
        <v>16160310</v>
      </c>
      <c r="D162" s="6">
        <v>12120232</v>
      </c>
      <c r="E162" s="6">
        <v>4937872</v>
      </c>
      <c r="F162" s="6">
        <v>11671335</v>
      </c>
      <c r="G162" s="12">
        <f t="shared" si="10"/>
        <v>44889749</v>
      </c>
      <c r="H162" s="2">
        <f t="shared" si="11"/>
        <v>0.0309278810883225</v>
      </c>
      <c r="I162" s="2">
        <f t="shared" si="12"/>
        <v>0.0309278385591103</v>
      </c>
      <c r="J162" s="2">
        <f t="shared" si="13"/>
        <v>0.0309278006136455</v>
      </c>
      <c r="K162" s="2">
        <f t="shared" si="14"/>
        <v>0.0309278304984588</v>
      </c>
      <c r="L162" s="10">
        <v>6</v>
      </c>
    </row>
    <row r="163" spans="2:12">
      <c r="B163" s="5">
        <v>43626</v>
      </c>
      <c r="C163" s="6">
        <v>7896424</v>
      </c>
      <c r="D163" s="6">
        <v>5922318</v>
      </c>
      <c r="E163" s="6">
        <v>2412796</v>
      </c>
      <c r="F163" s="6">
        <v>5702973</v>
      </c>
      <c r="G163" s="12">
        <f t="shared" si="10"/>
        <v>21934511</v>
      </c>
      <c r="H163" s="2">
        <f t="shared" si="11"/>
        <v>0.0202019105795046</v>
      </c>
      <c r="I163" s="2">
        <f t="shared" si="12"/>
        <v>0.0202019105795046</v>
      </c>
      <c r="J163" s="2">
        <f t="shared" si="13"/>
        <v>0.0202019604079122</v>
      </c>
      <c r="K163" s="2">
        <f t="shared" si="14"/>
        <v>0.0202019912905858</v>
      </c>
      <c r="L163" s="10">
        <v>6</v>
      </c>
    </row>
    <row r="164" spans="2:12">
      <c r="B164" s="5">
        <v>43627</v>
      </c>
      <c r="C164" s="6">
        <v>8052789</v>
      </c>
      <c r="D164" s="6">
        <v>6039592</v>
      </c>
      <c r="E164" s="6">
        <v>2460574</v>
      </c>
      <c r="F164" s="6">
        <v>5815903</v>
      </c>
      <c r="G164" s="12">
        <f t="shared" si="10"/>
        <v>22368858</v>
      </c>
      <c r="H164" s="2">
        <f t="shared" si="11"/>
        <v>0</v>
      </c>
      <c r="I164" s="2">
        <f t="shared" si="12"/>
        <v>0</v>
      </c>
      <c r="J164" s="2">
        <f t="shared" si="13"/>
        <v>0</v>
      </c>
      <c r="K164" s="2">
        <f t="shared" si="14"/>
        <v>0</v>
      </c>
      <c r="L164" s="10">
        <v>6</v>
      </c>
    </row>
    <row r="165" spans="2:12">
      <c r="B165" s="5">
        <v>43628</v>
      </c>
      <c r="C165" s="6">
        <v>7896424</v>
      </c>
      <c r="D165" s="6">
        <v>5922318</v>
      </c>
      <c r="E165" s="6">
        <v>2412796</v>
      </c>
      <c r="F165" s="6">
        <v>5702973</v>
      </c>
      <c r="G165" s="12">
        <f t="shared" si="10"/>
        <v>21934511</v>
      </c>
      <c r="H165" s="2">
        <f t="shared" si="11"/>
        <v>-0.019417496223979</v>
      </c>
      <c r="I165" s="2">
        <f t="shared" si="12"/>
        <v>-0.019417536813745</v>
      </c>
      <c r="J165" s="2">
        <f t="shared" si="13"/>
        <v>-0.0194174204880649</v>
      </c>
      <c r="K165" s="2">
        <f t="shared" si="14"/>
        <v>-0.0194174490186648</v>
      </c>
      <c r="L165" s="10">
        <v>6</v>
      </c>
    </row>
    <row r="166" spans="2:12">
      <c r="B166" s="5">
        <v>43629</v>
      </c>
      <c r="C166" s="6">
        <v>7818242</v>
      </c>
      <c r="D166" s="6">
        <v>5863681</v>
      </c>
      <c r="E166" s="6">
        <v>2388907</v>
      </c>
      <c r="F166" s="6">
        <v>5646508</v>
      </c>
      <c r="G166" s="12">
        <f t="shared" si="10"/>
        <v>21717338</v>
      </c>
      <c r="H166" s="2">
        <f t="shared" si="11"/>
        <v>-0.0291261822456791</v>
      </c>
      <c r="I166" s="2">
        <f t="shared" si="12"/>
        <v>-0.0291263052206175</v>
      </c>
      <c r="J166" s="2">
        <f t="shared" si="13"/>
        <v>-0.0291261307320975</v>
      </c>
      <c r="K166" s="2">
        <f t="shared" si="14"/>
        <v>-0.0291261735279973</v>
      </c>
      <c r="L166" s="10">
        <v>6</v>
      </c>
    </row>
    <row r="167" spans="2:12">
      <c r="B167" s="5">
        <v>43630</v>
      </c>
      <c r="C167" s="6">
        <v>8052789</v>
      </c>
      <c r="D167" s="6">
        <v>6039592</v>
      </c>
      <c r="E167" s="6">
        <v>2460574</v>
      </c>
      <c r="F167" s="6">
        <v>5815903</v>
      </c>
      <c r="G167" s="12">
        <f t="shared" si="10"/>
        <v>22368858</v>
      </c>
      <c r="H167" s="2">
        <f t="shared" si="11"/>
        <v>0.0618555994142698</v>
      </c>
      <c r="I167" s="2">
        <f t="shared" si="12"/>
        <v>0.0618556900409668</v>
      </c>
      <c r="J167" s="2">
        <f t="shared" si="13"/>
        <v>0.0618554832473115</v>
      </c>
      <c r="K167" s="2">
        <f t="shared" si="14"/>
        <v>0.0618555797552469</v>
      </c>
      <c r="L167" s="10">
        <v>6</v>
      </c>
    </row>
    <row r="168" spans="2:12">
      <c r="B168" s="5">
        <v>43631</v>
      </c>
      <c r="C168" s="6">
        <v>15998707</v>
      </c>
      <c r="D168" s="6">
        <v>11999030</v>
      </c>
      <c r="E168" s="6">
        <v>4888493</v>
      </c>
      <c r="F168" s="6">
        <v>11554621</v>
      </c>
      <c r="G168" s="12">
        <f t="shared" si="10"/>
        <v>44440851</v>
      </c>
      <c r="H168" s="2">
        <f t="shared" si="11"/>
        <v>0.0421053036113039</v>
      </c>
      <c r="I168" s="2">
        <f t="shared" si="12"/>
        <v>0.042105236646057</v>
      </c>
      <c r="J168" s="2">
        <f t="shared" si="13"/>
        <v>0.0421052923292329</v>
      </c>
      <c r="K168" s="2">
        <f t="shared" si="14"/>
        <v>0.0421052280314667</v>
      </c>
      <c r="L168" s="10">
        <v>6</v>
      </c>
    </row>
    <row r="169" spans="2:12">
      <c r="B169" s="5">
        <v>43632</v>
      </c>
      <c r="C169" s="6">
        <v>16483516</v>
      </c>
      <c r="D169" s="6">
        <v>12362637</v>
      </c>
      <c r="E169" s="6">
        <v>5036630</v>
      </c>
      <c r="F169" s="6">
        <v>11904761</v>
      </c>
      <c r="G169" s="12">
        <f t="shared" si="10"/>
        <v>45787544</v>
      </c>
      <c r="H169" s="2">
        <f t="shared" si="11"/>
        <v>0.0199999876239998</v>
      </c>
      <c r="I169" s="2">
        <f t="shared" si="12"/>
        <v>0.0200000297024017</v>
      </c>
      <c r="J169" s="2">
        <f t="shared" si="13"/>
        <v>0.0200001134091772</v>
      </c>
      <c r="K169" s="2">
        <f t="shared" si="14"/>
        <v>0.019999940023999</v>
      </c>
      <c r="L169" s="10">
        <v>6</v>
      </c>
    </row>
    <row r="170" spans="2:12">
      <c r="B170" s="5">
        <v>43633</v>
      </c>
      <c r="C170" s="6">
        <v>8130972</v>
      </c>
      <c r="D170" s="6">
        <v>6098229</v>
      </c>
      <c r="E170" s="6">
        <v>2484463</v>
      </c>
      <c r="F170" s="6">
        <v>5872368</v>
      </c>
      <c r="G170" s="12">
        <f t="shared" si="10"/>
        <v>22586032</v>
      </c>
      <c r="H170" s="2">
        <f t="shared" si="11"/>
        <v>0.0297030655901962</v>
      </c>
      <c r="I170" s="2">
        <f t="shared" si="12"/>
        <v>0.0297030655901962</v>
      </c>
      <c r="J170" s="2">
        <f t="shared" si="13"/>
        <v>0.0297028841228184</v>
      </c>
      <c r="K170" s="2">
        <f t="shared" si="14"/>
        <v>0.0297029286303827</v>
      </c>
      <c r="L170" s="10">
        <v>6</v>
      </c>
    </row>
    <row r="171" spans="2:12">
      <c r="B171" s="5">
        <v>43634</v>
      </c>
      <c r="C171" s="6">
        <v>7583695</v>
      </c>
      <c r="D171" s="6">
        <v>5687771</v>
      </c>
      <c r="E171" s="6">
        <v>2317240</v>
      </c>
      <c r="F171" s="6">
        <v>5477113</v>
      </c>
      <c r="G171" s="12">
        <f t="shared" si="10"/>
        <v>21065819</v>
      </c>
      <c r="H171" s="2">
        <f t="shared" si="11"/>
        <v>-0.0582523644913582</v>
      </c>
      <c r="I171" s="2">
        <f t="shared" si="12"/>
        <v>-0.0582524448671368</v>
      </c>
      <c r="J171" s="2">
        <f t="shared" si="13"/>
        <v>-0.0582522614641949</v>
      </c>
      <c r="K171" s="2">
        <f t="shared" si="14"/>
        <v>-0.0582523470559946</v>
      </c>
      <c r="L171" s="10">
        <v>6</v>
      </c>
    </row>
    <row r="172" spans="2:12">
      <c r="B172" s="5">
        <v>43635</v>
      </c>
      <c r="C172" s="6">
        <v>7974607</v>
      </c>
      <c r="D172" s="6">
        <v>5980955</v>
      </c>
      <c r="E172" s="6">
        <v>2436685</v>
      </c>
      <c r="F172" s="6">
        <v>5759438</v>
      </c>
      <c r="G172" s="12">
        <f t="shared" si="10"/>
        <v>22151685</v>
      </c>
      <c r="H172" s="2">
        <f t="shared" si="11"/>
        <v>0.00990106407659974</v>
      </c>
      <c r="I172" s="2">
        <f t="shared" si="12"/>
        <v>0.00990102186339881</v>
      </c>
      <c r="J172" s="2">
        <f t="shared" si="13"/>
        <v>0.00990096137427288</v>
      </c>
      <c r="K172" s="2">
        <f t="shared" si="14"/>
        <v>0.00990097621012764</v>
      </c>
      <c r="L172" s="10">
        <v>6</v>
      </c>
    </row>
    <row r="173" spans="2:12">
      <c r="B173" s="5">
        <v>43636</v>
      </c>
      <c r="C173" s="6">
        <v>3674574</v>
      </c>
      <c r="D173" s="6">
        <v>2755930</v>
      </c>
      <c r="E173" s="6">
        <v>1122786</v>
      </c>
      <c r="F173" s="6">
        <v>2653859</v>
      </c>
      <c r="G173" s="12">
        <f t="shared" si="10"/>
        <v>10207149</v>
      </c>
      <c r="H173" s="2">
        <f t="shared" si="11"/>
        <v>-0.529999966744442</v>
      </c>
      <c r="I173" s="2">
        <f t="shared" si="12"/>
        <v>-0.530000011937894</v>
      </c>
      <c r="J173" s="2">
        <f t="shared" si="13"/>
        <v>-0.530000121394429</v>
      </c>
      <c r="K173" s="2">
        <f t="shared" si="14"/>
        <v>-0.529999957495854</v>
      </c>
      <c r="L173" s="10">
        <v>6</v>
      </c>
    </row>
    <row r="174" spans="2:12">
      <c r="B174" s="5">
        <v>43637</v>
      </c>
      <c r="C174" s="6">
        <v>7583695</v>
      </c>
      <c r="D174" s="6">
        <v>5687771</v>
      </c>
      <c r="E174" s="6">
        <v>2317240</v>
      </c>
      <c r="F174" s="6">
        <v>5477113</v>
      </c>
      <c r="G174" s="12">
        <f t="shared" si="10"/>
        <v>21065819</v>
      </c>
      <c r="H174" s="2">
        <f t="shared" si="11"/>
        <v>-0.0582523644913582</v>
      </c>
      <c r="I174" s="2">
        <f t="shared" si="12"/>
        <v>-0.0582524448671368</v>
      </c>
      <c r="J174" s="2">
        <f t="shared" si="13"/>
        <v>-0.0582522614641949</v>
      </c>
      <c r="K174" s="2">
        <f t="shared" si="14"/>
        <v>-0.0582523470559946</v>
      </c>
      <c r="L174" s="10">
        <v>6</v>
      </c>
    </row>
    <row r="175" spans="2:12">
      <c r="B175" s="5">
        <v>43638</v>
      </c>
      <c r="C175" s="6">
        <v>16160310</v>
      </c>
      <c r="D175" s="6">
        <v>12120232</v>
      </c>
      <c r="E175" s="6">
        <v>4937872</v>
      </c>
      <c r="F175" s="6">
        <v>11671335</v>
      </c>
      <c r="G175" s="12">
        <f t="shared" si="10"/>
        <v>44889749</v>
      </c>
      <c r="H175" s="2">
        <f t="shared" si="11"/>
        <v>0.0101010037873686</v>
      </c>
      <c r="I175" s="2">
        <f t="shared" si="12"/>
        <v>0.0101009831628056</v>
      </c>
      <c r="J175" s="2">
        <f t="shared" si="13"/>
        <v>0.0101010679569349</v>
      </c>
      <c r="K175" s="2">
        <f t="shared" si="14"/>
        <v>0.0101010669237875</v>
      </c>
      <c r="L175" s="10">
        <v>6</v>
      </c>
    </row>
    <row r="176" spans="2:12">
      <c r="B176" s="5">
        <v>43639</v>
      </c>
      <c r="C176" s="6">
        <v>15675500</v>
      </c>
      <c r="D176" s="6">
        <v>11756625</v>
      </c>
      <c r="E176" s="6">
        <v>4789736</v>
      </c>
      <c r="F176" s="6">
        <v>11321195</v>
      </c>
      <c r="G176" s="12">
        <f t="shared" si="10"/>
        <v>43543056</v>
      </c>
      <c r="H176" s="2">
        <f t="shared" si="11"/>
        <v>-0.0490196387712427</v>
      </c>
      <c r="I176" s="2">
        <f t="shared" si="12"/>
        <v>-0.0490196387712427</v>
      </c>
      <c r="J176" s="2">
        <f t="shared" si="13"/>
        <v>-0.0490196818110522</v>
      </c>
      <c r="K176" s="2">
        <f t="shared" si="14"/>
        <v>-0.0490195477254857</v>
      </c>
      <c r="L176" s="10">
        <v>6</v>
      </c>
    </row>
    <row r="177" spans="2:12">
      <c r="B177" s="5">
        <v>43640</v>
      </c>
      <c r="C177" s="6">
        <v>7661877</v>
      </c>
      <c r="D177" s="6">
        <v>5746408</v>
      </c>
      <c r="E177" s="6">
        <v>2341129</v>
      </c>
      <c r="F177" s="6">
        <v>5533578</v>
      </c>
      <c r="G177" s="12">
        <f t="shared" si="10"/>
        <v>21282992</v>
      </c>
      <c r="H177" s="2">
        <f t="shared" si="11"/>
        <v>-0.0576923644553198</v>
      </c>
      <c r="I177" s="2">
        <f t="shared" si="12"/>
        <v>-0.057692323459811</v>
      </c>
      <c r="J177" s="2">
        <f t="shared" si="13"/>
        <v>-0.0576921451436387</v>
      </c>
      <c r="K177" s="2">
        <f t="shared" si="14"/>
        <v>-0.057692229097359</v>
      </c>
      <c r="L177" s="10">
        <v>6</v>
      </c>
    </row>
    <row r="178" spans="2:12">
      <c r="B178" s="5">
        <v>43641</v>
      </c>
      <c r="C178" s="6">
        <v>8130972</v>
      </c>
      <c r="D178" s="6">
        <v>6098229</v>
      </c>
      <c r="E178" s="6">
        <v>2484463</v>
      </c>
      <c r="F178" s="6">
        <v>5872368</v>
      </c>
      <c r="G178" s="12">
        <f t="shared" si="10"/>
        <v>22586032</v>
      </c>
      <c r="H178" s="2">
        <f t="shared" si="11"/>
        <v>0.0721649538912099</v>
      </c>
      <c r="I178" s="2">
        <f t="shared" si="12"/>
        <v>0.0721650010170944</v>
      </c>
      <c r="J178" s="2">
        <f t="shared" si="13"/>
        <v>0.0721647304551967</v>
      </c>
      <c r="K178" s="2">
        <f t="shared" si="14"/>
        <v>0.0721648430477881</v>
      </c>
      <c r="L178" s="10">
        <v>6</v>
      </c>
    </row>
    <row r="179" spans="2:12">
      <c r="B179" s="5">
        <v>43642</v>
      </c>
      <c r="C179" s="6">
        <v>8052789</v>
      </c>
      <c r="D179" s="6">
        <v>6039592</v>
      </c>
      <c r="E179" s="6">
        <v>2460574</v>
      </c>
      <c r="F179" s="6">
        <v>5815903</v>
      </c>
      <c r="G179" s="12">
        <f t="shared" si="10"/>
        <v>22368858</v>
      </c>
      <c r="H179" s="2">
        <f t="shared" si="11"/>
        <v>0.00980386870475258</v>
      </c>
      <c r="I179" s="2">
        <f t="shared" si="12"/>
        <v>0.0098039527132372</v>
      </c>
      <c r="J179" s="2">
        <f t="shared" si="13"/>
        <v>0.00980389340435872</v>
      </c>
      <c r="K179" s="2">
        <f t="shared" si="14"/>
        <v>0.00980390795074104</v>
      </c>
      <c r="L179" s="10">
        <v>6</v>
      </c>
    </row>
    <row r="180" spans="2:12">
      <c r="B180" s="5">
        <v>43643</v>
      </c>
      <c r="C180" s="6">
        <v>8052789</v>
      </c>
      <c r="D180" s="6">
        <v>6039592</v>
      </c>
      <c r="E180" s="6">
        <v>2460574</v>
      </c>
      <c r="F180" s="6">
        <v>5815903</v>
      </c>
      <c r="G180" s="12">
        <f t="shared" si="10"/>
        <v>22368858</v>
      </c>
      <c r="H180" s="2">
        <f t="shared" si="11"/>
        <v>1.19148913588351</v>
      </c>
      <c r="I180" s="2">
        <f t="shared" si="12"/>
        <v>1.1914896241922</v>
      </c>
      <c r="J180" s="2">
        <f t="shared" si="13"/>
        <v>1.19148974069858</v>
      </c>
      <c r="K180" s="2">
        <f t="shared" si="14"/>
        <v>1.19148907308188</v>
      </c>
      <c r="L180" s="10">
        <v>6</v>
      </c>
    </row>
    <row r="181" spans="2:12">
      <c r="B181" s="5">
        <v>43644</v>
      </c>
      <c r="C181" s="6">
        <v>7661877</v>
      </c>
      <c r="D181" s="6">
        <v>5746408</v>
      </c>
      <c r="E181" s="6">
        <v>2341129</v>
      </c>
      <c r="F181" s="6">
        <v>5533578</v>
      </c>
      <c r="G181" s="12">
        <f t="shared" si="10"/>
        <v>21282992</v>
      </c>
      <c r="H181" s="2">
        <f t="shared" si="11"/>
        <v>0.0103092226150974</v>
      </c>
      <c r="I181" s="2">
        <f t="shared" si="12"/>
        <v>0.0103093109761276</v>
      </c>
      <c r="J181" s="2">
        <f t="shared" si="13"/>
        <v>0.0103092472078852</v>
      </c>
      <c r="K181" s="2">
        <f t="shared" si="14"/>
        <v>0.0103092632925412</v>
      </c>
      <c r="L181" s="10">
        <v>6</v>
      </c>
    </row>
    <row r="182" spans="2:12">
      <c r="B182" s="5">
        <v>43645</v>
      </c>
      <c r="C182" s="6">
        <v>16806722</v>
      </c>
      <c r="D182" s="6">
        <v>12605042</v>
      </c>
      <c r="E182" s="6">
        <v>5135387</v>
      </c>
      <c r="F182" s="6">
        <v>12138188</v>
      </c>
      <c r="G182" s="12">
        <f t="shared" si="10"/>
        <v>46685339</v>
      </c>
      <c r="H182" s="2">
        <f t="shared" si="11"/>
        <v>0.0399999752479996</v>
      </c>
      <c r="I182" s="2">
        <f t="shared" si="12"/>
        <v>0.0400000594048036</v>
      </c>
      <c r="J182" s="2">
        <f t="shared" si="13"/>
        <v>0.0400000243019665</v>
      </c>
      <c r="K182" s="2">
        <f t="shared" si="14"/>
        <v>0.0399999657279995</v>
      </c>
      <c r="L182" s="10">
        <v>6</v>
      </c>
    </row>
    <row r="183" spans="2:12">
      <c r="B183" s="5">
        <v>43646</v>
      </c>
      <c r="C183" s="6">
        <v>15837104</v>
      </c>
      <c r="D183" s="6">
        <v>11877828</v>
      </c>
      <c r="E183" s="6">
        <v>4839115</v>
      </c>
      <c r="F183" s="6">
        <v>11437908</v>
      </c>
      <c r="G183" s="12">
        <f t="shared" si="10"/>
        <v>43991955</v>
      </c>
      <c r="H183" s="2">
        <f t="shared" si="11"/>
        <v>0.0103093362253197</v>
      </c>
      <c r="I183" s="2">
        <f t="shared" si="12"/>
        <v>0.0103093362253197</v>
      </c>
      <c r="J183" s="2">
        <f t="shared" si="13"/>
        <v>0.0103093364644733</v>
      </c>
      <c r="K183" s="2">
        <f t="shared" si="14"/>
        <v>0.0103092473895203</v>
      </c>
      <c r="L183" s="10">
        <v>6</v>
      </c>
    </row>
    <row r="184" spans="2:12">
      <c r="B184" s="5">
        <v>43647</v>
      </c>
      <c r="C184" s="6">
        <v>7740060</v>
      </c>
      <c r="D184" s="6">
        <v>5805045</v>
      </c>
      <c r="E184" s="6">
        <v>2365018</v>
      </c>
      <c r="F184" s="6">
        <v>5590043</v>
      </c>
      <c r="G184" s="12">
        <f t="shared" si="10"/>
        <v>21500166</v>
      </c>
      <c r="H184" s="2">
        <f t="shared" si="11"/>
        <v>0.0102041575452072</v>
      </c>
      <c r="I184" s="2">
        <f t="shared" si="12"/>
        <v>0.0102041135958324</v>
      </c>
      <c r="J184" s="2">
        <f t="shared" si="13"/>
        <v>0.0102040511223431</v>
      </c>
      <c r="K184" s="2">
        <f t="shared" si="14"/>
        <v>0.0102040668804162</v>
      </c>
      <c r="L184" s="10">
        <v>7</v>
      </c>
    </row>
    <row r="185" spans="2:12">
      <c r="B185" s="5">
        <v>43648</v>
      </c>
      <c r="C185" s="6">
        <v>7896424</v>
      </c>
      <c r="D185" s="6">
        <v>5922318</v>
      </c>
      <c r="E185" s="6">
        <v>2412796</v>
      </c>
      <c r="F185" s="6">
        <v>5702973</v>
      </c>
      <c r="G185" s="12">
        <f t="shared" si="10"/>
        <v>21934511</v>
      </c>
      <c r="H185" s="2">
        <f t="shared" si="11"/>
        <v>-0.0288462437209229</v>
      </c>
      <c r="I185" s="2">
        <f t="shared" si="12"/>
        <v>-0.0288462437209229</v>
      </c>
      <c r="J185" s="2">
        <f t="shared" si="13"/>
        <v>-0.0288460725718194</v>
      </c>
      <c r="K185" s="2">
        <f t="shared" si="14"/>
        <v>-0.0288461145486795</v>
      </c>
      <c r="L185" s="10">
        <v>7</v>
      </c>
    </row>
    <row r="186" spans="2:12">
      <c r="B186" s="5">
        <v>43649</v>
      </c>
      <c r="C186" s="6">
        <v>7974607</v>
      </c>
      <c r="D186" s="6">
        <v>5980955</v>
      </c>
      <c r="E186" s="6">
        <v>2436685</v>
      </c>
      <c r="F186" s="6">
        <v>5759438</v>
      </c>
      <c r="G186" s="12">
        <f t="shared" si="10"/>
        <v>22151685</v>
      </c>
      <c r="H186" s="2">
        <f t="shared" si="11"/>
        <v>-0.00970868602170005</v>
      </c>
      <c r="I186" s="2">
        <f t="shared" si="12"/>
        <v>-0.00970876840687251</v>
      </c>
      <c r="J186" s="2">
        <f t="shared" si="13"/>
        <v>-0.00970871024403253</v>
      </c>
      <c r="K186" s="2">
        <f t="shared" si="14"/>
        <v>-0.00970872450933247</v>
      </c>
      <c r="L186" s="10">
        <v>7</v>
      </c>
    </row>
    <row r="187" spans="2:12">
      <c r="B187" s="5">
        <v>43650</v>
      </c>
      <c r="C187" s="6">
        <v>8052789</v>
      </c>
      <c r="D187" s="6">
        <v>6039592</v>
      </c>
      <c r="E187" s="6">
        <v>2460574</v>
      </c>
      <c r="F187" s="6">
        <v>5815903</v>
      </c>
      <c r="G187" s="12">
        <f t="shared" si="10"/>
        <v>22368858</v>
      </c>
      <c r="H187" s="2">
        <f t="shared" si="11"/>
        <v>0</v>
      </c>
      <c r="I187" s="2">
        <f t="shared" si="12"/>
        <v>0</v>
      </c>
      <c r="J187" s="2">
        <f t="shared" si="13"/>
        <v>0</v>
      </c>
      <c r="K187" s="2">
        <f t="shared" si="14"/>
        <v>0</v>
      </c>
      <c r="L187" s="10">
        <v>7</v>
      </c>
    </row>
    <row r="188" spans="2:12">
      <c r="B188" s="5">
        <v>43651</v>
      </c>
      <c r="C188" s="6">
        <v>7427330</v>
      </c>
      <c r="D188" s="6">
        <v>5570497</v>
      </c>
      <c r="E188" s="6">
        <v>2269462</v>
      </c>
      <c r="F188" s="6">
        <v>5364183</v>
      </c>
      <c r="G188" s="12">
        <f t="shared" si="10"/>
        <v>20631472</v>
      </c>
      <c r="H188" s="2">
        <f t="shared" si="11"/>
        <v>-0.0306122116029792</v>
      </c>
      <c r="I188" s="2">
        <f t="shared" si="12"/>
        <v>-0.0306123407874972</v>
      </c>
      <c r="J188" s="2">
        <f t="shared" si="13"/>
        <v>-0.0306121533670293</v>
      </c>
      <c r="K188" s="2">
        <f t="shared" si="14"/>
        <v>-0.0306122006412487</v>
      </c>
      <c r="L188" s="10">
        <v>7</v>
      </c>
    </row>
    <row r="189" spans="2:12">
      <c r="B189" s="5">
        <v>43652</v>
      </c>
      <c r="C189" s="6">
        <v>16160310</v>
      </c>
      <c r="D189" s="6">
        <v>12120232</v>
      </c>
      <c r="E189" s="6">
        <v>4937872</v>
      </c>
      <c r="F189" s="6">
        <v>11671335</v>
      </c>
      <c r="G189" s="12">
        <f t="shared" si="10"/>
        <v>44889749</v>
      </c>
      <c r="H189" s="2">
        <f t="shared" si="11"/>
        <v>-0.0384615155769221</v>
      </c>
      <c r="I189" s="2">
        <f t="shared" si="12"/>
        <v>-0.0384615933846154</v>
      </c>
      <c r="J189" s="2">
        <f t="shared" si="13"/>
        <v>-0.038461560930072</v>
      </c>
      <c r="K189" s="2">
        <f t="shared" si="14"/>
        <v>-0.0384615067751464</v>
      </c>
      <c r="L189" s="10">
        <v>7</v>
      </c>
    </row>
    <row r="190" spans="2:12">
      <c r="B190" s="5">
        <v>43653</v>
      </c>
      <c r="C190" s="6">
        <v>15675500</v>
      </c>
      <c r="D190" s="6">
        <v>11756625</v>
      </c>
      <c r="E190" s="6">
        <v>4789736</v>
      </c>
      <c r="F190" s="6">
        <v>11321195</v>
      </c>
      <c r="G190" s="12">
        <f t="shared" si="10"/>
        <v>43543056</v>
      </c>
      <c r="H190" s="2">
        <f t="shared" si="11"/>
        <v>-0.0102041383323618</v>
      </c>
      <c r="I190" s="2">
        <f t="shared" si="12"/>
        <v>-0.0102041383323618</v>
      </c>
      <c r="J190" s="2">
        <f t="shared" si="13"/>
        <v>-0.0102041385666594</v>
      </c>
      <c r="K190" s="2">
        <f t="shared" si="14"/>
        <v>-0.0102040513002902</v>
      </c>
      <c r="L190" s="10">
        <v>7</v>
      </c>
    </row>
    <row r="191" spans="2:12">
      <c r="B191" s="5">
        <v>43654</v>
      </c>
      <c r="C191" s="6">
        <v>7661877</v>
      </c>
      <c r="D191" s="6">
        <v>5746408</v>
      </c>
      <c r="E191" s="6">
        <v>2341129</v>
      </c>
      <c r="F191" s="6">
        <v>5533578</v>
      </c>
      <c r="G191" s="12">
        <f t="shared" si="10"/>
        <v>21282992</v>
      </c>
      <c r="H191" s="2">
        <f t="shared" si="11"/>
        <v>-0.0101010844877172</v>
      </c>
      <c r="I191" s="2">
        <f t="shared" si="12"/>
        <v>-0.0101010414217289</v>
      </c>
      <c r="J191" s="2">
        <f t="shared" si="13"/>
        <v>-0.0101009802039561</v>
      </c>
      <c r="K191" s="2">
        <f t="shared" si="14"/>
        <v>-0.0101009956452929</v>
      </c>
      <c r="L191" s="10">
        <v>7</v>
      </c>
    </row>
    <row r="192" spans="2:12">
      <c r="B192" s="5">
        <v>43655</v>
      </c>
      <c r="C192" s="6">
        <v>8209154</v>
      </c>
      <c r="D192" s="6">
        <v>6156866</v>
      </c>
      <c r="E192" s="6">
        <v>2508352</v>
      </c>
      <c r="F192" s="6">
        <v>5928833</v>
      </c>
      <c r="G192" s="12">
        <f t="shared" si="10"/>
        <v>22803205</v>
      </c>
      <c r="H192" s="2">
        <f t="shared" si="11"/>
        <v>0.0396040030271931</v>
      </c>
      <c r="I192" s="2">
        <f t="shared" si="12"/>
        <v>0.039604087453595</v>
      </c>
      <c r="J192" s="2">
        <f t="shared" si="13"/>
        <v>0.0396038454970913</v>
      </c>
      <c r="K192" s="2">
        <f t="shared" si="14"/>
        <v>0.0396039048405104</v>
      </c>
      <c r="L192" s="10">
        <v>7</v>
      </c>
    </row>
    <row r="193" spans="2:12">
      <c r="B193" s="5">
        <v>43656</v>
      </c>
      <c r="C193" s="6">
        <v>8209154</v>
      </c>
      <c r="D193" s="6">
        <v>6156866</v>
      </c>
      <c r="E193" s="6">
        <v>2508352</v>
      </c>
      <c r="F193" s="6">
        <v>5928833</v>
      </c>
      <c r="G193" s="12">
        <f t="shared" si="10"/>
        <v>22803205</v>
      </c>
      <c r="H193" s="2">
        <f t="shared" si="11"/>
        <v>0.0294117315122864</v>
      </c>
      <c r="I193" s="2">
        <f t="shared" si="12"/>
        <v>0.0294118581397118</v>
      </c>
      <c r="J193" s="2">
        <f t="shared" si="13"/>
        <v>0.0294116802130764</v>
      </c>
      <c r="K193" s="2">
        <f t="shared" si="14"/>
        <v>0.0294117238522231</v>
      </c>
      <c r="L193" s="10">
        <v>7</v>
      </c>
    </row>
    <row r="194" spans="2:12">
      <c r="B194" s="5">
        <v>43657</v>
      </c>
      <c r="C194" s="6">
        <v>7740060</v>
      </c>
      <c r="D194" s="6">
        <v>5805045</v>
      </c>
      <c r="E194" s="6">
        <v>2365018</v>
      </c>
      <c r="F194" s="6">
        <v>5590043</v>
      </c>
      <c r="G194" s="12">
        <f t="shared" si="10"/>
        <v>21500166</v>
      </c>
      <c r="H194" s="2">
        <f t="shared" si="11"/>
        <v>-0.0388348682673791</v>
      </c>
      <c r="I194" s="2">
        <f t="shared" si="12"/>
        <v>-0.0388349080533917</v>
      </c>
      <c r="J194" s="2">
        <f t="shared" si="13"/>
        <v>-0.03883484097613</v>
      </c>
      <c r="K194" s="2">
        <f t="shared" si="14"/>
        <v>-0.0388348980373298</v>
      </c>
      <c r="L194" s="10">
        <v>7</v>
      </c>
    </row>
    <row r="195" spans="2:12">
      <c r="B195" s="5">
        <v>43658</v>
      </c>
      <c r="C195" s="6">
        <v>7505512</v>
      </c>
      <c r="D195" s="6">
        <v>5629134</v>
      </c>
      <c r="E195" s="6">
        <v>2293351</v>
      </c>
      <c r="F195" s="6">
        <v>5420648</v>
      </c>
      <c r="G195" s="12">
        <f t="shared" si="10"/>
        <v>20848645</v>
      </c>
      <c r="H195" s="2">
        <f t="shared" si="11"/>
        <v>0.0105262590998381</v>
      </c>
      <c r="I195" s="2">
        <f t="shared" si="12"/>
        <v>0.0105263498032582</v>
      </c>
      <c r="J195" s="2">
        <f t="shared" si="13"/>
        <v>0.0105262833217741</v>
      </c>
      <c r="K195" s="2">
        <f t="shared" si="14"/>
        <v>0.010526300090806</v>
      </c>
      <c r="L195" s="10">
        <v>7</v>
      </c>
    </row>
    <row r="196" spans="2:12">
      <c r="B196" s="5">
        <v>43659</v>
      </c>
      <c r="C196" s="6">
        <v>16160310</v>
      </c>
      <c r="D196" s="6">
        <v>12120232</v>
      </c>
      <c r="E196" s="6">
        <v>4937872</v>
      </c>
      <c r="F196" s="6">
        <v>11671335</v>
      </c>
      <c r="G196" s="12">
        <f t="shared" ref="G196:G259" si="15">SUM(C196:F196)</f>
        <v>44889749</v>
      </c>
      <c r="H196" s="2">
        <f t="shared" ref="H196:H259" si="16">IFERROR((VLOOKUP(B196,$B$2:$G$368,2,FALSE)/VLOOKUP(B196-7,$B$2:$G$368,2,FALSE))-1,"No data Found")</f>
        <v>0</v>
      </c>
      <c r="I196" s="2">
        <f t="shared" ref="I196:I259" si="17">IFERROR((VLOOKUP(B196,$B$2:$G$368,3,FALSE)/VLOOKUP(B196-7,$B$2:$G$368,3,FALSE))-1,"No data Found")</f>
        <v>0</v>
      </c>
      <c r="J196" s="2">
        <f t="shared" ref="J196:J259" si="18">IFERROR((VLOOKUP(B196,$B$2:$G$368,4,FALSE)/VLOOKUP(B196-7,$B$2:$G$368,4,FALSE))-1,"No data Found")</f>
        <v>0</v>
      </c>
      <c r="K196" s="2">
        <f t="shared" ref="K196:K259" si="19">IFERROR((VLOOKUP(B196,$B$2:$G$368,5,FALSE)/VLOOKUP(B196-7,$B$2:$G$368,5,FALSE))-1,"No data Found")</f>
        <v>0</v>
      </c>
      <c r="L196" s="10">
        <v>7</v>
      </c>
    </row>
    <row r="197" spans="2:12">
      <c r="B197" s="5">
        <v>43660</v>
      </c>
      <c r="C197" s="6">
        <v>15513897</v>
      </c>
      <c r="D197" s="6">
        <v>11635423</v>
      </c>
      <c r="E197" s="6">
        <v>4740357</v>
      </c>
      <c r="F197" s="6">
        <v>11204481</v>
      </c>
      <c r="G197" s="12">
        <f t="shared" si="15"/>
        <v>43094158</v>
      </c>
      <c r="H197" s="2">
        <f t="shared" si="16"/>
        <v>-0.0103092724315014</v>
      </c>
      <c r="I197" s="2">
        <f t="shared" si="17"/>
        <v>-0.0103092511668953</v>
      </c>
      <c r="J197" s="2">
        <f t="shared" si="18"/>
        <v>-0.0103093364644732</v>
      </c>
      <c r="K197" s="2">
        <f t="shared" si="19"/>
        <v>-0.0103093357194183</v>
      </c>
      <c r="L197" s="10">
        <v>7</v>
      </c>
    </row>
    <row r="198" spans="2:12">
      <c r="B198" s="5">
        <v>43661</v>
      </c>
      <c r="C198" s="6">
        <v>7740060</v>
      </c>
      <c r="D198" s="6">
        <v>5805045</v>
      </c>
      <c r="E198" s="6">
        <v>2365018</v>
      </c>
      <c r="F198" s="6">
        <v>5590043</v>
      </c>
      <c r="G198" s="12">
        <f t="shared" si="15"/>
        <v>21500166</v>
      </c>
      <c r="H198" s="2">
        <f t="shared" si="16"/>
        <v>0.0102041575452072</v>
      </c>
      <c r="I198" s="2">
        <f t="shared" si="17"/>
        <v>0.0102041135958324</v>
      </c>
      <c r="J198" s="2">
        <f t="shared" si="18"/>
        <v>0.0102040511223431</v>
      </c>
      <c r="K198" s="2">
        <f t="shared" si="19"/>
        <v>0.0102040668804162</v>
      </c>
      <c r="L198" s="10">
        <v>7</v>
      </c>
    </row>
    <row r="199" spans="2:12">
      <c r="B199" s="5">
        <v>43662</v>
      </c>
      <c r="C199" s="6">
        <v>7427330</v>
      </c>
      <c r="D199" s="6">
        <v>5570497</v>
      </c>
      <c r="E199" s="6">
        <v>2269462</v>
      </c>
      <c r="F199" s="6">
        <v>5364183</v>
      </c>
      <c r="G199" s="12">
        <f t="shared" si="15"/>
        <v>20631472</v>
      </c>
      <c r="H199" s="2">
        <f t="shared" si="16"/>
        <v>-0.0952380720351939</v>
      </c>
      <c r="I199" s="2">
        <f t="shared" si="17"/>
        <v>-0.0952382267211922</v>
      </c>
      <c r="J199" s="2">
        <f t="shared" si="18"/>
        <v>-0.0952378294593422</v>
      </c>
      <c r="K199" s="2">
        <f t="shared" si="19"/>
        <v>-0.0952379667297089</v>
      </c>
      <c r="L199" s="10">
        <v>7</v>
      </c>
    </row>
    <row r="200" spans="2:12">
      <c r="B200" s="5">
        <v>43663</v>
      </c>
      <c r="C200" s="6">
        <v>7740060</v>
      </c>
      <c r="D200" s="6">
        <v>5805045</v>
      </c>
      <c r="E200" s="6">
        <v>2365018</v>
      </c>
      <c r="F200" s="6">
        <v>5590043</v>
      </c>
      <c r="G200" s="12">
        <f t="shared" si="15"/>
        <v>21500166</v>
      </c>
      <c r="H200" s="2">
        <f t="shared" si="16"/>
        <v>-0.0571427944950235</v>
      </c>
      <c r="I200" s="2">
        <f t="shared" si="17"/>
        <v>-0.0571428710645968</v>
      </c>
      <c r="J200" s="2">
        <f t="shared" si="18"/>
        <v>-0.0571426976756053</v>
      </c>
      <c r="K200" s="2">
        <f t="shared" si="19"/>
        <v>-0.0571427800378254</v>
      </c>
      <c r="L200" s="10">
        <v>7</v>
      </c>
    </row>
    <row r="201" spans="2:12">
      <c r="B201" s="5">
        <v>43664</v>
      </c>
      <c r="C201" s="6">
        <v>7974607</v>
      </c>
      <c r="D201" s="6">
        <v>5980955</v>
      </c>
      <c r="E201" s="6">
        <v>2436685</v>
      </c>
      <c r="F201" s="6">
        <v>5759438</v>
      </c>
      <c r="G201" s="12">
        <f t="shared" si="15"/>
        <v>22151685</v>
      </c>
      <c r="H201" s="2">
        <f t="shared" si="16"/>
        <v>0.0303029950672218</v>
      </c>
      <c r="I201" s="2">
        <f t="shared" si="17"/>
        <v>0.0303029520012335</v>
      </c>
      <c r="J201" s="2">
        <f t="shared" si="18"/>
        <v>0.0303029406118684</v>
      </c>
      <c r="K201" s="2">
        <f t="shared" si="19"/>
        <v>0.0303029869358786</v>
      </c>
      <c r="L201" s="10">
        <v>7</v>
      </c>
    </row>
    <row r="202" spans="2:12">
      <c r="B202" s="5">
        <v>43665</v>
      </c>
      <c r="C202" s="6">
        <v>8130972</v>
      </c>
      <c r="D202" s="6">
        <v>6098229</v>
      </c>
      <c r="E202" s="6">
        <v>2484463</v>
      </c>
      <c r="F202" s="6">
        <v>5872368</v>
      </c>
      <c r="G202" s="12">
        <f t="shared" si="15"/>
        <v>22586032</v>
      </c>
      <c r="H202" s="2">
        <f t="shared" si="16"/>
        <v>0.0833334221569428</v>
      </c>
      <c r="I202" s="2">
        <f t="shared" si="17"/>
        <v>0.0833334221569428</v>
      </c>
      <c r="J202" s="2">
        <f t="shared" si="18"/>
        <v>0.0833330789748277</v>
      </c>
      <c r="K202" s="2">
        <f t="shared" si="19"/>
        <v>0.0833332103468072</v>
      </c>
      <c r="L202" s="10">
        <v>7</v>
      </c>
    </row>
    <row r="203" spans="2:12">
      <c r="B203" s="5">
        <v>43666</v>
      </c>
      <c r="C203" s="6">
        <v>15998707</v>
      </c>
      <c r="D203" s="6">
        <v>11999030</v>
      </c>
      <c r="E203" s="6">
        <v>4888493</v>
      </c>
      <c r="F203" s="6">
        <v>11554621</v>
      </c>
      <c r="G203" s="12">
        <f t="shared" si="15"/>
        <v>44440851</v>
      </c>
      <c r="H203" s="2">
        <f t="shared" si="16"/>
        <v>-0.0099999938119999</v>
      </c>
      <c r="I203" s="2">
        <f t="shared" si="17"/>
        <v>-0.00999997359786509</v>
      </c>
      <c r="J203" s="2">
        <f t="shared" si="18"/>
        <v>-0.0100000567045886</v>
      </c>
      <c r="K203" s="2">
        <f t="shared" si="19"/>
        <v>-0.0100000556920009</v>
      </c>
      <c r="L203" s="10">
        <v>7</v>
      </c>
    </row>
    <row r="204" spans="2:12">
      <c r="B204" s="5">
        <v>43667</v>
      </c>
      <c r="C204" s="6">
        <v>15352294</v>
      </c>
      <c r="D204" s="6">
        <v>11514221</v>
      </c>
      <c r="E204" s="6">
        <v>4690978</v>
      </c>
      <c r="F204" s="6">
        <v>11087768</v>
      </c>
      <c r="G204" s="12">
        <f t="shared" si="15"/>
        <v>42645261</v>
      </c>
      <c r="H204" s="2">
        <f t="shared" si="16"/>
        <v>-0.0104166606236976</v>
      </c>
      <c r="I204" s="2">
        <f t="shared" si="17"/>
        <v>-0.0104166389137722</v>
      </c>
      <c r="J204" s="2">
        <f t="shared" si="18"/>
        <v>-0.0104167259976411</v>
      </c>
      <c r="K204" s="2">
        <f t="shared" si="19"/>
        <v>-0.010416635986977</v>
      </c>
      <c r="L204" s="10">
        <v>7</v>
      </c>
    </row>
    <row r="205" spans="2:12">
      <c r="B205" s="5">
        <v>43668</v>
      </c>
      <c r="C205" s="6">
        <v>7740060</v>
      </c>
      <c r="D205" s="6">
        <v>5805045</v>
      </c>
      <c r="E205" s="6">
        <v>2365018</v>
      </c>
      <c r="F205" s="6">
        <v>5590043</v>
      </c>
      <c r="G205" s="12">
        <f t="shared" si="15"/>
        <v>21500166</v>
      </c>
      <c r="H205" s="2">
        <f t="shared" si="16"/>
        <v>0</v>
      </c>
      <c r="I205" s="2">
        <f t="shared" si="17"/>
        <v>0</v>
      </c>
      <c r="J205" s="2">
        <f t="shared" si="18"/>
        <v>0</v>
      </c>
      <c r="K205" s="2">
        <f t="shared" si="19"/>
        <v>0</v>
      </c>
      <c r="L205" s="10">
        <v>7</v>
      </c>
    </row>
    <row r="206" spans="2:12">
      <c r="B206" s="5">
        <v>43669</v>
      </c>
      <c r="C206" s="6">
        <v>7661877</v>
      </c>
      <c r="D206" s="6">
        <v>5746408</v>
      </c>
      <c r="E206" s="6">
        <v>2341129</v>
      </c>
      <c r="F206" s="6">
        <v>5533578</v>
      </c>
      <c r="G206" s="12">
        <f t="shared" si="15"/>
        <v>21282992</v>
      </c>
      <c r="H206" s="2">
        <f t="shared" si="16"/>
        <v>0.0315789119373988</v>
      </c>
      <c r="I206" s="2">
        <f t="shared" si="17"/>
        <v>0.0315790494097743</v>
      </c>
      <c r="J206" s="2">
        <f t="shared" si="18"/>
        <v>0.0315788499653222</v>
      </c>
      <c r="K206" s="2">
        <f t="shared" si="19"/>
        <v>0.0315789002724181</v>
      </c>
      <c r="L206" s="10">
        <v>7</v>
      </c>
    </row>
    <row r="207" spans="2:12">
      <c r="B207" s="5">
        <v>43670</v>
      </c>
      <c r="C207" s="6">
        <v>7896424</v>
      </c>
      <c r="D207" s="6">
        <v>5922318</v>
      </c>
      <c r="E207" s="6">
        <v>2412796</v>
      </c>
      <c r="F207" s="6">
        <v>5702973</v>
      </c>
      <c r="G207" s="12">
        <f t="shared" si="15"/>
        <v>21934511</v>
      </c>
      <c r="H207" s="2">
        <f t="shared" si="16"/>
        <v>0.0202019105795046</v>
      </c>
      <c r="I207" s="2">
        <f t="shared" si="17"/>
        <v>0.0202019105795046</v>
      </c>
      <c r="J207" s="2">
        <f t="shared" si="18"/>
        <v>0.0202019604079122</v>
      </c>
      <c r="K207" s="2">
        <f t="shared" si="19"/>
        <v>0.0202019912905858</v>
      </c>
      <c r="L207" s="10">
        <v>7</v>
      </c>
    </row>
    <row r="208" spans="2:12">
      <c r="B208" s="5">
        <v>43671</v>
      </c>
      <c r="C208" s="6">
        <v>7427330</v>
      </c>
      <c r="D208" s="6">
        <v>5570497</v>
      </c>
      <c r="E208" s="6">
        <v>2269462</v>
      </c>
      <c r="F208" s="6">
        <v>5364183</v>
      </c>
      <c r="G208" s="12">
        <f t="shared" si="15"/>
        <v>20631472</v>
      </c>
      <c r="H208" s="2">
        <f t="shared" si="16"/>
        <v>-0.0686274571273544</v>
      </c>
      <c r="I208" s="2">
        <f t="shared" si="17"/>
        <v>-0.0686275017952819</v>
      </c>
      <c r="J208" s="2">
        <f t="shared" si="18"/>
        <v>-0.0686272538305115</v>
      </c>
      <c r="K208" s="2">
        <f t="shared" si="19"/>
        <v>-0.0686273556551872</v>
      </c>
      <c r="L208" s="10">
        <v>7</v>
      </c>
    </row>
    <row r="209" spans="2:12">
      <c r="B209" s="5">
        <v>43672</v>
      </c>
      <c r="C209" s="6">
        <v>7583695</v>
      </c>
      <c r="D209" s="6">
        <v>5687771</v>
      </c>
      <c r="E209" s="6">
        <v>2317240</v>
      </c>
      <c r="F209" s="6">
        <v>5477113</v>
      </c>
      <c r="G209" s="12">
        <f t="shared" si="15"/>
        <v>21065819</v>
      </c>
      <c r="H209" s="2">
        <f t="shared" si="16"/>
        <v>-0.0673076970379433</v>
      </c>
      <c r="I209" s="2">
        <f t="shared" si="17"/>
        <v>-0.067307738033452</v>
      </c>
      <c r="J209" s="2">
        <f t="shared" si="18"/>
        <v>-0.0673075026675785</v>
      </c>
      <c r="K209" s="2">
        <f t="shared" si="19"/>
        <v>-0.0673076006135855</v>
      </c>
      <c r="L209" s="10">
        <v>7</v>
      </c>
    </row>
    <row r="210" spans="2:12">
      <c r="B210" s="5">
        <v>43673</v>
      </c>
      <c r="C210" s="6">
        <v>16160310</v>
      </c>
      <c r="D210" s="6">
        <v>12120232</v>
      </c>
      <c r="E210" s="6">
        <v>4937872</v>
      </c>
      <c r="F210" s="6">
        <v>11671335</v>
      </c>
      <c r="G210" s="12">
        <f t="shared" si="15"/>
        <v>44889749</v>
      </c>
      <c r="H210" s="2">
        <f t="shared" si="16"/>
        <v>0.0101010037873686</v>
      </c>
      <c r="I210" s="2">
        <f t="shared" si="17"/>
        <v>0.0101009831628056</v>
      </c>
      <c r="J210" s="2">
        <f t="shared" si="18"/>
        <v>0.0101010679569349</v>
      </c>
      <c r="K210" s="2">
        <f t="shared" si="19"/>
        <v>0.0101010669237875</v>
      </c>
      <c r="L210" s="10">
        <v>7</v>
      </c>
    </row>
    <row r="211" spans="2:12">
      <c r="B211" s="5">
        <v>43674</v>
      </c>
      <c r="C211" s="6">
        <v>15675500</v>
      </c>
      <c r="D211" s="6">
        <v>11756625</v>
      </c>
      <c r="E211" s="6">
        <v>4789736</v>
      </c>
      <c r="F211" s="6">
        <v>11321195</v>
      </c>
      <c r="G211" s="12">
        <f t="shared" si="15"/>
        <v>43543056</v>
      </c>
      <c r="H211" s="2">
        <f t="shared" si="16"/>
        <v>0.0210526192372293</v>
      </c>
      <c r="I211" s="2">
        <f t="shared" si="17"/>
        <v>0.0210525748984669</v>
      </c>
      <c r="J211" s="2">
        <f t="shared" si="18"/>
        <v>0.021052752752198</v>
      </c>
      <c r="K211" s="2">
        <f t="shared" si="19"/>
        <v>0.021052659110472</v>
      </c>
      <c r="L211" s="10">
        <v>7</v>
      </c>
    </row>
    <row r="212" spans="2:12">
      <c r="B212" s="5">
        <v>43675</v>
      </c>
      <c r="C212" s="6">
        <v>7740060</v>
      </c>
      <c r="D212" s="6">
        <v>5805045</v>
      </c>
      <c r="E212" s="6">
        <v>2365018</v>
      </c>
      <c r="F212" s="6">
        <v>5590043</v>
      </c>
      <c r="G212" s="12">
        <f t="shared" si="15"/>
        <v>21500166</v>
      </c>
      <c r="H212" s="2">
        <f t="shared" si="16"/>
        <v>0</v>
      </c>
      <c r="I212" s="2">
        <f t="shared" si="17"/>
        <v>0</v>
      </c>
      <c r="J212" s="2">
        <f t="shared" si="18"/>
        <v>0</v>
      </c>
      <c r="K212" s="2">
        <f t="shared" si="19"/>
        <v>0</v>
      </c>
      <c r="L212" s="10">
        <v>7</v>
      </c>
    </row>
    <row r="213" spans="2:12">
      <c r="B213" s="5">
        <v>43676</v>
      </c>
      <c r="C213" s="6">
        <v>7505512</v>
      </c>
      <c r="D213" s="6">
        <v>5629134</v>
      </c>
      <c r="E213" s="6">
        <v>2293351</v>
      </c>
      <c r="F213" s="6">
        <v>5420648</v>
      </c>
      <c r="G213" s="12">
        <f t="shared" si="15"/>
        <v>20848645</v>
      </c>
      <c r="H213" s="2">
        <f t="shared" si="16"/>
        <v>-0.0204081845740932</v>
      </c>
      <c r="I213" s="2">
        <f t="shared" si="17"/>
        <v>-0.0204082271916648</v>
      </c>
      <c r="J213" s="2">
        <f t="shared" si="18"/>
        <v>-0.0204081022446863</v>
      </c>
      <c r="K213" s="2">
        <f t="shared" si="19"/>
        <v>-0.0204081337608325</v>
      </c>
      <c r="L213" s="10">
        <v>7</v>
      </c>
    </row>
    <row r="214" spans="2:12">
      <c r="B214" s="5">
        <v>43677</v>
      </c>
      <c r="C214" s="6">
        <v>8052789</v>
      </c>
      <c r="D214" s="6">
        <v>6039592</v>
      </c>
      <c r="E214" s="6">
        <v>2460574</v>
      </c>
      <c r="F214" s="6">
        <v>5815903</v>
      </c>
      <c r="G214" s="12">
        <f t="shared" si="15"/>
        <v>22368858</v>
      </c>
      <c r="H214" s="2">
        <f t="shared" si="16"/>
        <v>0.0198020015135965</v>
      </c>
      <c r="I214" s="2">
        <f t="shared" si="17"/>
        <v>0.0198020437267976</v>
      </c>
      <c r="J214" s="2">
        <f t="shared" si="18"/>
        <v>0.0198019227485458</v>
      </c>
      <c r="K214" s="2">
        <f t="shared" si="19"/>
        <v>0.0198019524202553</v>
      </c>
      <c r="L214" s="10">
        <v>7</v>
      </c>
    </row>
    <row r="215" spans="2:12">
      <c r="B215" s="5">
        <v>43678</v>
      </c>
      <c r="C215" s="6">
        <v>7974607</v>
      </c>
      <c r="D215" s="6">
        <v>5980955</v>
      </c>
      <c r="E215" s="6">
        <v>2436685</v>
      </c>
      <c r="F215" s="6">
        <v>5759438</v>
      </c>
      <c r="G215" s="12">
        <f t="shared" si="15"/>
        <v>22151685</v>
      </c>
      <c r="H215" s="2">
        <f t="shared" si="16"/>
        <v>0.0736842176125203</v>
      </c>
      <c r="I215" s="2">
        <f t="shared" si="17"/>
        <v>0.0736842691056112</v>
      </c>
      <c r="J215" s="2">
        <f t="shared" si="18"/>
        <v>0.0736839832524183</v>
      </c>
      <c r="K215" s="2">
        <f t="shared" si="19"/>
        <v>0.0736841006356419</v>
      </c>
      <c r="L215" s="10">
        <v>8</v>
      </c>
    </row>
    <row r="216" spans="2:12">
      <c r="B216" s="5">
        <v>43679</v>
      </c>
      <c r="C216" s="6">
        <v>8209154</v>
      </c>
      <c r="D216" s="6">
        <v>6156866</v>
      </c>
      <c r="E216" s="6">
        <v>2508352</v>
      </c>
      <c r="F216" s="6">
        <v>5928833</v>
      </c>
      <c r="G216" s="12">
        <f t="shared" si="15"/>
        <v>22803205</v>
      </c>
      <c r="H216" s="2">
        <f t="shared" si="16"/>
        <v>0.0824741765063073</v>
      </c>
      <c r="I216" s="2">
        <f t="shared" si="17"/>
        <v>0.0824743119932219</v>
      </c>
      <c r="J216" s="2">
        <f t="shared" si="18"/>
        <v>0.0824739776630818</v>
      </c>
      <c r="K216" s="2">
        <f t="shared" si="19"/>
        <v>0.0824741063403294</v>
      </c>
      <c r="L216" s="10">
        <v>8</v>
      </c>
    </row>
    <row r="217" spans="2:12">
      <c r="B217" s="5">
        <v>43680</v>
      </c>
      <c r="C217" s="6">
        <v>16321913</v>
      </c>
      <c r="D217" s="6">
        <v>12241435</v>
      </c>
      <c r="E217" s="6">
        <v>4987251</v>
      </c>
      <c r="F217" s="6">
        <v>11788048</v>
      </c>
      <c r="G217" s="12">
        <f t="shared" si="15"/>
        <v>45338647</v>
      </c>
      <c r="H217" s="2">
        <f t="shared" si="16"/>
        <v>0.0099999938119999</v>
      </c>
      <c r="I217" s="2">
        <f t="shared" si="17"/>
        <v>0.0100000561045366</v>
      </c>
      <c r="J217" s="2">
        <f t="shared" si="18"/>
        <v>0.0100000567045886</v>
      </c>
      <c r="K217" s="2">
        <f t="shared" si="19"/>
        <v>0.00999997001199948</v>
      </c>
      <c r="L217" s="10">
        <v>8</v>
      </c>
    </row>
    <row r="218" spans="2:12">
      <c r="B218" s="5">
        <v>43681</v>
      </c>
      <c r="C218" s="6">
        <v>15837104</v>
      </c>
      <c r="D218" s="6">
        <v>11877828</v>
      </c>
      <c r="E218" s="6">
        <v>4839115</v>
      </c>
      <c r="F218" s="6">
        <v>11437908</v>
      </c>
      <c r="G218" s="12">
        <f t="shared" si="15"/>
        <v>43991955</v>
      </c>
      <c r="H218" s="2">
        <f t="shared" si="16"/>
        <v>0.0103093362253197</v>
      </c>
      <c r="I218" s="2">
        <f t="shared" si="17"/>
        <v>0.0103093362253197</v>
      </c>
      <c r="J218" s="2">
        <f t="shared" si="18"/>
        <v>0.0103093364644733</v>
      </c>
      <c r="K218" s="2">
        <f t="shared" si="19"/>
        <v>0.0103092473895203</v>
      </c>
      <c r="L218" s="10">
        <v>8</v>
      </c>
    </row>
    <row r="219" spans="2:12">
      <c r="B219" s="5">
        <v>43682</v>
      </c>
      <c r="C219" s="6">
        <v>8052789</v>
      </c>
      <c r="D219" s="6">
        <v>6039592</v>
      </c>
      <c r="E219" s="6">
        <v>2460574</v>
      </c>
      <c r="F219" s="6">
        <v>5815903</v>
      </c>
      <c r="G219" s="12">
        <f t="shared" si="15"/>
        <v>22368858</v>
      </c>
      <c r="H219" s="2">
        <f t="shared" si="16"/>
        <v>0.040403950356974</v>
      </c>
      <c r="I219" s="2">
        <f t="shared" si="17"/>
        <v>0.0404039934229623</v>
      </c>
      <c r="J219" s="2">
        <f t="shared" si="18"/>
        <v>0.0404039208158247</v>
      </c>
      <c r="K219" s="2">
        <f t="shared" si="19"/>
        <v>0.0404039825811715</v>
      </c>
      <c r="L219" s="10">
        <v>8</v>
      </c>
    </row>
    <row r="220" spans="2:12">
      <c r="B220" s="5">
        <v>43683</v>
      </c>
      <c r="C220" s="6">
        <v>8130972</v>
      </c>
      <c r="D220" s="6">
        <v>6098229</v>
      </c>
      <c r="E220" s="6">
        <v>2484463</v>
      </c>
      <c r="F220" s="6">
        <v>5872368</v>
      </c>
      <c r="G220" s="12">
        <f t="shared" si="15"/>
        <v>22586032</v>
      </c>
      <c r="H220" s="2">
        <f t="shared" si="16"/>
        <v>0.0833334221569428</v>
      </c>
      <c r="I220" s="2">
        <f t="shared" si="17"/>
        <v>0.0833334221569428</v>
      </c>
      <c r="J220" s="2">
        <f t="shared" si="18"/>
        <v>0.0833330789748277</v>
      </c>
      <c r="K220" s="2">
        <f t="shared" si="19"/>
        <v>0.0833332103468072</v>
      </c>
      <c r="L220" s="10">
        <v>8</v>
      </c>
    </row>
    <row r="221" spans="2:12">
      <c r="B221" s="5">
        <v>43684</v>
      </c>
      <c r="C221" s="6">
        <v>8130972</v>
      </c>
      <c r="D221" s="6">
        <v>6098229</v>
      </c>
      <c r="E221" s="6">
        <v>2484463</v>
      </c>
      <c r="F221" s="6">
        <v>5872368</v>
      </c>
      <c r="G221" s="12">
        <f t="shared" si="15"/>
        <v>22586032</v>
      </c>
      <c r="H221" s="2">
        <f t="shared" si="16"/>
        <v>0.00970881020227909</v>
      </c>
      <c r="I221" s="2">
        <f t="shared" si="17"/>
        <v>0.00970876840687263</v>
      </c>
      <c r="J221" s="2">
        <f t="shared" si="18"/>
        <v>0.00970871024403253</v>
      </c>
      <c r="K221" s="2">
        <f t="shared" si="19"/>
        <v>0.00970872450933236</v>
      </c>
      <c r="L221" s="10">
        <v>8</v>
      </c>
    </row>
    <row r="222" spans="2:12">
      <c r="B222" s="5">
        <v>43685</v>
      </c>
      <c r="C222" s="6">
        <v>7505512</v>
      </c>
      <c r="D222" s="6">
        <v>5629134</v>
      </c>
      <c r="E222" s="6">
        <v>2293351</v>
      </c>
      <c r="F222" s="6">
        <v>5420648</v>
      </c>
      <c r="G222" s="12">
        <f t="shared" si="15"/>
        <v>20848645</v>
      </c>
      <c r="H222" s="2">
        <f t="shared" si="16"/>
        <v>-0.0588235884226019</v>
      </c>
      <c r="I222" s="2">
        <f t="shared" si="17"/>
        <v>-0.0588235490820446</v>
      </c>
      <c r="J222" s="2">
        <f t="shared" si="18"/>
        <v>-0.0588233604261528</v>
      </c>
      <c r="K222" s="2">
        <f t="shared" si="19"/>
        <v>-0.0588234477044461</v>
      </c>
      <c r="L222" s="10">
        <v>8</v>
      </c>
    </row>
    <row r="223" spans="2:12">
      <c r="B223" s="5">
        <v>43686</v>
      </c>
      <c r="C223" s="6">
        <v>8130972</v>
      </c>
      <c r="D223" s="6">
        <v>6098229</v>
      </c>
      <c r="E223" s="6">
        <v>2484463</v>
      </c>
      <c r="F223" s="6">
        <v>5872368</v>
      </c>
      <c r="G223" s="12">
        <f t="shared" si="15"/>
        <v>22586032</v>
      </c>
      <c r="H223" s="2">
        <f t="shared" si="16"/>
        <v>-0.00952375847742659</v>
      </c>
      <c r="I223" s="2">
        <f t="shared" si="17"/>
        <v>-0.00952383891414887</v>
      </c>
      <c r="J223" s="2">
        <f t="shared" si="18"/>
        <v>-0.00952378294593426</v>
      </c>
      <c r="K223" s="2">
        <f t="shared" si="19"/>
        <v>-0.00952379667297087</v>
      </c>
      <c r="L223" s="10">
        <v>8</v>
      </c>
    </row>
    <row r="224" spans="2:12">
      <c r="B224" s="5">
        <v>43687</v>
      </c>
      <c r="C224" s="6">
        <v>16806722</v>
      </c>
      <c r="D224" s="6">
        <v>12605042</v>
      </c>
      <c r="E224" s="6">
        <v>5135387</v>
      </c>
      <c r="F224" s="6">
        <v>12138188</v>
      </c>
      <c r="G224" s="12">
        <f t="shared" si="15"/>
        <v>46685339</v>
      </c>
      <c r="H224" s="2">
        <f t="shared" si="16"/>
        <v>0.0297029520988135</v>
      </c>
      <c r="I224" s="2">
        <f t="shared" si="17"/>
        <v>0.0297029719146489</v>
      </c>
      <c r="J224" s="2">
        <f t="shared" si="18"/>
        <v>0.0297029365476091</v>
      </c>
      <c r="K224" s="2">
        <f t="shared" si="19"/>
        <v>0.029702966937359</v>
      </c>
      <c r="L224" s="10">
        <v>8</v>
      </c>
    </row>
    <row r="225" spans="2:12">
      <c r="B225" s="5">
        <v>43688</v>
      </c>
      <c r="C225" s="6">
        <v>15837104</v>
      </c>
      <c r="D225" s="6">
        <v>11877828</v>
      </c>
      <c r="E225" s="6">
        <v>4839115</v>
      </c>
      <c r="F225" s="6">
        <v>11437908</v>
      </c>
      <c r="G225" s="12">
        <f t="shared" si="15"/>
        <v>43991955</v>
      </c>
      <c r="H225" s="2">
        <f t="shared" si="16"/>
        <v>0</v>
      </c>
      <c r="I225" s="2">
        <f t="shared" si="17"/>
        <v>0</v>
      </c>
      <c r="J225" s="2">
        <f t="shared" si="18"/>
        <v>0</v>
      </c>
      <c r="K225" s="2">
        <f t="shared" si="19"/>
        <v>0</v>
      </c>
      <c r="L225" s="10">
        <v>8</v>
      </c>
    </row>
    <row r="226" spans="2:12">
      <c r="B226" s="5">
        <v>43689</v>
      </c>
      <c r="C226" s="6">
        <v>7427330</v>
      </c>
      <c r="D226" s="6">
        <v>5570497</v>
      </c>
      <c r="E226" s="6">
        <v>2269462</v>
      </c>
      <c r="F226" s="6">
        <v>5364183</v>
      </c>
      <c r="G226" s="12">
        <f t="shared" si="15"/>
        <v>20631472</v>
      </c>
      <c r="H226" s="2">
        <f t="shared" si="16"/>
        <v>-0.0776698607153372</v>
      </c>
      <c r="I226" s="2">
        <f t="shared" si="17"/>
        <v>-0.0776699816808818</v>
      </c>
      <c r="J226" s="2">
        <f t="shared" si="18"/>
        <v>-0.0776696819522599</v>
      </c>
      <c r="K226" s="2">
        <f t="shared" si="19"/>
        <v>-0.0776697960746594</v>
      </c>
      <c r="L226" s="10">
        <v>8</v>
      </c>
    </row>
    <row r="227" spans="2:12">
      <c r="B227" s="5">
        <v>43690</v>
      </c>
      <c r="C227" s="6">
        <v>7505512</v>
      </c>
      <c r="D227" s="6">
        <v>5629134</v>
      </c>
      <c r="E227" s="6">
        <v>2293351</v>
      </c>
      <c r="F227" s="6">
        <v>5420648</v>
      </c>
      <c r="G227" s="12">
        <f t="shared" si="15"/>
        <v>20848645</v>
      </c>
      <c r="H227" s="2">
        <f t="shared" si="16"/>
        <v>-0.0769231526070929</v>
      </c>
      <c r="I227" s="2">
        <f t="shared" si="17"/>
        <v>-0.0769231526070929</v>
      </c>
      <c r="J227" s="2">
        <f t="shared" si="18"/>
        <v>-0.0769228601915183</v>
      </c>
      <c r="K227" s="2">
        <f t="shared" si="19"/>
        <v>-0.076922972129812</v>
      </c>
      <c r="L227" s="10">
        <v>8</v>
      </c>
    </row>
    <row r="228" spans="2:12">
      <c r="B228" s="5">
        <v>43691</v>
      </c>
      <c r="C228" s="6">
        <v>8130972</v>
      </c>
      <c r="D228" s="6">
        <v>6098229</v>
      </c>
      <c r="E228" s="6">
        <v>2484463</v>
      </c>
      <c r="F228" s="6">
        <v>5872368</v>
      </c>
      <c r="G228" s="12">
        <f t="shared" si="15"/>
        <v>22586032</v>
      </c>
      <c r="H228" s="2">
        <f t="shared" si="16"/>
        <v>0</v>
      </c>
      <c r="I228" s="2">
        <f t="shared" si="17"/>
        <v>0</v>
      </c>
      <c r="J228" s="2">
        <f t="shared" si="18"/>
        <v>0</v>
      </c>
      <c r="K228" s="2">
        <f t="shared" si="19"/>
        <v>0</v>
      </c>
      <c r="L228" s="10">
        <v>8</v>
      </c>
    </row>
    <row r="229" spans="2:12">
      <c r="B229" s="5">
        <v>43692</v>
      </c>
      <c r="C229" s="6">
        <v>7896424</v>
      </c>
      <c r="D229" s="6">
        <v>5922318</v>
      </c>
      <c r="E229" s="6">
        <v>2412796</v>
      </c>
      <c r="F229" s="6">
        <v>5702973</v>
      </c>
      <c r="G229" s="12">
        <f t="shared" si="15"/>
        <v>21934511</v>
      </c>
      <c r="H229" s="2">
        <f t="shared" si="16"/>
        <v>0.0520833222303823</v>
      </c>
      <c r="I229" s="2">
        <f t="shared" si="17"/>
        <v>0.0520833222303823</v>
      </c>
      <c r="J229" s="2">
        <f t="shared" si="18"/>
        <v>0.0520831743592673</v>
      </c>
      <c r="K229" s="2">
        <f t="shared" si="19"/>
        <v>0.0520832564667546</v>
      </c>
      <c r="L229" s="10">
        <v>8</v>
      </c>
    </row>
    <row r="230" spans="2:12">
      <c r="B230" s="5">
        <v>43693</v>
      </c>
      <c r="C230" s="6">
        <v>7661877</v>
      </c>
      <c r="D230" s="6">
        <v>5746408</v>
      </c>
      <c r="E230" s="6">
        <v>2341129</v>
      </c>
      <c r="F230" s="6">
        <v>5533578</v>
      </c>
      <c r="G230" s="12">
        <f t="shared" si="15"/>
        <v>21282992</v>
      </c>
      <c r="H230" s="2">
        <f t="shared" si="16"/>
        <v>-0.0576923644553198</v>
      </c>
      <c r="I230" s="2">
        <f t="shared" si="17"/>
        <v>-0.057692323459811</v>
      </c>
      <c r="J230" s="2">
        <f t="shared" si="18"/>
        <v>-0.0576921451436387</v>
      </c>
      <c r="K230" s="2">
        <f t="shared" si="19"/>
        <v>-0.057692229097359</v>
      </c>
      <c r="L230" s="10">
        <v>8</v>
      </c>
    </row>
    <row r="231" spans="2:12">
      <c r="B231" s="5">
        <v>43694</v>
      </c>
      <c r="C231" s="6">
        <v>16806722</v>
      </c>
      <c r="D231" s="6">
        <v>12605042</v>
      </c>
      <c r="E231" s="6">
        <v>5135387</v>
      </c>
      <c r="F231" s="6">
        <v>12138188</v>
      </c>
      <c r="G231" s="12">
        <f t="shared" si="15"/>
        <v>46685339</v>
      </c>
      <c r="H231" s="2">
        <f t="shared" si="16"/>
        <v>0</v>
      </c>
      <c r="I231" s="2">
        <f t="shared" si="17"/>
        <v>0</v>
      </c>
      <c r="J231" s="2">
        <f t="shared" si="18"/>
        <v>0</v>
      </c>
      <c r="K231" s="2">
        <f t="shared" si="19"/>
        <v>0</v>
      </c>
      <c r="L231" s="10">
        <v>8</v>
      </c>
    </row>
    <row r="232" spans="2:12">
      <c r="B232" s="5">
        <v>43695</v>
      </c>
      <c r="C232" s="6">
        <v>16321913</v>
      </c>
      <c r="D232" s="6">
        <v>12241435</v>
      </c>
      <c r="E232" s="6">
        <v>4987251</v>
      </c>
      <c r="F232" s="6">
        <v>11788048</v>
      </c>
      <c r="G232" s="12">
        <f t="shared" si="15"/>
        <v>45338647</v>
      </c>
      <c r="H232" s="2">
        <f t="shared" si="16"/>
        <v>0.0306122255685131</v>
      </c>
      <c r="I232" s="2">
        <f t="shared" si="17"/>
        <v>0.0306122466161323</v>
      </c>
      <c r="J232" s="2">
        <f t="shared" si="18"/>
        <v>0.0306122090506218</v>
      </c>
      <c r="K232" s="2">
        <f t="shared" si="19"/>
        <v>0.0306122413294458</v>
      </c>
      <c r="L232" s="10">
        <v>8</v>
      </c>
    </row>
    <row r="233" spans="2:12">
      <c r="B233" s="5">
        <v>43696</v>
      </c>
      <c r="C233" s="6">
        <v>7583695</v>
      </c>
      <c r="D233" s="6">
        <v>5687771</v>
      </c>
      <c r="E233" s="6">
        <v>2317240</v>
      </c>
      <c r="F233" s="6">
        <v>5477113</v>
      </c>
      <c r="G233" s="12">
        <f t="shared" si="15"/>
        <v>21065819</v>
      </c>
      <c r="H233" s="2">
        <f t="shared" si="16"/>
        <v>0.0210526528375607</v>
      </c>
      <c r="I233" s="2">
        <f t="shared" si="17"/>
        <v>0.0210526996065163</v>
      </c>
      <c r="J233" s="2">
        <f t="shared" si="18"/>
        <v>0.0210525666435482</v>
      </c>
      <c r="K233" s="2">
        <f t="shared" si="19"/>
        <v>0.021052600181612</v>
      </c>
      <c r="L233" s="10">
        <v>8</v>
      </c>
    </row>
    <row r="234" spans="2:12">
      <c r="B234" s="5">
        <v>43697</v>
      </c>
      <c r="C234" s="6">
        <v>7896424</v>
      </c>
      <c r="D234" s="6">
        <v>5922318</v>
      </c>
      <c r="E234" s="6">
        <v>2412796</v>
      </c>
      <c r="F234" s="6">
        <v>5702973</v>
      </c>
      <c r="G234" s="12">
        <f t="shared" si="15"/>
        <v>21934511</v>
      </c>
      <c r="H234" s="2">
        <f t="shared" si="16"/>
        <v>0.0520833222303823</v>
      </c>
      <c r="I234" s="2">
        <f t="shared" si="17"/>
        <v>0.0520833222303823</v>
      </c>
      <c r="J234" s="2">
        <f t="shared" si="18"/>
        <v>0.0520831743592673</v>
      </c>
      <c r="K234" s="2">
        <f t="shared" si="19"/>
        <v>0.0520832564667546</v>
      </c>
      <c r="L234" s="10">
        <v>8</v>
      </c>
    </row>
    <row r="235" spans="2:12">
      <c r="B235" s="5">
        <v>43698</v>
      </c>
      <c r="C235" s="6">
        <v>8052789</v>
      </c>
      <c r="D235" s="6">
        <v>6039592</v>
      </c>
      <c r="E235" s="6">
        <v>2460574</v>
      </c>
      <c r="F235" s="6">
        <v>5815903</v>
      </c>
      <c r="G235" s="12">
        <f t="shared" si="15"/>
        <v>22368858</v>
      </c>
      <c r="H235" s="2">
        <f t="shared" si="16"/>
        <v>-0.00961545556914967</v>
      </c>
      <c r="I235" s="2">
        <f t="shared" si="17"/>
        <v>-0.00961541457364101</v>
      </c>
      <c r="J235" s="2">
        <f t="shared" si="18"/>
        <v>-0.00961535752393983</v>
      </c>
      <c r="K235" s="2">
        <f t="shared" si="19"/>
        <v>-0.00961537151622649</v>
      </c>
      <c r="L235" s="10">
        <v>8</v>
      </c>
    </row>
    <row r="236" spans="2:12">
      <c r="B236" s="5">
        <v>43699</v>
      </c>
      <c r="C236" s="6">
        <v>7896424</v>
      </c>
      <c r="D236" s="6">
        <v>5922318</v>
      </c>
      <c r="E236" s="6">
        <v>2412796</v>
      </c>
      <c r="F236" s="6">
        <v>5702973</v>
      </c>
      <c r="G236" s="12">
        <f t="shared" si="15"/>
        <v>21934511</v>
      </c>
      <c r="H236" s="2">
        <f t="shared" si="16"/>
        <v>0</v>
      </c>
      <c r="I236" s="2">
        <f t="shared" si="17"/>
        <v>0</v>
      </c>
      <c r="J236" s="2">
        <f t="shared" si="18"/>
        <v>0</v>
      </c>
      <c r="K236" s="2">
        <f t="shared" si="19"/>
        <v>0</v>
      </c>
      <c r="L236" s="10">
        <v>8</v>
      </c>
    </row>
    <row r="237" spans="2:12">
      <c r="B237" s="5">
        <v>43700</v>
      </c>
      <c r="C237" s="6">
        <v>7505512</v>
      </c>
      <c r="D237" s="6">
        <v>5629134</v>
      </c>
      <c r="E237" s="6">
        <v>2293351</v>
      </c>
      <c r="F237" s="6">
        <v>5420648</v>
      </c>
      <c r="G237" s="12">
        <f t="shared" si="15"/>
        <v>20848645</v>
      </c>
      <c r="H237" s="2">
        <f t="shared" si="16"/>
        <v>-0.0204081845740932</v>
      </c>
      <c r="I237" s="2">
        <f t="shared" si="17"/>
        <v>-0.0204082271916648</v>
      </c>
      <c r="J237" s="2">
        <f t="shared" si="18"/>
        <v>-0.0204081022446863</v>
      </c>
      <c r="K237" s="2">
        <f t="shared" si="19"/>
        <v>-0.0204081337608325</v>
      </c>
      <c r="L237" s="10">
        <v>8</v>
      </c>
    </row>
    <row r="238" spans="2:12">
      <c r="B238" s="5">
        <v>43701</v>
      </c>
      <c r="C238" s="6">
        <v>15513897</v>
      </c>
      <c r="D238" s="6">
        <v>11635423</v>
      </c>
      <c r="E238" s="6">
        <v>4740357</v>
      </c>
      <c r="F238" s="6">
        <v>11204481</v>
      </c>
      <c r="G238" s="12">
        <f t="shared" si="15"/>
        <v>43094158</v>
      </c>
      <c r="H238" s="2">
        <f t="shared" si="16"/>
        <v>-0.0769230906538467</v>
      </c>
      <c r="I238" s="2">
        <f t="shared" si="17"/>
        <v>-0.0769231074358975</v>
      </c>
      <c r="J238" s="2">
        <f t="shared" si="18"/>
        <v>-0.0769231218601442</v>
      </c>
      <c r="K238" s="2">
        <f t="shared" si="19"/>
        <v>-0.0769230959349122</v>
      </c>
      <c r="L238" s="10">
        <v>8</v>
      </c>
    </row>
    <row r="239" spans="2:12">
      <c r="B239" s="5">
        <v>43702</v>
      </c>
      <c r="C239" s="6">
        <v>15998707</v>
      </c>
      <c r="D239" s="6">
        <v>11999030</v>
      </c>
      <c r="E239" s="6">
        <v>4888493</v>
      </c>
      <c r="F239" s="6">
        <v>11554621</v>
      </c>
      <c r="G239" s="12">
        <f t="shared" si="15"/>
        <v>44440851</v>
      </c>
      <c r="H239" s="2">
        <f t="shared" si="16"/>
        <v>-0.0198019680658756</v>
      </c>
      <c r="I239" s="2">
        <f t="shared" si="17"/>
        <v>-0.0198020085063557</v>
      </c>
      <c r="J239" s="2">
        <f t="shared" si="18"/>
        <v>-0.0198020913725818</v>
      </c>
      <c r="K239" s="2">
        <f t="shared" si="19"/>
        <v>-0.0198020062354684</v>
      </c>
      <c r="L239" s="10">
        <v>8</v>
      </c>
    </row>
    <row r="240" spans="2:12">
      <c r="B240" s="5">
        <v>43703</v>
      </c>
      <c r="C240" s="6">
        <v>8052789</v>
      </c>
      <c r="D240" s="6">
        <v>6039592</v>
      </c>
      <c r="E240" s="6">
        <v>2460574</v>
      </c>
      <c r="F240" s="6">
        <v>5815903</v>
      </c>
      <c r="G240" s="12">
        <f t="shared" si="15"/>
        <v>22368858</v>
      </c>
      <c r="H240" s="2">
        <f t="shared" si="16"/>
        <v>0.0618555994142698</v>
      </c>
      <c r="I240" s="2">
        <f t="shared" si="17"/>
        <v>0.0618556900409668</v>
      </c>
      <c r="J240" s="2">
        <f t="shared" si="18"/>
        <v>0.0618554832473115</v>
      </c>
      <c r="K240" s="2">
        <f t="shared" si="19"/>
        <v>0.0618555797552469</v>
      </c>
      <c r="L240" s="10">
        <v>8</v>
      </c>
    </row>
    <row r="241" spans="2:12">
      <c r="B241" s="5">
        <v>43704</v>
      </c>
      <c r="C241" s="6">
        <v>7505512</v>
      </c>
      <c r="D241" s="6">
        <v>5629134</v>
      </c>
      <c r="E241" s="6">
        <v>2293351</v>
      </c>
      <c r="F241" s="6">
        <v>5420648</v>
      </c>
      <c r="G241" s="12">
        <f t="shared" si="15"/>
        <v>20848645</v>
      </c>
      <c r="H241" s="2">
        <f t="shared" si="16"/>
        <v>-0.0495049404641899</v>
      </c>
      <c r="I241" s="2">
        <f t="shared" si="17"/>
        <v>-0.0495049404641899</v>
      </c>
      <c r="J241" s="2">
        <f t="shared" si="18"/>
        <v>-0.0495048068713642</v>
      </c>
      <c r="K241" s="2">
        <f t="shared" si="19"/>
        <v>-0.049504881050638</v>
      </c>
      <c r="L241" s="10">
        <v>8</v>
      </c>
    </row>
    <row r="242" spans="2:12">
      <c r="B242" s="5">
        <v>43705</v>
      </c>
      <c r="C242" s="6">
        <v>7896424</v>
      </c>
      <c r="D242" s="6">
        <v>5922318</v>
      </c>
      <c r="E242" s="6">
        <v>2412796</v>
      </c>
      <c r="F242" s="6">
        <v>5702973</v>
      </c>
      <c r="G242" s="12">
        <f t="shared" si="15"/>
        <v>21934511</v>
      </c>
      <c r="H242" s="2">
        <f t="shared" si="16"/>
        <v>-0.019417496223979</v>
      </c>
      <c r="I242" s="2">
        <f t="shared" si="17"/>
        <v>-0.019417536813745</v>
      </c>
      <c r="J242" s="2">
        <f t="shared" si="18"/>
        <v>-0.0194174204880649</v>
      </c>
      <c r="K242" s="2">
        <f t="shared" si="19"/>
        <v>-0.0194174490186648</v>
      </c>
      <c r="L242" s="10">
        <v>8</v>
      </c>
    </row>
    <row r="243" spans="2:12">
      <c r="B243" s="5">
        <v>43706</v>
      </c>
      <c r="C243" s="6">
        <v>7661877</v>
      </c>
      <c r="D243" s="6">
        <v>5746408</v>
      </c>
      <c r="E243" s="6">
        <v>2341129</v>
      </c>
      <c r="F243" s="6">
        <v>5533578</v>
      </c>
      <c r="G243" s="12">
        <f t="shared" si="15"/>
        <v>21282992</v>
      </c>
      <c r="H243" s="2">
        <f t="shared" si="16"/>
        <v>-0.0297029389505933</v>
      </c>
      <c r="I243" s="2">
        <f t="shared" si="17"/>
        <v>-0.0297028967373923</v>
      </c>
      <c r="J243" s="2">
        <f t="shared" si="18"/>
        <v>-0.0297028841228185</v>
      </c>
      <c r="K243" s="2">
        <f t="shared" si="19"/>
        <v>-0.0297029286303828</v>
      </c>
      <c r="L243" s="10">
        <v>8</v>
      </c>
    </row>
    <row r="244" spans="2:12">
      <c r="B244" s="5">
        <v>43707</v>
      </c>
      <c r="C244" s="6">
        <v>7896424</v>
      </c>
      <c r="D244" s="6">
        <v>5922318</v>
      </c>
      <c r="E244" s="6">
        <v>2412796</v>
      </c>
      <c r="F244" s="6">
        <v>5702973</v>
      </c>
      <c r="G244" s="12">
        <f t="shared" si="15"/>
        <v>21934511</v>
      </c>
      <c r="H244" s="2">
        <f t="shared" si="16"/>
        <v>0.0520833222303823</v>
      </c>
      <c r="I244" s="2">
        <f t="shared" si="17"/>
        <v>0.0520833222303823</v>
      </c>
      <c r="J244" s="2">
        <f t="shared" si="18"/>
        <v>0.0520831743592673</v>
      </c>
      <c r="K244" s="2">
        <f t="shared" si="19"/>
        <v>0.0520832564667546</v>
      </c>
      <c r="L244" s="10">
        <v>8</v>
      </c>
    </row>
    <row r="245" spans="2:12">
      <c r="B245" s="5">
        <v>43708</v>
      </c>
      <c r="C245" s="6">
        <v>16321913</v>
      </c>
      <c r="D245" s="6">
        <v>12241435</v>
      </c>
      <c r="E245" s="6">
        <v>4987251</v>
      </c>
      <c r="F245" s="6">
        <v>11788048</v>
      </c>
      <c r="G245" s="12">
        <f t="shared" si="15"/>
        <v>45338647</v>
      </c>
      <c r="H245" s="2">
        <f t="shared" si="16"/>
        <v>0.0520833675768249</v>
      </c>
      <c r="I245" s="2">
        <f t="shared" si="17"/>
        <v>0.0520833664577558</v>
      </c>
      <c r="J245" s="2">
        <f t="shared" si="18"/>
        <v>0.0520834190336297</v>
      </c>
      <c r="K245" s="2">
        <f t="shared" si="19"/>
        <v>0.0520833584348976</v>
      </c>
      <c r="L245" s="10">
        <v>8</v>
      </c>
    </row>
    <row r="246" spans="2:12">
      <c r="B246" s="5">
        <v>43709</v>
      </c>
      <c r="C246" s="6">
        <v>15352294</v>
      </c>
      <c r="D246" s="6">
        <v>11514221</v>
      </c>
      <c r="E246" s="6">
        <v>4690978</v>
      </c>
      <c r="F246" s="6">
        <v>11087768</v>
      </c>
      <c r="G246" s="12">
        <f t="shared" si="15"/>
        <v>42645261</v>
      </c>
      <c r="H246" s="2">
        <f t="shared" si="16"/>
        <v>-0.0404040776545255</v>
      </c>
      <c r="I246" s="2">
        <f t="shared" si="17"/>
        <v>-0.0404040159912926</v>
      </c>
      <c r="J246" s="2">
        <f t="shared" si="18"/>
        <v>-0.0404040672657198</v>
      </c>
      <c r="K246" s="2">
        <f t="shared" si="19"/>
        <v>-0.0404040080587671</v>
      </c>
      <c r="L246" s="10">
        <v>9</v>
      </c>
    </row>
    <row r="247" spans="2:12">
      <c r="B247" s="5">
        <v>43710</v>
      </c>
      <c r="C247" s="6">
        <v>8209154</v>
      </c>
      <c r="D247" s="6">
        <v>6156866</v>
      </c>
      <c r="E247" s="6">
        <v>2508352</v>
      </c>
      <c r="F247" s="6">
        <v>5928833</v>
      </c>
      <c r="G247" s="12">
        <f t="shared" si="15"/>
        <v>22803205</v>
      </c>
      <c r="H247" s="2">
        <f t="shared" si="16"/>
        <v>0.019417496223979</v>
      </c>
      <c r="I247" s="2">
        <f t="shared" si="17"/>
        <v>0.019417536813745</v>
      </c>
      <c r="J247" s="2">
        <f t="shared" si="18"/>
        <v>0.0194174204880651</v>
      </c>
      <c r="K247" s="2">
        <f t="shared" si="19"/>
        <v>0.0194174490186649</v>
      </c>
      <c r="L247" s="10">
        <v>9</v>
      </c>
    </row>
    <row r="248" spans="2:12">
      <c r="B248" s="5">
        <v>43711</v>
      </c>
      <c r="C248" s="6">
        <v>8130972</v>
      </c>
      <c r="D248" s="6">
        <v>6098229</v>
      </c>
      <c r="E248" s="6">
        <v>2484463</v>
      </c>
      <c r="F248" s="6">
        <v>5872368</v>
      </c>
      <c r="G248" s="12">
        <f t="shared" si="15"/>
        <v>22586032</v>
      </c>
      <c r="H248" s="2">
        <f t="shared" si="16"/>
        <v>0.0833334221569428</v>
      </c>
      <c r="I248" s="2">
        <f t="shared" si="17"/>
        <v>0.0833334221569428</v>
      </c>
      <c r="J248" s="2">
        <f t="shared" si="18"/>
        <v>0.0833330789748277</v>
      </c>
      <c r="K248" s="2">
        <f t="shared" si="19"/>
        <v>0.0833332103468072</v>
      </c>
      <c r="L248" s="10">
        <v>9</v>
      </c>
    </row>
    <row r="249" spans="2:12">
      <c r="B249" s="5">
        <v>43712</v>
      </c>
      <c r="C249" s="6">
        <v>8052789</v>
      </c>
      <c r="D249" s="6">
        <v>6039592</v>
      </c>
      <c r="E249" s="6">
        <v>2460574</v>
      </c>
      <c r="F249" s="6">
        <v>5815903</v>
      </c>
      <c r="G249" s="12">
        <f t="shared" si="15"/>
        <v>22368858</v>
      </c>
      <c r="H249" s="2">
        <f t="shared" si="16"/>
        <v>0.0198020015135965</v>
      </c>
      <c r="I249" s="2">
        <f t="shared" si="17"/>
        <v>0.0198020437267976</v>
      </c>
      <c r="J249" s="2">
        <f t="shared" si="18"/>
        <v>0.0198019227485458</v>
      </c>
      <c r="K249" s="2">
        <f t="shared" si="19"/>
        <v>0.0198019524202553</v>
      </c>
      <c r="L249" s="10">
        <v>9</v>
      </c>
    </row>
    <row r="250" spans="2:12">
      <c r="B250" s="5">
        <v>43713</v>
      </c>
      <c r="C250" s="6">
        <v>7427330</v>
      </c>
      <c r="D250" s="6">
        <v>5570497</v>
      </c>
      <c r="E250" s="6">
        <v>2269462</v>
      </c>
      <c r="F250" s="6">
        <v>5364183</v>
      </c>
      <c r="G250" s="12">
        <f t="shared" si="15"/>
        <v>20631472</v>
      </c>
      <c r="H250" s="2">
        <f t="shared" si="16"/>
        <v>-0.0306122116029792</v>
      </c>
      <c r="I250" s="2">
        <f t="shared" si="17"/>
        <v>-0.0306123407874972</v>
      </c>
      <c r="J250" s="2">
        <f t="shared" si="18"/>
        <v>-0.0306121533670293</v>
      </c>
      <c r="K250" s="2">
        <f t="shared" si="19"/>
        <v>-0.0306122006412487</v>
      </c>
      <c r="L250" s="10">
        <v>9</v>
      </c>
    </row>
    <row r="251" spans="2:12">
      <c r="B251" s="5">
        <v>43714</v>
      </c>
      <c r="C251" s="6">
        <v>7505512</v>
      </c>
      <c r="D251" s="6">
        <v>5629134</v>
      </c>
      <c r="E251" s="6">
        <v>2293351</v>
      </c>
      <c r="F251" s="6">
        <v>5420648</v>
      </c>
      <c r="G251" s="12">
        <f t="shared" si="15"/>
        <v>20848645</v>
      </c>
      <c r="H251" s="2">
        <f t="shared" si="16"/>
        <v>-0.0495049404641899</v>
      </c>
      <c r="I251" s="2">
        <f t="shared" si="17"/>
        <v>-0.0495049404641899</v>
      </c>
      <c r="J251" s="2">
        <f t="shared" si="18"/>
        <v>-0.0495048068713642</v>
      </c>
      <c r="K251" s="2">
        <f t="shared" si="19"/>
        <v>-0.049504881050638</v>
      </c>
      <c r="L251" s="10">
        <v>9</v>
      </c>
    </row>
    <row r="252" spans="2:12">
      <c r="B252" s="5">
        <v>43715</v>
      </c>
      <c r="C252" s="6">
        <v>16806722</v>
      </c>
      <c r="D252" s="6">
        <v>12605042</v>
      </c>
      <c r="E252" s="6">
        <v>5135387</v>
      </c>
      <c r="F252" s="6">
        <v>12138188</v>
      </c>
      <c r="G252" s="12">
        <f t="shared" si="15"/>
        <v>46685339</v>
      </c>
      <c r="H252" s="2">
        <f t="shared" si="16"/>
        <v>0.0297029520988135</v>
      </c>
      <c r="I252" s="2">
        <f t="shared" si="17"/>
        <v>0.0297029719146489</v>
      </c>
      <c r="J252" s="2">
        <f t="shared" si="18"/>
        <v>0.0297029365476091</v>
      </c>
      <c r="K252" s="2">
        <f t="shared" si="19"/>
        <v>0.029702966937359</v>
      </c>
      <c r="L252" s="10">
        <v>9</v>
      </c>
    </row>
    <row r="253" spans="2:12">
      <c r="B253" s="5">
        <v>43716</v>
      </c>
      <c r="C253" s="6">
        <v>15513897</v>
      </c>
      <c r="D253" s="6">
        <v>11635423</v>
      </c>
      <c r="E253" s="6">
        <v>4740357</v>
      </c>
      <c r="F253" s="6">
        <v>11204481</v>
      </c>
      <c r="G253" s="12">
        <f t="shared" si="15"/>
        <v>43094158</v>
      </c>
      <c r="H253" s="2">
        <f t="shared" si="16"/>
        <v>0.0105263096186146</v>
      </c>
      <c r="I253" s="2">
        <f t="shared" si="17"/>
        <v>0.0105262874492333</v>
      </c>
      <c r="J253" s="2">
        <f t="shared" si="18"/>
        <v>0.010526376376099</v>
      </c>
      <c r="K253" s="2">
        <f t="shared" si="19"/>
        <v>0.0105262844604974</v>
      </c>
      <c r="L253" s="10">
        <v>9</v>
      </c>
    </row>
    <row r="254" spans="2:12">
      <c r="B254" s="5">
        <v>43717</v>
      </c>
      <c r="C254" s="6">
        <v>7818242</v>
      </c>
      <c r="D254" s="6">
        <v>5863681</v>
      </c>
      <c r="E254" s="6">
        <v>2388907</v>
      </c>
      <c r="F254" s="6">
        <v>5646508</v>
      </c>
      <c r="G254" s="12">
        <f t="shared" si="15"/>
        <v>21717338</v>
      </c>
      <c r="H254" s="2">
        <f t="shared" si="16"/>
        <v>-0.047619036017597</v>
      </c>
      <c r="I254" s="2">
        <f t="shared" si="17"/>
        <v>-0.0476191945707443</v>
      </c>
      <c r="J254" s="2">
        <f t="shared" si="18"/>
        <v>-0.0476189147296712</v>
      </c>
      <c r="K254" s="2">
        <f t="shared" si="19"/>
        <v>-0.0476189833648545</v>
      </c>
      <c r="L254" s="10">
        <v>9</v>
      </c>
    </row>
    <row r="255" spans="2:12">
      <c r="B255" s="5">
        <v>43718</v>
      </c>
      <c r="C255" s="6">
        <v>8052789</v>
      </c>
      <c r="D255" s="6">
        <v>6039592</v>
      </c>
      <c r="E255" s="6">
        <v>2460574</v>
      </c>
      <c r="F255" s="6">
        <v>5815903</v>
      </c>
      <c r="G255" s="12">
        <f t="shared" si="15"/>
        <v>22368858</v>
      </c>
      <c r="H255" s="2">
        <f t="shared" si="16"/>
        <v>-0.00961545556914967</v>
      </c>
      <c r="I255" s="2">
        <f t="shared" si="17"/>
        <v>-0.00961541457364101</v>
      </c>
      <c r="J255" s="2">
        <f t="shared" si="18"/>
        <v>-0.00961535752393983</v>
      </c>
      <c r="K255" s="2">
        <f t="shared" si="19"/>
        <v>-0.00961537151622649</v>
      </c>
      <c r="L255" s="10">
        <v>9</v>
      </c>
    </row>
    <row r="256" spans="2:12">
      <c r="B256" s="5">
        <v>43719</v>
      </c>
      <c r="C256" s="6">
        <v>7583695</v>
      </c>
      <c r="D256" s="6">
        <v>5687771</v>
      </c>
      <c r="E256" s="6">
        <v>2317240</v>
      </c>
      <c r="F256" s="6">
        <v>5477113</v>
      </c>
      <c r="G256" s="12">
        <f t="shared" si="15"/>
        <v>21065819</v>
      </c>
      <c r="H256" s="2">
        <f t="shared" si="16"/>
        <v>-0.0582523644913582</v>
      </c>
      <c r="I256" s="2">
        <f t="shared" si="17"/>
        <v>-0.0582524448671368</v>
      </c>
      <c r="J256" s="2">
        <f t="shared" si="18"/>
        <v>-0.0582522614641949</v>
      </c>
      <c r="K256" s="2">
        <f t="shared" si="19"/>
        <v>-0.0582523470559946</v>
      </c>
      <c r="L256" s="10">
        <v>9</v>
      </c>
    </row>
    <row r="257" spans="2:12">
      <c r="B257" s="5">
        <v>43720</v>
      </c>
      <c r="C257" s="6">
        <v>7505512</v>
      </c>
      <c r="D257" s="6">
        <v>5629134</v>
      </c>
      <c r="E257" s="6">
        <v>2293351</v>
      </c>
      <c r="F257" s="6">
        <v>5420648</v>
      </c>
      <c r="G257" s="12">
        <f t="shared" si="15"/>
        <v>20848645</v>
      </c>
      <c r="H257" s="2">
        <f t="shared" si="16"/>
        <v>0.0105262590998381</v>
      </c>
      <c r="I257" s="2">
        <f t="shared" si="17"/>
        <v>0.0105263498032582</v>
      </c>
      <c r="J257" s="2">
        <f t="shared" si="18"/>
        <v>0.0105262833217741</v>
      </c>
      <c r="K257" s="2">
        <f t="shared" si="19"/>
        <v>0.010526300090806</v>
      </c>
      <c r="L257" s="10">
        <v>9</v>
      </c>
    </row>
    <row r="258" spans="2:12">
      <c r="B258" s="5">
        <v>43721</v>
      </c>
      <c r="C258" s="6">
        <v>8209154</v>
      </c>
      <c r="D258" s="6">
        <v>6156866</v>
      </c>
      <c r="E258" s="6">
        <v>2508352</v>
      </c>
      <c r="F258" s="6">
        <v>5928833</v>
      </c>
      <c r="G258" s="12">
        <f t="shared" si="15"/>
        <v>22803205</v>
      </c>
      <c r="H258" s="2">
        <f t="shared" si="16"/>
        <v>0.0937500333088535</v>
      </c>
      <c r="I258" s="2">
        <f t="shared" si="17"/>
        <v>0.093750122132463</v>
      </c>
      <c r="J258" s="2">
        <f t="shared" si="18"/>
        <v>0.0937497138466812</v>
      </c>
      <c r="K258" s="2">
        <f t="shared" si="19"/>
        <v>0.0937498616401582</v>
      </c>
      <c r="L258" s="10">
        <v>9</v>
      </c>
    </row>
    <row r="259" spans="2:12">
      <c r="B259" s="5">
        <v>43722</v>
      </c>
      <c r="C259" s="6">
        <v>15998707</v>
      </c>
      <c r="D259" s="6">
        <v>11999030</v>
      </c>
      <c r="E259" s="6">
        <v>4888493</v>
      </c>
      <c r="F259" s="6">
        <v>11554621</v>
      </c>
      <c r="G259" s="12">
        <f t="shared" si="15"/>
        <v>44440851</v>
      </c>
      <c r="H259" s="2">
        <f t="shared" si="16"/>
        <v>-0.0480768944711527</v>
      </c>
      <c r="I259" s="2">
        <f t="shared" si="17"/>
        <v>-0.0480769520641026</v>
      </c>
      <c r="J259" s="2">
        <f t="shared" si="18"/>
        <v>-0.0480769998444129</v>
      </c>
      <c r="K259" s="2">
        <f t="shared" si="19"/>
        <v>-0.0480769452573976</v>
      </c>
      <c r="L259" s="10">
        <v>9</v>
      </c>
    </row>
    <row r="260" spans="2:12">
      <c r="B260" s="5">
        <v>43723</v>
      </c>
      <c r="C260" s="6">
        <v>16645119</v>
      </c>
      <c r="D260" s="6">
        <v>12483839</v>
      </c>
      <c r="E260" s="6">
        <v>5086008</v>
      </c>
      <c r="F260" s="6">
        <v>12021475</v>
      </c>
      <c r="G260" s="12">
        <f t="shared" ref="G260:G323" si="20">SUM(C260:F260)</f>
        <v>46236441</v>
      </c>
      <c r="H260" s="2">
        <f t="shared" ref="H260:H323" si="21">IFERROR((VLOOKUP(B260,$B$2:$G$368,2,FALSE)/VLOOKUP(B260-7,$B$2:$G$368,2,FALSE))-1,"No data Found")</f>
        <v>0.0729166888242201</v>
      </c>
      <c r="I260" s="2">
        <f t="shared" ref="I260:I323" si="22">IFERROR((VLOOKUP(B260,$B$2:$G$368,3,FALSE)/VLOOKUP(B260-7,$B$2:$G$368,3,FALSE))-1,"No data Found")</f>
        <v>0.0729166442853002</v>
      </c>
      <c r="J260" s="2">
        <f t="shared" ref="J260:J323" si="23">IFERROR((VLOOKUP(B260,$B$2:$G$368,4,FALSE)/VLOOKUP(B260-7,$B$2:$G$368,4,FALSE))-1,"No data Found")</f>
        <v>0.0729166600743363</v>
      </c>
      <c r="K260" s="2">
        <f t="shared" ref="K260:K323" si="24">IFERROR((VLOOKUP(B260,$B$2:$G$368,5,FALSE)/VLOOKUP(B260-7,$B$2:$G$368,5,FALSE))-1,"No data Found")</f>
        <v>0.0729167196588578</v>
      </c>
      <c r="L260" s="10">
        <v>9</v>
      </c>
    </row>
    <row r="261" spans="2:12">
      <c r="B261" s="5">
        <v>43724</v>
      </c>
      <c r="C261" s="6">
        <v>7427330</v>
      </c>
      <c r="D261" s="6">
        <v>5570497</v>
      </c>
      <c r="E261" s="6">
        <v>2269462</v>
      </c>
      <c r="F261" s="6">
        <v>5364183</v>
      </c>
      <c r="G261" s="12">
        <f t="shared" si="20"/>
        <v>20631472</v>
      </c>
      <c r="H261" s="2">
        <f t="shared" si="21"/>
        <v>-0.0499999872094008</v>
      </c>
      <c r="I261" s="2">
        <f t="shared" si="22"/>
        <v>-0.0499999914729331</v>
      </c>
      <c r="J261" s="2">
        <f t="shared" si="23"/>
        <v>-0.0499998534894829</v>
      </c>
      <c r="K261" s="2">
        <f t="shared" si="24"/>
        <v>-0.0499999291597568</v>
      </c>
      <c r="L261" s="10">
        <v>9</v>
      </c>
    </row>
    <row r="262" spans="2:12">
      <c r="B262" s="5">
        <v>43725</v>
      </c>
      <c r="C262" s="6">
        <v>8052789</v>
      </c>
      <c r="D262" s="6">
        <v>6039592</v>
      </c>
      <c r="E262" s="6">
        <v>2460574</v>
      </c>
      <c r="F262" s="6">
        <v>5815903</v>
      </c>
      <c r="G262" s="12">
        <f t="shared" si="20"/>
        <v>22368858</v>
      </c>
      <c r="H262" s="2">
        <f t="shared" si="21"/>
        <v>0</v>
      </c>
      <c r="I262" s="2">
        <f t="shared" si="22"/>
        <v>0</v>
      </c>
      <c r="J262" s="2">
        <f t="shared" si="23"/>
        <v>0</v>
      </c>
      <c r="K262" s="2">
        <f t="shared" si="24"/>
        <v>0</v>
      </c>
      <c r="L262" s="10">
        <v>9</v>
      </c>
    </row>
    <row r="263" spans="2:12">
      <c r="B263" s="5">
        <v>43726</v>
      </c>
      <c r="C263" s="6">
        <v>7740060</v>
      </c>
      <c r="D263" s="6">
        <v>5805045</v>
      </c>
      <c r="E263" s="6">
        <v>2365018</v>
      </c>
      <c r="F263" s="6">
        <v>5590043</v>
      </c>
      <c r="G263" s="12">
        <f t="shared" si="20"/>
        <v>21500166</v>
      </c>
      <c r="H263" s="2">
        <f t="shared" si="21"/>
        <v>0.0206185770920375</v>
      </c>
      <c r="I263" s="2">
        <f t="shared" si="22"/>
        <v>0.0206186219522551</v>
      </c>
      <c r="J263" s="2">
        <f t="shared" si="23"/>
        <v>0.0206184944157706</v>
      </c>
      <c r="K263" s="2">
        <f t="shared" si="24"/>
        <v>0.0206185265850822</v>
      </c>
      <c r="L263" s="10">
        <v>9</v>
      </c>
    </row>
    <row r="264" spans="2:12">
      <c r="B264" s="5">
        <v>43727</v>
      </c>
      <c r="C264" s="6">
        <v>7661877</v>
      </c>
      <c r="D264" s="6">
        <v>5746408</v>
      </c>
      <c r="E264" s="6">
        <v>2341129</v>
      </c>
      <c r="F264" s="6">
        <v>5533578</v>
      </c>
      <c r="G264" s="12">
        <f t="shared" si="20"/>
        <v>21282992</v>
      </c>
      <c r="H264" s="2">
        <f t="shared" si="21"/>
        <v>0.0208333555392357</v>
      </c>
      <c r="I264" s="2">
        <f t="shared" si="22"/>
        <v>0.0208333999510404</v>
      </c>
      <c r="J264" s="2">
        <f t="shared" si="23"/>
        <v>0.0208332697437068</v>
      </c>
      <c r="K264" s="2">
        <f t="shared" si="24"/>
        <v>0.0208333025867018</v>
      </c>
      <c r="L264" s="10">
        <v>9</v>
      </c>
    </row>
    <row r="265" spans="2:12">
      <c r="B265" s="5">
        <v>43728</v>
      </c>
      <c r="C265" s="6">
        <v>7661877</v>
      </c>
      <c r="D265" s="6">
        <v>5746408</v>
      </c>
      <c r="E265" s="6">
        <v>2341129</v>
      </c>
      <c r="F265" s="6">
        <v>5533578</v>
      </c>
      <c r="G265" s="12">
        <f t="shared" si="20"/>
        <v>21282992</v>
      </c>
      <c r="H265" s="2">
        <f t="shared" si="21"/>
        <v>-0.0666666747876822</v>
      </c>
      <c r="I265" s="2">
        <f t="shared" si="22"/>
        <v>-0.0666667099787457</v>
      </c>
      <c r="J265" s="2">
        <f t="shared" si="23"/>
        <v>-0.0666664806215396</v>
      </c>
      <c r="K265" s="2">
        <f t="shared" si="24"/>
        <v>-0.0666665767107962</v>
      </c>
      <c r="L265" s="10">
        <v>9</v>
      </c>
    </row>
    <row r="266" spans="2:12">
      <c r="B266" s="5">
        <v>43729</v>
      </c>
      <c r="C266" s="6">
        <v>15837104</v>
      </c>
      <c r="D266" s="6">
        <v>11877828</v>
      </c>
      <c r="E266" s="6">
        <v>4839115</v>
      </c>
      <c r="F266" s="6">
        <v>11437908</v>
      </c>
      <c r="G266" s="12">
        <f t="shared" si="20"/>
        <v>43991955</v>
      </c>
      <c r="H266" s="2">
        <f t="shared" si="21"/>
        <v>-0.0101010037873686</v>
      </c>
      <c r="I266" s="2">
        <f t="shared" si="22"/>
        <v>-0.0101009831628056</v>
      </c>
      <c r="J266" s="2">
        <f t="shared" si="23"/>
        <v>-0.0101008633949153</v>
      </c>
      <c r="K266" s="2">
        <f t="shared" si="24"/>
        <v>-0.0101009803783265</v>
      </c>
      <c r="L266" s="10">
        <v>9</v>
      </c>
    </row>
    <row r="267" spans="2:12">
      <c r="B267" s="5">
        <v>43730</v>
      </c>
      <c r="C267" s="6">
        <v>16483516</v>
      </c>
      <c r="D267" s="6">
        <v>12362637</v>
      </c>
      <c r="E267" s="6">
        <v>5036630</v>
      </c>
      <c r="F267" s="6">
        <v>11904761</v>
      </c>
      <c r="G267" s="12">
        <f t="shared" si="20"/>
        <v>45787544</v>
      </c>
      <c r="H267" s="2">
        <f t="shared" si="21"/>
        <v>-0.00970873203129397</v>
      </c>
      <c r="I267" s="2">
        <f t="shared" si="22"/>
        <v>-0.00970871219982894</v>
      </c>
      <c r="J267" s="2">
        <f t="shared" si="23"/>
        <v>-0.00970859660464551</v>
      </c>
      <c r="K267" s="2">
        <f t="shared" si="24"/>
        <v>-0.00970879197436258</v>
      </c>
      <c r="L267" s="10">
        <v>9</v>
      </c>
    </row>
    <row r="268" spans="2:12">
      <c r="B268" s="5">
        <v>43731</v>
      </c>
      <c r="C268" s="6">
        <v>7505512</v>
      </c>
      <c r="D268" s="6">
        <v>5629134</v>
      </c>
      <c r="E268" s="6">
        <v>2293351</v>
      </c>
      <c r="F268" s="6">
        <v>5420648</v>
      </c>
      <c r="G268" s="12">
        <f t="shared" si="20"/>
        <v>20848645</v>
      </c>
      <c r="H268" s="2">
        <f t="shared" si="21"/>
        <v>0.0105262590998381</v>
      </c>
      <c r="I268" s="2">
        <f t="shared" si="22"/>
        <v>0.0105263498032582</v>
      </c>
      <c r="J268" s="2">
        <f t="shared" si="23"/>
        <v>0.0105262833217741</v>
      </c>
      <c r="K268" s="2">
        <f t="shared" si="24"/>
        <v>0.010526300090806</v>
      </c>
      <c r="L268" s="10">
        <v>9</v>
      </c>
    </row>
    <row r="269" spans="2:12">
      <c r="B269" s="5">
        <v>43732</v>
      </c>
      <c r="C269" s="6">
        <v>7896424</v>
      </c>
      <c r="D269" s="6">
        <v>5922318</v>
      </c>
      <c r="E269" s="6">
        <v>2412796</v>
      </c>
      <c r="F269" s="6">
        <v>5702973</v>
      </c>
      <c r="G269" s="12">
        <f t="shared" si="20"/>
        <v>21934511</v>
      </c>
      <c r="H269" s="2">
        <f t="shared" si="21"/>
        <v>-0.019417496223979</v>
      </c>
      <c r="I269" s="2">
        <f t="shared" si="22"/>
        <v>-0.019417536813745</v>
      </c>
      <c r="J269" s="2">
        <f t="shared" si="23"/>
        <v>-0.0194174204880649</v>
      </c>
      <c r="K269" s="2">
        <f t="shared" si="24"/>
        <v>-0.0194174490186648</v>
      </c>
      <c r="L269" s="10">
        <v>9</v>
      </c>
    </row>
    <row r="270" spans="2:12">
      <c r="B270" s="5">
        <v>43733</v>
      </c>
      <c r="C270" s="6">
        <v>7661877</v>
      </c>
      <c r="D270" s="6">
        <v>5746408</v>
      </c>
      <c r="E270" s="6">
        <v>2341129</v>
      </c>
      <c r="F270" s="6">
        <v>5533578</v>
      </c>
      <c r="G270" s="12">
        <f t="shared" si="20"/>
        <v>21282992</v>
      </c>
      <c r="H270" s="2">
        <f t="shared" si="21"/>
        <v>-0.0101010844877172</v>
      </c>
      <c r="I270" s="2">
        <f t="shared" si="22"/>
        <v>-0.0101010414217289</v>
      </c>
      <c r="J270" s="2">
        <f t="shared" si="23"/>
        <v>-0.0101009802039561</v>
      </c>
      <c r="K270" s="2">
        <f t="shared" si="24"/>
        <v>-0.0101009956452929</v>
      </c>
      <c r="L270" s="10">
        <v>9</v>
      </c>
    </row>
    <row r="271" spans="2:12">
      <c r="B271" s="5">
        <v>43734</v>
      </c>
      <c r="C271" s="6">
        <v>8052789</v>
      </c>
      <c r="D271" s="6">
        <v>6039592</v>
      </c>
      <c r="E271" s="6">
        <v>2460574</v>
      </c>
      <c r="F271" s="6">
        <v>5815903</v>
      </c>
      <c r="G271" s="12">
        <f t="shared" si="20"/>
        <v>22368858</v>
      </c>
      <c r="H271" s="2">
        <f t="shared" si="21"/>
        <v>0.0510203961770725</v>
      </c>
      <c r="I271" s="2">
        <f t="shared" si="22"/>
        <v>0.0510203939574079</v>
      </c>
      <c r="J271" s="2">
        <f t="shared" si="23"/>
        <v>0.0510202556117156</v>
      </c>
      <c r="K271" s="2">
        <f t="shared" si="24"/>
        <v>0.0510203344020812</v>
      </c>
      <c r="L271" s="10">
        <v>9</v>
      </c>
    </row>
    <row r="272" spans="2:12">
      <c r="B272" s="5">
        <v>43735</v>
      </c>
      <c r="C272" s="6">
        <v>7505512</v>
      </c>
      <c r="D272" s="6">
        <v>5629134</v>
      </c>
      <c r="E272" s="6">
        <v>2293351</v>
      </c>
      <c r="F272" s="6">
        <v>5420648</v>
      </c>
      <c r="G272" s="12">
        <f t="shared" si="20"/>
        <v>20848645</v>
      </c>
      <c r="H272" s="2">
        <f t="shared" si="21"/>
        <v>-0.0204081845740932</v>
      </c>
      <c r="I272" s="2">
        <f t="shared" si="22"/>
        <v>-0.0204082271916648</v>
      </c>
      <c r="J272" s="2">
        <f t="shared" si="23"/>
        <v>-0.0204081022446863</v>
      </c>
      <c r="K272" s="2">
        <f t="shared" si="24"/>
        <v>-0.0204081337608325</v>
      </c>
      <c r="L272" s="10">
        <v>9</v>
      </c>
    </row>
    <row r="273" spans="2:12">
      <c r="B273" s="5">
        <v>43736</v>
      </c>
      <c r="C273" s="6">
        <v>15837104</v>
      </c>
      <c r="D273" s="6">
        <v>11877828</v>
      </c>
      <c r="E273" s="6">
        <v>4839115</v>
      </c>
      <c r="F273" s="6">
        <v>11437908</v>
      </c>
      <c r="G273" s="12">
        <f t="shared" si="20"/>
        <v>43991955</v>
      </c>
      <c r="H273" s="2">
        <f t="shared" si="21"/>
        <v>0</v>
      </c>
      <c r="I273" s="2">
        <f t="shared" si="22"/>
        <v>0</v>
      </c>
      <c r="J273" s="2">
        <f t="shared" si="23"/>
        <v>0</v>
      </c>
      <c r="K273" s="2">
        <f t="shared" si="24"/>
        <v>0</v>
      </c>
      <c r="L273" s="10">
        <v>9</v>
      </c>
    </row>
    <row r="274" spans="2:12">
      <c r="B274" s="5">
        <v>43737</v>
      </c>
      <c r="C274" s="6">
        <v>15352294</v>
      </c>
      <c r="D274" s="6">
        <v>11514221</v>
      </c>
      <c r="E274" s="6">
        <v>4690978</v>
      </c>
      <c r="F274" s="6">
        <v>11087768</v>
      </c>
      <c r="G274" s="12">
        <f t="shared" si="20"/>
        <v>42645261</v>
      </c>
      <c r="H274" s="2">
        <f t="shared" si="21"/>
        <v>-0.0686274700130725</v>
      </c>
      <c r="I274" s="2">
        <f t="shared" si="22"/>
        <v>-0.0686274295686268</v>
      </c>
      <c r="J274" s="2">
        <f t="shared" si="23"/>
        <v>-0.0686276339536556</v>
      </c>
      <c r="K274" s="2">
        <f t="shared" si="24"/>
        <v>-0.0686274172156837</v>
      </c>
      <c r="L274" s="10">
        <v>9</v>
      </c>
    </row>
    <row r="275" spans="2:12">
      <c r="B275" s="5">
        <v>43738</v>
      </c>
      <c r="C275" s="6">
        <v>7818242</v>
      </c>
      <c r="D275" s="6">
        <v>5863681</v>
      </c>
      <c r="E275" s="6">
        <v>2388907</v>
      </c>
      <c r="F275" s="6">
        <v>5646508</v>
      </c>
      <c r="G275" s="12">
        <f t="shared" si="20"/>
        <v>21717338</v>
      </c>
      <c r="H275" s="2">
        <f t="shared" si="21"/>
        <v>0.0416667110784714</v>
      </c>
      <c r="I275" s="2">
        <f t="shared" si="22"/>
        <v>0.0416666222548618</v>
      </c>
      <c r="J275" s="2">
        <f t="shared" si="23"/>
        <v>0.0416665394874138</v>
      </c>
      <c r="K275" s="2">
        <f t="shared" si="24"/>
        <v>0.0416666051734036</v>
      </c>
      <c r="L275" s="10">
        <v>9</v>
      </c>
    </row>
    <row r="276" spans="2:12">
      <c r="B276" s="5">
        <v>43739</v>
      </c>
      <c r="C276" s="6">
        <v>7896424</v>
      </c>
      <c r="D276" s="6">
        <v>5922318</v>
      </c>
      <c r="E276" s="6">
        <v>2412796</v>
      </c>
      <c r="F276" s="6">
        <v>5702973</v>
      </c>
      <c r="G276" s="12">
        <f t="shared" si="20"/>
        <v>21934511</v>
      </c>
      <c r="H276" s="2">
        <f t="shared" si="21"/>
        <v>0</v>
      </c>
      <c r="I276" s="2">
        <f t="shared" si="22"/>
        <v>0</v>
      </c>
      <c r="J276" s="2">
        <f t="shared" si="23"/>
        <v>0</v>
      </c>
      <c r="K276" s="2">
        <f t="shared" si="24"/>
        <v>0</v>
      </c>
      <c r="L276" s="10">
        <v>10</v>
      </c>
    </row>
    <row r="277" spans="2:12">
      <c r="B277" s="5">
        <v>43740</v>
      </c>
      <c r="C277" s="6">
        <v>7740060</v>
      </c>
      <c r="D277" s="6">
        <v>5805045</v>
      </c>
      <c r="E277" s="6">
        <v>2365018</v>
      </c>
      <c r="F277" s="6">
        <v>5590043</v>
      </c>
      <c r="G277" s="12">
        <f t="shared" si="20"/>
        <v>21500166</v>
      </c>
      <c r="H277" s="2">
        <f t="shared" si="21"/>
        <v>0.0102041575452072</v>
      </c>
      <c r="I277" s="2">
        <f t="shared" si="22"/>
        <v>0.0102041135958324</v>
      </c>
      <c r="J277" s="2">
        <f t="shared" si="23"/>
        <v>0.0102040511223431</v>
      </c>
      <c r="K277" s="2">
        <f t="shared" si="24"/>
        <v>0.0102040668804162</v>
      </c>
      <c r="L277" s="10">
        <v>10</v>
      </c>
    </row>
    <row r="278" spans="2:12">
      <c r="B278" s="5">
        <v>43741</v>
      </c>
      <c r="C278" s="6">
        <v>7661877</v>
      </c>
      <c r="D278" s="6">
        <v>5746408</v>
      </c>
      <c r="E278" s="6">
        <v>2341129</v>
      </c>
      <c r="F278" s="6">
        <v>5533578</v>
      </c>
      <c r="G278" s="12">
        <f t="shared" si="20"/>
        <v>21282992</v>
      </c>
      <c r="H278" s="2">
        <f t="shared" si="21"/>
        <v>-0.0485436784696581</v>
      </c>
      <c r="I278" s="2">
        <f t="shared" si="22"/>
        <v>-0.0485436764602643</v>
      </c>
      <c r="J278" s="2">
        <f t="shared" si="23"/>
        <v>-0.0485435512201624</v>
      </c>
      <c r="K278" s="2">
        <f t="shared" si="24"/>
        <v>-0.0485436225466621</v>
      </c>
      <c r="L278" s="10">
        <v>10</v>
      </c>
    </row>
    <row r="279" spans="2:12">
      <c r="B279" s="5">
        <v>43742</v>
      </c>
      <c r="C279" s="6">
        <v>7583695</v>
      </c>
      <c r="D279" s="6">
        <v>5687771</v>
      </c>
      <c r="E279" s="6">
        <v>2317240</v>
      </c>
      <c r="F279" s="6">
        <v>5477113</v>
      </c>
      <c r="G279" s="12">
        <f t="shared" si="20"/>
        <v>21065819</v>
      </c>
      <c r="H279" s="2">
        <f t="shared" si="21"/>
        <v>0.0104167443873249</v>
      </c>
      <c r="I279" s="2">
        <f t="shared" si="22"/>
        <v>0.0104166999755202</v>
      </c>
      <c r="J279" s="2">
        <f t="shared" si="23"/>
        <v>0.0104166348718535</v>
      </c>
      <c r="K279" s="2">
        <f t="shared" si="24"/>
        <v>0.010416651293351</v>
      </c>
      <c r="L279" s="10">
        <v>10</v>
      </c>
    </row>
    <row r="280" spans="2:12">
      <c r="B280" s="5">
        <v>43743</v>
      </c>
      <c r="C280" s="6">
        <v>16645119</v>
      </c>
      <c r="D280" s="6">
        <v>12483839</v>
      </c>
      <c r="E280" s="6">
        <v>5086008</v>
      </c>
      <c r="F280" s="6">
        <v>12021475</v>
      </c>
      <c r="G280" s="12">
        <f t="shared" si="20"/>
        <v>46236441</v>
      </c>
      <c r="H280" s="2">
        <f t="shared" si="21"/>
        <v>0.0510203759475216</v>
      </c>
      <c r="I280" s="2">
        <f t="shared" si="22"/>
        <v>0.0510203548999026</v>
      </c>
      <c r="J280" s="2">
        <f t="shared" si="23"/>
        <v>0.0510202795345842</v>
      </c>
      <c r="K280" s="2">
        <f t="shared" si="24"/>
        <v>0.0510204313586016</v>
      </c>
      <c r="L280" s="10">
        <v>10</v>
      </c>
    </row>
    <row r="281" spans="2:12">
      <c r="B281" s="5">
        <v>43744</v>
      </c>
      <c r="C281" s="6">
        <v>15675500</v>
      </c>
      <c r="D281" s="6">
        <v>11756625</v>
      </c>
      <c r="E281" s="6">
        <v>4789736</v>
      </c>
      <c r="F281" s="6">
        <v>11321195</v>
      </c>
      <c r="G281" s="12">
        <f t="shared" si="20"/>
        <v>43543056</v>
      </c>
      <c r="H281" s="2">
        <f t="shared" si="21"/>
        <v>0.0210526192372293</v>
      </c>
      <c r="I281" s="2">
        <f t="shared" si="22"/>
        <v>0.0210525748984669</v>
      </c>
      <c r="J281" s="2">
        <f t="shared" si="23"/>
        <v>0.021052752752198</v>
      </c>
      <c r="K281" s="2">
        <f t="shared" si="24"/>
        <v>0.021052659110472</v>
      </c>
      <c r="L281" s="10">
        <v>10</v>
      </c>
    </row>
    <row r="282" spans="2:12">
      <c r="B282" s="5">
        <v>43745</v>
      </c>
      <c r="C282" s="6">
        <v>7740060</v>
      </c>
      <c r="D282" s="6">
        <v>5805045</v>
      </c>
      <c r="E282" s="6">
        <v>2365018</v>
      </c>
      <c r="F282" s="6">
        <v>5590043</v>
      </c>
      <c r="G282" s="12">
        <f t="shared" si="20"/>
        <v>21500166</v>
      </c>
      <c r="H282" s="2">
        <f t="shared" si="21"/>
        <v>-0.00999994627948331</v>
      </c>
      <c r="I282" s="2">
        <f t="shared" si="22"/>
        <v>-0.00999986186151669</v>
      </c>
      <c r="J282" s="2">
        <f t="shared" si="23"/>
        <v>-0.0099999706978966</v>
      </c>
      <c r="K282" s="2">
        <f t="shared" si="24"/>
        <v>-0.00999998583195139</v>
      </c>
      <c r="L282" s="10">
        <v>10</v>
      </c>
    </row>
    <row r="283" spans="2:12">
      <c r="B283" s="5">
        <v>43746</v>
      </c>
      <c r="C283" s="6">
        <v>8052789</v>
      </c>
      <c r="D283" s="6">
        <v>6039592</v>
      </c>
      <c r="E283" s="6">
        <v>2460574</v>
      </c>
      <c r="F283" s="6">
        <v>5815903</v>
      </c>
      <c r="G283" s="12">
        <f t="shared" si="20"/>
        <v>22368858</v>
      </c>
      <c r="H283" s="2">
        <f t="shared" si="21"/>
        <v>0.0198020015135965</v>
      </c>
      <c r="I283" s="2">
        <f t="shared" si="22"/>
        <v>0.0198020437267976</v>
      </c>
      <c r="J283" s="2">
        <f t="shared" si="23"/>
        <v>0.0198019227485458</v>
      </c>
      <c r="K283" s="2">
        <f t="shared" si="24"/>
        <v>0.0198019524202553</v>
      </c>
      <c r="L283" s="10">
        <v>10</v>
      </c>
    </row>
    <row r="284" spans="2:12">
      <c r="B284" s="5">
        <v>43747</v>
      </c>
      <c r="C284" s="6">
        <v>7427330</v>
      </c>
      <c r="D284" s="6">
        <v>5570497</v>
      </c>
      <c r="E284" s="6">
        <v>2269462</v>
      </c>
      <c r="F284" s="6">
        <v>5364183</v>
      </c>
      <c r="G284" s="12">
        <f t="shared" si="20"/>
        <v>20631472</v>
      </c>
      <c r="H284" s="2">
        <f t="shared" si="21"/>
        <v>-0.0404040795549389</v>
      </c>
      <c r="I284" s="2">
        <f t="shared" si="22"/>
        <v>-0.0404041656869154</v>
      </c>
      <c r="J284" s="2">
        <f t="shared" si="23"/>
        <v>-0.0404039208158247</v>
      </c>
      <c r="K284" s="2">
        <f t="shared" si="24"/>
        <v>-0.0404039825811715</v>
      </c>
      <c r="L284" s="10">
        <v>10</v>
      </c>
    </row>
    <row r="285" spans="2:12">
      <c r="B285" s="5">
        <v>43748</v>
      </c>
      <c r="C285" s="6">
        <v>7661877</v>
      </c>
      <c r="D285" s="6">
        <v>5746408</v>
      </c>
      <c r="E285" s="6">
        <v>2341129</v>
      </c>
      <c r="F285" s="6">
        <v>5533578</v>
      </c>
      <c r="G285" s="12">
        <f t="shared" si="20"/>
        <v>21282992</v>
      </c>
      <c r="H285" s="2">
        <f t="shared" si="21"/>
        <v>0</v>
      </c>
      <c r="I285" s="2">
        <f t="shared" si="22"/>
        <v>0</v>
      </c>
      <c r="J285" s="2">
        <f t="shared" si="23"/>
        <v>0</v>
      </c>
      <c r="K285" s="2">
        <f t="shared" si="24"/>
        <v>0</v>
      </c>
      <c r="L285" s="10">
        <v>10</v>
      </c>
    </row>
    <row r="286" spans="2:12">
      <c r="B286" s="5">
        <v>43749</v>
      </c>
      <c r="C286" s="6">
        <v>7661877</v>
      </c>
      <c r="D286" s="6">
        <v>5746408</v>
      </c>
      <c r="E286" s="6">
        <v>2341129</v>
      </c>
      <c r="F286" s="6">
        <v>5533578</v>
      </c>
      <c r="G286" s="12">
        <f t="shared" si="20"/>
        <v>21282992</v>
      </c>
      <c r="H286" s="2">
        <f t="shared" si="21"/>
        <v>0.0103092226150974</v>
      </c>
      <c r="I286" s="2">
        <f t="shared" si="22"/>
        <v>0.0103093109761276</v>
      </c>
      <c r="J286" s="2">
        <f t="shared" si="23"/>
        <v>0.0103092472078852</v>
      </c>
      <c r="K286" s="2">
        <f t="shared" si="24"/>
        <v>0.0103092632925412</v>
      </c>
      <c r="L286" s="10">
        <v>10</v>
      </c>
    </row>
    <row r="287" spans="2:12">
      <c r="B287" s="5">
        <v>43750</v>
      </c>
      <c r="C287" s="6">
        <v>16321913</v>
      </c>
      <c r="D287" s="6">
        <v>12241435</v>
      </c>
      <c r="E287" s="6">
        <v>4987251</v>
      </c>
      <c r="F287" s="6">
        <v>11788048</v>
      </c>
      <c r="G287" s="12">
        <f t="shared" si="20"/>
        <v>45338647</v>
      </c>
      <c r="H287" s="2">
        <f t="shared" si="21"/>
        <v>-0.0194174640625879</v>
      </c>
      <c r="I287" s="2">
        <f t="shared" si="22"/>
        <v>-0.0194174243996579</v>
      </c>
      <c r="J287" s="2">
        <f t="shared" si="23"/>
        <v>-0.0194173898271494</v>
      </c>
      <c r="K287" s="2">
        <f t="shared" si="24"/>
        <v>-0.0194175007642573</v>
      </c>
      <c r="L287" s="10">
        <v>10</v>
      </c>
    </row>
    <row r="288" spans="2:12">
      <c r="B288" s="5">
        <v>43751</v>
      </c>
      <c r="C288" s="6">
        <v>15675500</v>
      </c>
      <c r="D288" s="6">
        <v>11756625</v>
      </c>
      <c r="E288" s="6">
        <v>4789736</v>
      </c>
      <c r="F288" s="6">
        <v>11321195</v>
      </c>
      <c r="G288" s="12">
        <f t="shared" si="20"/>
        <v>43543056</v>
      </c>
      <c r="H288" s="2">
        <f t="shared" si="21"/>
        <v>0</v>
      </c>
      <c r="I288" s="2">
        <f t="shared" si="22"/>
        <v>0</v>
      </c>
      <c r="J288" s="2">
        <f t="shared" si="23"/>
        <v>0</v>
      </c>
      <c r="K288" s="2">
        <f t="shared" si="24"/>
        <v>0</v>
      </c>
      <c r="L288" s="10">
        <v>10</v>
      </c>
    </row>
    <row r="289" spans="2:12">
      <c r="B289" s="5">
        <v>43752</v>
      </c>
      <c r="C289" s="6">
        <v>7505512</v>
      </c>
      <c r="D289" s="6">
        <v>5629134</v>
      </c>
      <c r="E289" s="6">
        <v>2293351</v>
      </c>
      <c r="F289" s="6">
        <v>5420648</v>
      </c>
      <c r="G289" s="12">
        <f t="shared" si="20"/>
        <v>20848645</v>
      </c>
      <c r="H289" s="2">
        <f t="shared" si="21"/>
        <v>-0.0303031242651866</v>
      </c>
      <c r="I289" s="2">
        <f t="shared" si="22"/>
        <v>-0.0303031242651866</v>
      </c>
      <c r="J289" s="2">
        <f t="shared" si="23"/>
        <v>-0.0303029406118684</v>
      </c>
      <c r="K289" s="2">
        <f t="shared" si="24"/>
        <v>-0.0303029869358786</v>
      </c>
      <c r="L289" s="10">
        <v>10</v>
      </c>
    </row>
    <row r="290" spans="2:12">
      <c r="B290" s="5">
        <v>43753</v>
      </c>
      <c r="C290" s="6">
        <v>7896424</v>
      </c>
      <c r="D290" s="6">
        <v>5922318</v>
      </c>
      <c r="E290" s="6">
        <v>2412796</v>
      </c>
      <c r="F290" s="6">
        <v>5702973</v>
      </c>
      <c r="G290" s="12">
        <f t="shared" si="20"/>
        <v>21934511</v>
      </c>
      <c r="H290" s="2">
        <f t="shared" si="21"/>
        <v>-0.019417496223979</v>
      </c>
      <c r="I290" s="2">
        <f t="shared" si="22"/>
        <v>-0.019417536813745</v>
      </c>
      <c r="J290" s="2">
        <f t="shared" si="23"/>
        <v>-0.0194174204880649</v>
      </c>
      <c r="K290" s="2">
        <f t="shared" si="24"/>
        <v>-0.0194174490186648</v>
      </c>
      <c r="L290" s="10">
        <v>10</v>
      </c>
    </row>
    <row r="291" spans="2:12">
      <c r="B291" s="5">
        <v>43754</v>
      </c>
      <c r="C291" s="6">
        <v>7427330</v>
      </c>
      <c r="D291" s="6">
        <v>5570497</v>
      </c>
      <c r="E291" s="6">
        <v>2269462</v>
      </c>
      <c r="F291" s="6">
        <v>5364183</v>
      </c>
      <c r="G291" s="12">
        <f t="shared" si="20"/>
        <v>20631472</v>
      </c>
      <c r="H291" s="2">
        <f t="shared" si="21"/>
        <v>0</v>
      </c>
      <c r="I291" s="2">
        <f t="shared" si="22"/>
        <v>0</v>
      </c>
      <c r="J291" s="2">
        <f t="shared" si="23"/>
        <v>0</v>
      </c>
      <c r="K291" s="2">
        <f t="shared" si="24"/>
        <v>0</v>
      </c>
      <c r="L291" s="10">
        <v>10</v>
      </c>
    </row>
    <row r="292" spans="2:12">
      <c r="B292" s="5">
        <v>43755</v>
      </c>
      <c r="C292" s="6">
        <v>7974607</v>
      </c>
      <c r="D292" s="6">
        <v>5980955</v>
      </c>
      <c r="E292" s="6">
        <v>2436685</v>
      </c>
      <c r="F292" s="6">
        <v>5759438</v>
      </c>
      <c r="G292" s="12">
        <f t="shared" si="20"/>
        <v>22151685</v>
      </c>
      <c r="H292" s="2">
        <f t="shared" si="21"/>
        <v>0.0408163691481864</v>
      </c>
      <c r="I292" s="2">
        <f t="shared" si="22"/>
        <v>0.0408162803615755</v>
      </c>
      <c r="J292" s="2">
        <f t="shared" si="23"/>
        <v>0.0408162044893725</v>
      </c>
      <c r="K292" s="2">
        <f t="shared" si="24"/>
        <v>0.040816267521665</v>
      </c>
      <c r="L292" s="10">
        <v>10</v>
      </c>
    </row>
    <row r="293" spans="2:12">
      <c r="B293" s="5">
        <v>43756</v>
      </c>
      <c r="C293" s="6">
        <v>7505512</v>
      </c>
      <c r="D293" s="6">
        <v>5629134</v>
      </c>
      <c r="E293" s="6">
        <v>2293351</v>
      </c>
      <c r="F293" s="6">
        <v>5420648</v>
      </c>
      <c r="G293" s="12">
        <f t="shared" si="20"/>
        <v>20848645</v>
      </c>
      <c r="H293" s="2">
        <f t="shared" si="21"/>
        <v>-0.0204081845740932</v>
      </c>
      <c r="I293" s="2">
        <f t="shared" si="22"/>
        <v>-0.0204082271916648</v>
      </c>
      <c r="J293" s="2">
        <f t="shared" si="23"/>
        <v>-0.0204081022446863</v>
      </c>
      <c r="K293" s="2">
        <f t="shared" si="24"/>
        <v>-0.0204081337608325</v>
      </c>
      <c r="L293" s="10">
        <v>10</v>
      </c>
    </row>
    <row r="294" spans="2:12">
      <c r="B294" s="5">
        <v>43757</v>
      </c>
      <c r="C294" s="6">
        <v>16645119</v>
      </c>
      <c r="D294" s="6">
        <v>12483839</v>
      </c>
      <c r="E294" s="6">
        <v>5086008</v>
      </c>
      <c r="F294" s="6">
        <v>12021475</v>
      </c>
      <c r="G294" s="12">
        <f t="shared" si="20"/>
        <v>46236441</v>
      </c>
      <c r="H294" s="2">
        <f t="shared" si="21"/>
        <v>0.0198019680658756</v>
      </c>
      <c r="I294" s="2">
        <f t="shared" si="22"/>
        <v>0.0198019268165865</v>
      </c>
      <c r="J294" s="2">
        <f t="shared" si="23"/>
        <v>0.0198018908613182</v>
      </c>
      <c r="K294" s="2">
        <f t="shared" si="24"/>
        <v>0.0198020062354682</v>
      </c>
      <c r="L294" s="10">
        <v>10</v>
      </c>
    </row>
    <row r="295" spans="2:12">
      <c r="B295" s="5">
        <v>43758</v>
      </c>
      <c r="C295" s="6">
        <v>15513897</v>
      </c>
      <c r="D295" s="6">
        <v>11635423</v>
      </c>
      <c r="E295" s="6">
        <v>4740357</v>
      </c>
      <c r="F295" s="6">
        <v>11204481</v>
      </c>
      <c r="G295" s="12">
        <f t="shared" si="20"/>
        <v>43094158</v>
      </c>
      <c r="H295" s="2">
        <f t="shared" si="21"/>
        <v>-0.0103092724315014</v>
      </c>
      <c r="I295" s="2">
        <f t="shared" si="22"/>
        <v>-0.0103092511668953</v>
      </c>
      <c r="J295" s="2">
        <f t="shared" si="23"/>
        <v>-0.0103093364644732</v>
      </c>
      <c r="K295" s="2">
        <f t="shared" si="24"/>
        <v>-0.0103093357194183</v>
      </c>
      <c r="L295" s="10">
        <v>10</v>
      </c>
    </row>
    <row r="296" spans="2:12">
      <c r="B296" s="5">
        <v>43759</v>
      </c>
      <c r="C296" s="6">
        <v>8209154</v>
      </c>
      <c r="D296" s="6">
        <v>6156866</v>
      </c>
      <c r="E296" s="6">
        <v>2508352</v>
      </c>
      <c r="F296" s="6">
        <v>5928833</v>
      </c>
      <c r="G296" s="12">
        <f t="shared" si="20"/>
        <v>22803205</v>
      </c>
      <c r="H296" s="2">
        <f t="shared" si="21"/>
        <v>0.0937500333088535</v>
      </c>
      <c r="I296" s="2">
        <f t="shared" si="22"/>
        <v>0.093750122132463</v>
      </c>
      <c r="J296" s="2">
        <f t="shared" si="23"/>
        <v>0.0937497138466812</v>
      </c>
      <c r="K296" s="2">
        <f t="shared" si="24"/>
        <v>0.0937498616401582</v>
      </c>
      <c r="L296" s="10">
        <v>10</v>
      </c>
    </row>
    <row r="297" spans="2:12">
      <c r="B297" s="5">
        <v>43760</v>
      </c>
      <c r="C297" s="6">
        <v>7818242</v>
      </c>
      <c r="D297" s="6">
        <v>5863681</v>
      </c>
      <c r="E297" s="6">
        <v>2388907</v>
      </c>
      <c r="F297" s="6">
        <v>5646508</v>
      </c>
      <c r="G297" s="12">
        <f t="shared" si="20"/>
        <v>21717338</v>
      </c>
      <c r="H297" s="2">
        <f t="shared" si="21"/>
        <v>-0.00990093743699683</v>
      </c>
      <c r="I297" s="2">
        <f t="shared" si="22"/>
        <v>-0.00990102186339881</v>
      </c>
      <c r="J297" s="2">
        <f t="shared" si="23"/>
        <v>-0.00990096137427288</v>
      </c>
      <c r="K297" s="2">
        <f t="shared" si="24"/>
        <v>-0.00990097621012764</v>
      </c>
      <c r="L297" s="10">
        <v>10</v>
      </c>
    </row>
    <row r="298" spans="2:12">
      <c r="B298" s="5">
        <v>43761</v>
      </c>
      <c r="C298" s="6">
        <v>7818242</v>
      </c>
      <c r="D298" s="6">
        <v>5863681</v>
      </c>
      <c r="E298" s="6">
        <v>2388907</v>
      </c>
      <c r="F298" s="6">
        <v>5646508</v>
      </c>
      <c r="G298" s="12">
        <f t="shared" si="20"/>
        <v>21717338</v>
      </c>
      <c r="H298" s="2">
        <f t="shared" si="21"/>
        <v>0.0526315647749596</v>
      </c>
      <c r="I298" s="2">
        <f t="shared" si="22"/>
        <v>0.0526315694990949</v>
      </c>
      <c r="J298" s="2">
        <f t="shared" si="23"/>
        <v>0.0526314166088704</v>
      </c>
      <c r="K298" s="2">
        <f t="shared" si="24"/>
        <v>0.0526315004540301</v>
      </c>
      <c r="L298" s="10">
        <v>10</v>
      </c>
    </row>
    <row r="299" spans="2:12">
      <c r="B299" s="5">
        <v>43762</v>
      </c>
      <c r="C299" s="6">
        <v>7583695</v>
      </c>
      <c r="D299" s="6">
        <v>5687771</v>
      </c>
      <c r="E299" s="6">
        <v>2317240</v>
      </c>
      <c r="F299" s="6">
        <v>5477113</v>
      </c>
      <c r="G299" s="12">
        <f t="shared" si="20"/>
        <v>21065819</v>
      </c>
      <c r="H299" s="2">
        <f t="shared" si="21"/>
        <v>-0.0490195943198204</v>
      </c>
      <c r="I299" s="2">
        <f t="shared" si="22"/>
        <v>-0.0490195963688074</v>
      </c>
      <c r="J299" s="2">
        <f t="shared" si="23"/>
        <v>-0.0490194670217939</v>
      </c>
      <c r="K299" s="2">
        <f t="shared" si="24"/>
        <v>-0.0490195397537051</v>
      </c>
      <c r="L299" s="10">
        <v>10</v>
      </c>
    </row>
    <row r="300" spans="2:12">
      <c r="B300" s="5">
        <v>43763</v>
      </c>
      <c r="C300" s="6">
        <v>7740060</v>
      </c>
      <c r="D300" s="6">
        <v>5805045</v>
      </c>
      <c r="E300" s="6">
        <v>2365018</v>
      </c>
      <c r="F300" s="6">
        <v>5590043</v>
      </c>
      <c r="G300" s="12">
        <f t="shared" si="20"/>
        <v>21500166</v>
      </c>
      <c r="H300" s="2">
        <f t="shared" si="21"/>
        <v>0.0312500999265606</v>
      </c>
      <c r="I300" s="2">
        <f t="shared" si="22"/>
        <v>0.0312500999265606</v>
      </c>
      <c r="J300" s="2">
        <f t="shared" si="23"/>
        <v>0.0312499046155603</v>
      </c>
      <c r="K300" s="2">
        <f t="shared" si="24"/>
        <v>0.0312499538800528</v>
      </c>
      <c r="L300" s="10">
        <v>10</v>
      </c>
    </row>
    <row r="301" spans="2:12">
      <c r="B301" s="5">
        <v>43764</v>
      </c>
      <c r="C301" s="6">
        <v>15837104</v>
      </c>
      <c r="D301" s="6">
        <v>11877828</v>
      </c>
      <c r="E301" s="6">
        <v>4839115</v>
      </c>
      <c r="F301" s="6">
        <v>11437908</v>
      </c>
      <c r="G301" s="12">
        <f t="shared" si="20"/>
        <v>43991955</v>
      </c>
      <c r="H301" s="2">
        <f t="shared" si="21"/>
        <v>-0.0485436601564699</v>
      </c>
      <c r="I301" s="2">
        <f t="shared" si="22"/>
        <v>-0.0485436411027089</v>
      </c>
      <c r="J301" s="2">
        <f t="shared" si="23"/>
        <v>-0.0485435728768024</v>
      </c>
      <c r="K301" s="2">
        <f t="shared" si="24"/>
        <v>-0.0485437103184093</v>
      </c>
      <c r="L301" s="10">
        <v>10</v>
      </c>
    </row>
    <row r="302" spans="2:12">
      <c r="B302" s="5">
        <v>43765</v>
      </c>
      <c r="C302" s="6">
        <v>15513897</v>
      </c>
      <c r="D302" s="6">
        <v>11635423</v>
      </c>
      <c r="E302" s="6">
        <v>4740357</v>
      </c>
      <c r="F302" s="6">
        <v>11204481</v>
      </c>
      <c r="G302" s="12">
        <f t="shared" si="20"/>
        <v>43094158</v>
      </c>
      <c r="H302" s="2">
        <f t="shared" si="21"/>
        <v>0</v>
      </c>
      <c r="I302" s="2">
        <f t="shared" si="22"/>
        <v>0</v>
      </c>
      <c r="J302" s="2">
        <f t="shared" si="23"/>
        <v>0</v>
      </c>
      <c r="K302" s="2">
        <f t="shared" si="24"/>
        <v>0</v>
      </c>
      <c r="L302" s="10">
        <v>10</v>
      </c>
    </row>
    <row r="303" spans="2:12">
      <c r="B303" s="5">
        <v>43766</v>
      </c>
      <c r="C303" s="6">
        <v>7583695</v>
      </c>
      <c r="D303" s="6">
        <v>5687771</v>
      </c>
      <c r="E303" s="6">
        <v>2317240</v>
      </c>
      <c r="F303" s="6">
        <v>5477113</v>
      </c>
      <c r="G303" s="12">
        <f t="shared" si="20"/>
        <v>21065819</v>
      </c>
      <c r="H303" s="2">
        <f t="shared" si="21"/>
        <v>-0.0761904332651087</v>
      </c>
      <c r="I303" s="2">
        <f t="shared" si="22"/>
        <v>-0.0761905488928946</v>
      </c>
      <c r="J303" s="2">
        <f t="shared" si="23"/>
        <v>-0.0761902635674738</v>
      </c>
      <c r="K303" s="2">
        <f t="shared" si="24"/>
        <v>-0.0761903733837671</v>
      </c>
      <c r="L303" s="10">
        <v>10</v>
      </c>
    </row>
    <row r="304" spans="2:12">
      <c r="B304" s="5">
        <v>43767</v>
      </c>
      <c r="C304" s="6">
        <v>7974607</v>
      </c>
      <c r="D304" s="6">
        <v>5980955</v>
      </c>
      <c r="E304" s="6">
        <v>2436685</v>
      </c>
      <c r="F304" s="6">
        <v>5759438</v>
      </c>
      <c r="G304" s="12">
        <f t="shared" si="20"/>
        <v>22151685</v>
      </c>
      <c r="H304" s="2">
        <f t="shared" si="21"/>
        <v>0.0200000204649589</v>
      </c>
      <c r="I304" s="2">
        <f t="shared" si="22"/>
        <v>0.0200000648057082</v>
      </c>
      <c r="J304" s="2">
        <f t="shared" si="23"/>
        <v>0.0199999413957932</v>
      </c>
      <c r="K304" s="2">
        <f t="shared" si="24"/>
        <v>0.0199999716639028</v>
      </c>
      <c r="L304" s="10">
        <v>10</v>
      </c>
    </row>
    <row r="305" spans="2:12">
      <c r="B305" s="5">
        <v>43768</v>
      </c>
      <c r="C305" s="6">
        <v>7740060</v>
      </c>
      <c r="D305" s="6">
        <v>5805045</v>
      </c>
      <c r="E305" s="6">
        <v>2365018</v>
      </c>
      <c r="F305" s="6">
        <v>5590043</v>
      </c>
      <c r="G305" s="12">
        <f t="shared" si="20"/>
        <v>21500166</v>
      </c>
      <c r="H305" s="2">
        <f t="shared" si="21"/>
        <v>-0.00999994627948331</v>
      </c>
      <c r="I305" s="2">
        <f t="shared" si="22"/>
        <v>-0.00999986186151669</v>
      </c>
      <c r="J305" s="2">
        <f t="shared" si="23"/>
        <v>-0.0099999706978966</v>
      </c>
      <c r="K305" s="2">
        <f t="shared" si="24"/>
        <v>-0.00999998583195139</v>
      </c>
      <c r="L305" s="10">
        <v>10</v>
      </c>
    </row>
    <row r="306" spans="2:12">
      <c r="B306" s="5">
        <v>43769</v>
      </c>
      <c r="C306" s="6">
        <v>7427330</v>
      </c>
      <c r="D306" s="6">
        <v>5570497</v>
      </c>
      <c r="E306" s="6">
        <v>2269462</v>
      </c>
      <c r="F306" s="6">
        <v>5364183</v>
      </c>
      <c r="G306" s="12">
        <f t="shared" si="20"/>
        <v>20631472</v>
      </c>
      <c r="H306" s="2">
        <f t="shared" si="21"/>
        <v>-0.0206185770920376</v>
      </c>
      <c r="I306" s="2">
        <f t="shared" si="22"/>
        <v>-0.0206186219522551</v>
      </c>
      <c r="J306" s="2">
        <f t="shared" si="23"/>
        <v>-0.0206184944157705</v>
      </c>
      <c r="K306" s="2">
        <f t="shared" si="24"/>
        <v>-0.0206185265850823</v>
      </c>
      <c r="L306" s="10">
        <v>10</v>
      </c>
    </row>
    <row r="307" spans="2:12">
      <c r="B307" s="5">
        <v>43770</v>
      </c>
      <c r="C307" s="6">
        <v>7583695</v>
      </c>
      <c r="D307" s="6">
        <v>5687771</v>
      </c>
      <c r="E307" s="6">
        <v>2317240</v>
      </c>
      <c r="F307" s="6">
        <v>5477113</v>
      </c>
      <c r="G307" s="12">
        <f t="shared" si="20"/>
        <v>21065819</v>
      </c>
      <c r="H307" s="2">
        <f t="shared" si="21"/>
        <v>-0.0202020397774694</v>
      </c>
      <c r="I307" s="2">
        <f t="shared" si="22"/>
        <v>-0.0202020828434577</v>
      </c>
      <c r="J307" s="2">
        <f t="shared" si="23"/>
        <v>-0.0202019604079123</v>
      </c>
      <c r="K307" s="2">
        <f t="shared" si="24"/>
        <v>-0.0202019912905858</v>
      </c>
      <c r="L307" s="10">
        <v>11</v>
      </c>
    </row>
    <row r="308" spans="2:12">
      <c r="B308" s="5">
        <v>43771</v>
      </c>
      <c r="C308" s="6">
        <v>15352294</v>
      </c>
      <c r="D308" s="6">
        <v>11514221</v>
      </c>
      <c r="E308" s="6">
        <v>4690978</v>
      </c>
      <c r="F308" s="6">
        <v>11087768</v>
      </c>
      <c r="G308" s="12">
        <f t="shared" si="20"/>
        <v>42645261</v>
      </c>
      <c r="H308" s="2">
        <f t="shared" si="21"/>
        <v>-0.0306122887113705</v>
      </c>
      <c r="I308" s="2">
        <f t="shared" si="22"/>
        <v>-0.0306122466161322</v>
      </c>
      <c r="J308" s="2">
        <f t="shared" si="23"/>
        <v>-0.0306124156999782</v>
      </c>
      <c r="K308" s="2">
        <f t="shared" si="24"/>
        <v>-0.030612241329446</v>
      </c>
      <c r="L308" s="10">
        <v>11</v>
      </c>
    </row>
    <row r="309" spans="2:12">
      <c r="B309" s="5">
        <v>43772</v>
      </c>
      <c r="C309" s="6">
        <v>16483516</v>
      </c>
      <c r="D309" s="6">
        <v>12362637</v>
      </c>
      <c r="E309" s="6">
        <v>5036630</v>
      </c>
      <c r="F309" s="6">
        <v>11904761</v>
      </c>
      <c r="G309" s="12">
        <f t="shared" si="20"/>
        <v>45787544</v>
      </c>
      <c r="H309" s="2">
        <f t="shared" si="21"/>
        <v>0.0625000282005224</v>
      </c>
      <c r="I309" s="2">
        <f t="shared" si="22"/>
        <v>0.0625000053715279</v>
      </c>
      <c r="J309" s="2">
        <f t="shared" si="23"/>
        <v>0.0625001450312708</v>
      </c>
      <c r="K309" s="2">
        <f t="shared" si="24"/>
        <v>0.0624999944218747</v>
      </c>
      <c r="L309" s="10">
        <v>11</v>
      </c>
    </row>
    <row r="310" spans="2:12">
      <c r="B310" s="5">
        <v>43773</v>
      </c>
      <c r="C310" s="6">
        <v>7661877</v>
      </c>
      <c r="D310" s="6">
        <v>5746408</v>
      </c>
      <c r="E310" s="6">
        <v>2341129</v>
      </c>
      <c r="F310" s="6">
        <v>5533578</v>
      </c>
      <c r="G310" s="12">
        <f t="shared" si="20"/>
        <v>21282992</v>
      </c>
      <c r="H310" s="2">
        <f t="shared" si="21"/>
        <v>0.0103092226150974</v>
      </c>
      <c r="I310" s="2">
        <f t="shared" si="22"/>
        <v>0.0103093109761276</v>
      </c>
      <c r="J310" s="2">
        <f t="shared" si="23"/>
        <v>0.0103092472078852</v>
      </c>
      <c r="K310" s="2">
        <f t="shared" si="24"/>
        <v>0.0103092632925412</v>
      </c>
      <c r="L310" s="10">
        <v>11</v>
      </c>
    </row>
    <row r="311" spans="2:12">
      <c r="B311" s="5">
        <v>43774</v>
      </c>
      <c r="C311" s="6">
        <v>7505512</v>
      </c>
      <c r="D311" s="6">
        <v>5629134</v>
      </c>
      <c r="E311" s="6">
        <v>2293351</v>
      </c>
      <c r="F311" s="6">
        <v>5420648</v>
      </c>
      <c r="G311" s="12">
        <f t="shared" si="20"/>
        <v>20848645</v>
      </c>
      <c r="H311" s="2">
        <f t="shared" si="21"/>
        <v>-0.0588235884226019</v>
      </c>
      <c r="I311" s="2">
        <f t="shared" si="22"/>
        <v>-0.0588235490820446</v>
      </c>
      <c r="J311" s="2">
        <f t="shared" si="23"/>
        <v>-0.0588233604261528</v>
      </c>
      <c r="K311" s="2">
        <f t="shared" si="24"/>
        <v>-0.0588234477044461</v>
      </c>
      <c r="L311" s="10">
        <v>11</v>
      </c>
    </row>
    <row r="312" spans="2:12">
      <c r="B312" s="5">
        <v>43775</v>
      </c>
      <c r="C312" s="6">
        <v>7740060</v>
      </c>
      <c r="D312" s="6">
        <v>5805045</v>
      </c>
      <c r="E312" s="6">
        <v>2365018</v>
      </c>
      <c r="F312" s="6">
        <v>5590043</v>
      </c>
      <c r="G312" s="12">
        <f t="shared" si="20"/>
        <v>21500166</v>
      </c>
      <c r="H312" s="2">
        <f t="shared" si="21"/>
        <v>0</v>
      </c>
      <c r="I312" s="2">
        <f t="shared" si="22"/>
        <v>0</v>
      </c>
      <c r="J312" s="2">
        <f t="shared" si="23"/>
        <v>0</v>
      </c>
      <c r="K312" s="2">
        <f t="shared" si="24"/>
        <v>0</v>
      </c>
      <c r="L312" s="10">
        <v>11</v>
      </c>
    </row>
    <row r="313" spans="2:12">
      <c r="B313" s="5">
        <v>43776</v>
      </c>
      <c r="C313" s="6">
        <v>7505512</v>
      </c>
      <c r="D313" s="6">
        <v>5629134</v>
      </c>
      <c r="E313" s="6">
        <v>2293351</v>
      </c>
      <c r="F313" s="6">
        <v>5420648</v>
      </c>
      <c r="G313" s="12">
        <f t="shared" si="20"/>
        <v>20848645</v>
      </c>
      <c r="H313" s="2">
        <f t="shared" si="21"/>
        <v>0.0105262590998381</v>
      </c>
      <c r="I313" s="2">
        <f t="shared" si="22"/>
        <v>0.0105263498032582</v>
      </c>
      <c r="J313" s="2">
        <f t="shared" si="23"/>
        <v>0.0105262833217741</v>
      </c>
      <c r="K313" s="2">
        <f t="shared" si="24"/>
        <v>0.010526300090806</v>
      </c>
      <c r="L313" s="10">
        <v>11</v>
      </c>
    </row>
    <row r="314" spans="2:12">
      <c r="B314" s="5">
        <v>43777</v>
      </c>
      <c r="C314" s="6">
        <v>7583695</v>
      </c>
      <c r="D314" s="6">
        <v>5687771</v>
      </c>
      <c r="E314" s="6">
        <v>2317240</v>
      </c>
      <c r="F314" s="6">
        <v>5477113</v>
      </c>
      <c r="G314" s="12">
        <f t="shared" si="20"/>
        <v>21065819</v>
      </c>
      <c r="H314" s="2">
        <f t="shared" si="21"/>
        <v>0</v>
      </c>
      <c r="I314" s="2">
        <f t="shared" si="22"/>
        <v>0</v>
      </c>
      <c r="J314" s="2">
        <f t="shared" si="23"/>
        <v>0</v>
      </c>
      <c r="K314" s="2">
        <f t="shared" si="24"/>
        <v>0</v>
      </c>
      <c r="L314" s="10">
        <v>11</v>
      </c>
    </row>
    <row r="315" spans="2:12">
      <c r="B315" s="5">
        <v>43778</v>
      </c>
      <c r="C315" s="6">
        <v>16483516</v>
      </c>
      <c r="D315" s="6">
        <v>12362637</v>
      </c>
      <c r="E315" s="6">
        <v>5036630</v>
      </c>
      <c r="F315" s="6">
        <v>11904761</v>
      </c>
      <c r="G315" s="12">
        <f t="shared" si="20"/>
        <v>45787544</v>
      </c>
      <c r="H315" s="2">
        <f t="shared" si="21"/>
        <v>0.0736842324671478</v>
      </c>
      <c r="I315" s="2">
        <f t="shared" si="22"/>
        <v>0.0736841858428807</v>
      </c>
      <c r="J315" s="2">
        <f t="shared" si="23"/>
        <v>0.0736844214575298</v>
      </c>
      <c r="K315" s="2">
        <f t="shared" si="24"/>
        <v>0.0736841716024361</v>
      </c>
      <c r="L315" s="10">
        <v>11</v>
      </c>
    </row>
    <row r="316" spans="2:12">
      <c r="B316" s="5">
        <v>43779</v>
      </c>
      <c r="C316" s="6">
        <v>16968325</v>
      </c>
      <c r="D316" s="6">
        <v>12726244</v>
      </c>
      <c r="E316" s="6">
        <v>5184766</v>
      </c>
      <c r="F316" s="6">
        <v>12254901</v>
      </c>
      <c r="G316" s="12">
        <f t="shared" si="20"/>
        <v>47134236</v>
      </c>
      <c r="H316" s="2">
        <f t="shared" si="21"/>
        <v>0.0294117468627446</v>
      </c>
      <c r="I316" s="2">
        <f t="shared" si="22"/>
        <v>0.0294117670849674</v>
      </c>
      <c r="J316" s="2">
        <f t="shared" si="23"/>
        <v>0.0294117296684488</v>
      </c>
      <c r="K316" s="2">
        <f t="shared" si="24"/>
        <v>0.0294117622352938</v>
      </c>
      <c r="L316" s="10">
        <v>11</v>
      </c>
    </row>
    <row r="317" spans="2:12">
      <c r="B317" s="5">
        <v>43780</v>
      </c>
      <c r="C317" s="6">
        <v>7740060</v>
      </c>
      <c r="D317" s="6">
        <v>5805045</v>
      </c>
      <c r="E317" s="6">
        <v>2365018</v>
      </c>
      <c r="F317" s="6">
        <v>5590043</v>
      </c>
      <c r="G317" s="12">
        <f t="shared" si="20"/>
        <v>21500166</v>
      </c>
      <c r="H317" s="2">
        <f t="shared" si="21"/>
        <v>0.0102041575452072</v>
      </c>
      <c r="I317" s="2">
        <f t="shared" si="22"/>
        <v>0.0102041135958324</v>
      </c>
      <c r="J317" s="2">
        <f t="shared" si="23"/>
        <v>0.0102040511223431</v>
      </c>
      <c r="K317" s="2">
        <f t="shared" si="24"/>
        <v>0.0102040668804162</v>
      </c>
      <c r="L317" s="10">
        <v>11</v>
      </c>
    </row>
    <row r="318" spans="2:12">
      <c r="B318" s="5">
        <v>43781</v>
      </c>
      <c r="C318" s="6">
        <v>7427330</v>
      </c>
      <c r="D318" s="6">
        <v>5570497</v>
      </c>
      <c r="E318" s="6">
        <v>2269462</v>
      </c>
      <c r="F318" s="6">
        <v>5364183</v>
      </c>
      <c r="G318" s="12">
        <f t="shared" si="20"/>
        <v>20631472</v>
      </c>
      <c r="H318" s="2">
        <f t="shared" si="21"/>
        <v>-0.0104166111519107</v>
      </c>
      <c r="I318" s="2">
        <f t="shared" si="22"/>
        <v>-0.0104166999755202</v>
      </c>
      <c r="J318" s="2">
        <f t="shared" si="23"/>
        <v>-0.0104166348718534</v>
      </c>
      <c r="K318" s="2">
        <f t="shared" si="24"/>
        <v>-0.0104166512933509</v>
      </c>
      <c r="L318" s="10">
        <v>11</v>
      </c>
    </row>
    <row r="319" spans="2:12">
      <c r="B319" s="5">
        <v>43782</v>
      </c>
      <c r="C319" s="6">
        <v>7740060</v>
      </c>
      <c r="D319" s="6">
        <v>5805045</v>
      </c>
      <c r="E319" s="6">
        <v>2365018</v>
      </c>
      <c r="F319" s="6">
        <v>5590043</v>
      </c>
      <c r="G319" s="12">
        <f t="shared" si="20"/>
        <v>21500166</v>
      </c>
      <c r="H319" s="2">
        <f t="shared" si="21"/>
        <v>0</v>
      </c>
      <c r="I319" s="2">
        <f t="shared" si="22"/>
        <v>0</v>
      </c>
      <c r="J319" s="2">
        <f t="shared" si="23"/>
        <v>0</v>
      </c>
      <c r="K319" s="2">
        <f t="shared" si="24"/>
        <v>0</v>
      </c>
      <c r="L319" s="10">
        <v>11</v>
      </c>
    </row>
    <row r="320" spans="2:12">
      <c r="B320" s="5">
        <v>43783</v>
      </c>
      <c r="C320" s="6">
        <v>7505512</v>
      </c>
      <c r="D320" s="6">
        <v>5629134</v>
      </c>
      <c r="E320" s="6">
        <v>2293351</v>
      </c>
      <c r="F320" s="6">
        <v>5420648</v>
      </c>
      <c r="G320" s="12">
        <f t="shared" si="20"/>
        <v>20848645</v>
      </c>
      <c r="H320" s="2">
        <f t="shared" si="21"/>
        <v>0</v>
      </c>
      <c r="I320" s="2">
        <f t="shared" si="22"/>
        <v>0</v>
      </c>
      <c r="J320" s="2">
        <f t="shared" si="23"/>
        <v>0</v>
      </c>
      <c r="K320" s="2">
        <f t="shared" si="24"/>
        <v>0</v>
      </c>
      <c r="L320" s="10">
        <v>11</v>
      </c>
    </row>
    <row r="321" spans="2:12">
      <c r="B321" s="5">
        <v>43784</v>
      </c>
      <c r="C321" s="6">
        <v>7818242</v>
      </c>
      <c r="D321" s="6">
        <v>5863681</v>
      </c>
      <c r="E321" s="6">
        <v>2388907</v>
      </c>
      <c r="F321" s="6">
        <v>5646508</v>
      </c>
      <c r="G321" s="12">
        <f t="shared" si="20"/>
        <v>21717338</v>
      </c>
      <c r="H321" s="2">
        <f t="shared" si="21"/>
        <v>0.0309277997071349</v>
      </c>
      <c r="I321" s="2">
        <f t="shared" si="22"/>
        <v>0.0309277571125841</v>
      </c>
      <c r="J321" s="2">
        <f t="shared" si="23"/>
        <v>0.0309277416236557</v>
      </c>
      <c r="K321" s="2">
        <f t="shared" si="24"/>
        <v>0.0309277898776235</v>
      </c>
      <c r="L321" s="10">
        <v>11</v>
      </c>
    </row>
    <row r="322" spans="2:12">
      <c r="B322" s="5">
        <v>43785</v>
      </c>
      <c r="C322" s="6">
        <v>16968325</v>
      </c>
      <c r="D322" s="6">
        <v>12726244</v>
      </c>
      <c r="E322" s="6">
        <v>5184766</v>
      </c>
      <c r="F322" s="6">
        <v>12254901</v>
      </c>
      <c r="G322" s="12">
        <f t="shared" si="20"/>
        <v>47134236</v>
      </c>
      <c r="H322" s="2">
        <f t="shared" si="21"/>
        <v>0.0294117468627446</v>
      </c>
      <c r="I322" s="2">
        <f t="shared" si="22"/>
        <v>0.0294117670849674</v>
      </c>
      <c r="J322" s="2">
        <f t="shared" si="23"/>
        <v>0.0294117296684488</v>
      </c>
      <c r="K322" s="2">
        <f t="shared" si="24"/>
        <v>0.0294117622352938</v>
      </c>
      <c r="L322" s="10">
        <v>11</v>
      </c>
    </row>
    <row r="323" spans="2:12">
      <c r="B323" s="5">
        <v>43786</v>
      </c>
      <c r="C323" s="6">
        <v>15837104</v>
      </c>
      <c r="D323" s="6">
        <v>11877828</v>
      </c>
      <c r="E323" s="6">
        <v>4839115</v>
      </c>
      <c r="F323" s="6">
        <v>11437908</v>
      </c>
      <c r="G323" s="12">
        <f t="shared" si="20"/>
        <v>43991955</v>
      </c>
      <c r="H323" s="2">
        <f t="shared" si="21"/>
        <v>-0.066666627377776</v>
      </c>
      <c r="I323" s="2">
        <f t="shared" si="22"/>
        <v>-0.0666666457125921</v>
      </c>
      <c r="J323" s="2">
        <f t="shared" si="23"/>
        <v>-0.0666666538084844</v>
      </c>
      <c r="K323" s="2">
        <f t="shared" si="24"/>
        <v>-0.0666666340266641</v>
      </c>
      <c r="L323" s="10">
        <v>11</v>
      </c>
    </row>
    <row r="324" spans="2:12">
      <c r="B324" s="5">
        <v>43787</v>
      </c>
      <c r="C324" s="6">
        <v>8209154</v>
      </c>
      <c r="D324" s="6">
        <v>6156866</v>
      </c>
      <c r="E324" s="6">
        <v>2508352</v>
      </c>
      <c r="F324" s="6">
        <v>5928833</v>
      </c>
      <c r="G324" s="12">
        <f t="shared" ref="G324:G368" si="25">SUM(C324:F324)</f>
        <v>22803205</v>
      </c>
      <c r="H324" s="2">
        <f t="shared" ref="H324:H368" si="26">IFERROR((VLOOKUP(B324,$B$2:$G$368,2,FALSE)/VLOOKUP(B324-7,$B$2:$G$368,2,FALSE))-1,"No data Found")</f>
        <v>0.0606059901344433</v>
      </c>
      <c r="I324" s="2">
        <f t="shared" ref="I324:I368" si="27">IFERROR((VLOOKUP(B324,$B$2:$G$368,3,FALSE)/VLOOKUP(B324-7,$B$2:$G$368,3,FALSE))-1,"No data Found")</f>
        <v>0.06060607626642</v>
      </c>
      <c r="J324" s="2">
        <f t="shared" ref="J324:J368" si="28">IFERROR((VLOOKUP(B324,$B$2:$G$368,4,FALSE)/VLOOKUP(B324-7,$B$2:$G$368,4,FALSE))-1,"No data Found")</f>
        <v>0.0606058812237369</v>
      </c>
      <c r="K324" s="2">
        <f t="shared" ref="K324:K368" si="29">IFERROR((VLOOKUP(B324,$B$2:$G$368,5,FALSE)/VLOOKUP(B324-7,$B$2:$G$368,5,FALSE))-1,"No data Found")</f>
        <v>0.0606059738717573</v>
      </c>
      <c r="L324" s="10">
        <v>11</v>
      </c>
    </row>
    <row r="325" spans="2:12">
      <c r="B325" s="5">
        <v>43788</v>
      </c>
      <c r="C325" s="6">
        <v>7661877</v>
      </c>
      <c r="D325" s="6">
        <v>5746408</v>
      </c>
      <c r="E325" s="6">
        <v>2341129</v>
      </c>
      <c r="F325" s="6">
        <v>5533578</v>
      </c>
      <c r="G325" s="12">
        <f t="shared" si="25"/>
        <v>21282992</v>
      </c>
      <c r="H325" s="2">
        <f t="shared" si="26"/>
        <v>0.0315789119373988</v>
      </c>
      <c r="I325" s="2">
        <f t="shared" si="27"/>
        <v>0.0315790494097743</v>
      </c>
      <c r="J325" s="2">
        <f t="shared" si="28"/>
        <v>0.0315788499653222</v>
      </c>
      <c r="K325" s="2">
        <f t="shared" si="29"/>
        <v>0.0315789002724181</v>
      </c>
      <c r="L325" s="10">
        <v>11</v>
      </c>
    </row>
    <row r="326" spans="2:12">
      <c r="B326" s="5">
        <v>43789</v>
      </c>
      <c r="C326" s="6">
        <v>8052789</v>
      </c>
      <c r="D326" s="6">
        <v>6039592</v>
      </c>
      <c r="E326" s="6">
        <v>2460574</v>
      </c>
      <c r="F326" s="6">
        <v>5815903</v>
      </c>
      <c r="G326" s="12">
        <f t="shared" si="25"/>
        <v>22368858</v>
      </c>
      <c r="H326" s="2">
        <f t="shared" si="26"/>
        <v>0.040403950356974</v>
      </c>
      <c r="I326" s="2">
        <f t="shared" si="27"/>
        <v>0.0404039934229623</v>
      </c>
      <c r="J326" s="2">
        <f t="shared" si="28"/>
        <v>0.0404039208158247</v>
      </c>
      <c r="K326" s="2">
        <f t="shared" si="29"/>
        <v>0.0404039825811715</v>
      </c>
      <c r="L326" s="10">
        <v>11</v>
      </c>
    </row>
    <row r="327" spans="2:12">
      <c r="B327" s="5">
        <v>43790</v>
      </c>
      <c r="C327" s="6">
        <v>7661877</v>
      </c>
      <c r="D327" s="6">
        <v>5746408</v>
      </c>
      <c r="E327" s="6">
        <v>2341129</v>
      </c>
      <c r="F327" s="6">
        <v>5533578</v>
      </c>
      <c r="G327" s="12">
        <f t="shared" si="25"/>
        <v>21282992</v>
      </c>
      <c r="H327" s="2">
        <f t="shared" si="26"/>
        <v>0.0208333555392357</v>
      </c>
      <c r="I327" s="2">
        <f t="shared" si="27"/>
        <v>0.0208333999510404</v>
      </c>
      <c r="J327" s="2">
        <f t="shared" si="28"/>
        <v>0.0208332697437068</v>
      </c>
      <c r="K327" s="2">
        <f t="shared" si="29"/>
        <v>0.0208333025867018</v>
      </c>
      <c r="L327" s="10">
        <v>11</v>
      </c>
    </row>
    <row r="328" spans="2:12">
      <c r="B328" s="5">
        <v>43791</v>
      </c>
      <c r="C328" s="6">
        <v>8209154</v>
      </c>
      <c r="D328" s="6">
        <v>6156866</v>
      </c>
      <c r="E328" s="6">
        <v>2508352</v>
      </c>
      <c r="F328" s="6">
        <v>5928833</v>
      </c>
      <c r="G328" s="12">
        <f t="shared" si="25"/>
        <v>22803205</v>
      </c>
      <c r="H328" s="2">
        <f t="shared" si="26"/>
        <v>0.0499999872094008</v>
      </c>
      <c r="I328" s="2">
        <f t="shared" si="27"/>
        <v>0.0500001620142705</v>
      </c>
      <c r="J328" s="2">
        <f t="shared" si="28"/>
        <v>0.0499998534894828</v>
      </c>
      <c r="K328" s="2">
        <f t="shared" si="29"/>
        <v>0.0499999291597568</v>
      </c>
      <c r="L328" s="10">
        <v>11</v>
      </c>
    </row>
    <row r="329" spans="2:12">
      <c r="B329" s="5">
        <v>43792</v>
      </c>
      <c r="C329" s="6">
        <v>16483516</v>
      </c>
      <c r="D329" s="6">
        <v>12362637</v>
      </c>
      <c r="E329" s="6">
        <v>5036630</v>
      </c>
      <c r="F329" s="6">
        <v>11904761</v>
      </c>
      <c r="G329" s="12">
        <f t="shared" si="25"/>
        <v>45787544</v>
      </c>
      <c r="H329" s="2">
        <f t="shared" si="26"/>
        <v>-0.0285714117333326</v>
      </c>
      <c r="I329" s="2">
        <f t="shared" si="27"/>
        <v>-0.028571430816508</v>
      </c>
      <c r="J329" s="2">
        <f t="shared" si="28"/>
        <v>-0.0285713955075311</v>
      </c>
      <c r="K329" s="2">
        <f t="shared" si="29"/>
        <v>-0.0285714262399999</v>
      </c>
      <c r="L329" s="10">
        <v>11</v>
      </c>
    </row>
    <row r="330" spans="2:12">
      <c r="B330" s="5">
        <v>43793</v>
      </c>
      <c r="C330" s="6">
        <v>16645119</v>
      </c>
      <c r="D330" s="6">
        <v>12483839</v>
      </c>
      <c r="E330" s="6">
        <v>5086008</v>
      </c>
      <c r="F330" s="6">
        <v>12021475</v>
      </c>
      <c r="G330" s="12">
        <f t="shared" si="25"/>
        <v>46236441</v>
      </c>
      <c r="H330" s="2">
        <f t="shared" si="26"/>
        <v>0.0510203759475216</v>
      </c>
      <c r="I330" s="2">
        <f t="shared" si="27"/>
        <v>0.0510203548999026</v>
      </c>
      <c r="J330" s="2">
        <f t="shared" si="28"/>
        <v>0.0510202795345842</v>
      </c>
      <c r="K330" s="2">
        <f t="shared" si="29"/>
        <v>0.0510204313586016</v>
      </c>
      <c r="L330" s="10">
        <v>11</v>
      </c>
    </row>
    <row r="331" spans="2:12">
      <c r="B331" s="5">
        <v>43794</v>
      </c>
      <c r="C331" s="6">
        <v>7974607</v>
      </c>
      <c r="D331" s="6">
        <v>5980955</v>
      </c>
      <c r="E331" s="6">
        <v>2436685</v>
      </c>
      <c r="F331" s="6">
        <v>5759438</v>
      </c>
      <c r="G331" s="12">
        <f t="shared" si="25"/>
        <v>22151685</v>
      </c>
      <c r="H331" s="2">
        <f t="shared" si="26"/>
        <v>-0.0285713972475118</v>
      </c>
      <c r="I331" s="2">
        <f t="shared" si="27"/>
        <v>-0.0285715167424465</v>
      </c>
      <c r="J331" s="2">
        <f t="shared" si="28"/>
        <v>-0.0285713488378027</v>
      </c>
      <c r="K331" s="2">
        <f t="shared" si="29"/>
        <v>-0.0285713900189126</v>
      </c>
      <c r="L331" s="10">
        <v>11</v>
      </c>
    </row>
    <row r="332" spans="2:12">
      <c r="B332" s="5">
        <v>43795</v>
      </c>
      <c r="C332" s="6">
        <v>7583695</v>
      </c>
      <c r="D332" s="6">
        <v>5687771</v>
      </c>
      <c r="E332" s="6">
        <v>2317240</v>
      </c>
      <c r="F332" s="6">
        <v>5477113</v>
      </c>
      <c r="G332" s="12">
        <f t="shared" si="25"/>
        <v>21065819</v>
      </c>
      <c r="H332" s="2">
        <f t="shared" si="26"/>
        <v>-0.010204027028886</v>
      </c>
      <c r="I332" s="2">
        <f t="shared" si="27"/>
        <v>-0.0102041135958324</v>
      </c>
      <c r="J332" s="2">
        <f t="shared" si="28"/>
        <v>-0.0102040511223431</v>
      </c>
      <c r="K332" s="2">
        <f t="shared" si="29"/>
        <v>-0.0102040668804162</v>
      </c>
      <c r="L332" s="10">
        <v>11</v>
      </c>
    </row>
    <row r="333" spans="2:12">
      <c r="B333" s="5">
        <v>43796</v>
      </c>
      <c r="C333" s="6">
        <v>8209154</v>
      </c>
      <c r="D333" s="6">
        <v>6156866</v>
      </c>
      <c r="E333" s="6">
        <v>2508352</v>
      </c>
      <c r="F333" s="6">
        <v>5928833</v>
      </c>
      <c r="G333" s="12">
        <f t="shared" si="25"/>
        <v>22803205</v>
      </c>
      <c r="H333" s="2">
        <f t="shared" si="26"/>
        <v>0.019417496223979</v>
      </c>
      <c r="I333" s="2">
        <f t="shared" si="27"/>
        <v>0.019417536813745</v>
      </c>
      <c r="J333" s="2">
        <f t="shared" si="28"/>
        <v>0.0194174204880651</v>
      </c>
      <c r="K333" s="2">
        <f t="shared" si="29"/>
        <v>0.0194174490186649</v>
      </c>
      <c r="L333" s="10">
        <v>11</v>
      </c>
    </row>
    <row r="334" spans="2:12">
      <c r="B334" s="5">
        <v>43797</v>
      </c>
      <c r="C334" s="6">
        <v>8209154</v>
      </c>
      <c r="D334" s="6">
        <v>6156866</v>
      </c>
      <c r="E334" s="6">
        <v>2508352</v>
      </c>
      <c r="F334" s="6">
        <v>5928833</v>
      </c>
      <c r="G334" s="12">
        <f t="shared" si="25"/>
        <v>22803205</v>
      </c>
      <c r="H334" s="2">
        <f t="shared" si="26"/>
        <v>0.0714285807511659</v>
      </c>
      <c r="I334" s="2">
        <f t="shared" si="27"/>
        <v>0.0714286211490727</v>
      </c>
      <c r="J334" s="2">
        <f t="shared" si="28"/>
        <v>0.0714283578564017</v>
      </c>
      <c r="K334" s="2">
        <f t="shared" si="29"/>
        <v>0.0714284681629138</v>
      </c>
      <c r="L334" s="10">
        <v>11</v>
      </c>
    </row>
    <row r="335" spans="2:12">
      <c r="B335" s="5">
        <v>43798</v>
      </c>
      <c r="C335" s="6">
        <v>7818242</v>
      </c>
      <c r="D335" s="6">
        <v>5863681</v>
      </c>
      <c r="E335" s="6">
        <v>2388907</v>
      </c>
      <c r="F335" s="6">
        <v>5646508</v>
      </c>
      <c r="G335" s="12">
        <f t="shared" si="25"/>
        <v>21717338</v>
      </c>
      <c r="H335" s="2">
        <f t="shared" si="26"/>
        <v>-0.047619036017597</v>
      </c>
      <c r="I335" s="2">
        <f t="shared" si="27"/>
        <v>-0.0476191945707443</v>
      </c>
      <c r="J335" s="2">
        <f t="shared" si="28"/>
        <v>-0.0476189147296712</v>
      </c>
      <c r="K335" s="2">
        <f t="shared" si="29"/>
        <v>-0.0476189833648545</v>
      </c>
      <c r="L335" s="10">
        <v>11</v>
      </c>
    </row>
    <row r="336" spans="2:12">
      <c r="B336" s="5">
        <v>43799</v>
      </c>
      <c r="C336" s="6">
        <v>16968325</v>
      </c>
      <c r="D336" s="6">
        <v>12726244</v>
      </c>
      <c r="E336" s="6">
        <v>5184766</v>
      </c>
      <c r="F336" s="6">
        <v>12254901</v>
      </c>
      <c r="G336" s="12">
        <f t="shared" si="25"/>
        <v>47134236</v>
      </c>
      <c r="H336" s="2">
        <f t="shared" si="26"/>
        <v>0.0294117468627446</v>
      </c>
      <c r="I336" s="2">
        <f t="shared" si="27"/>
        <v>0.0294117670849674</v>
      </c>
      <c r="J336" s="2">
        <f t="shared" si="28"/>
        <v>0.0294117296684488</v>
      </c>
      <c r="K336" s="2">
        <f t="shared" si="29"/>
        <v>0.0294117622352938</v>
      </c>
      <c r="L336" s="10">
        <v>11</v>
      </c>
    </row>
    <row r="337" spans="2:12">
      <c r="B337" s="5">
        <v>43800</v>
      </c>
      <c r="C337" s="6">
        <v>16806722</v>
      </c>
      <c r="D337" s="6">
        <v>12605042</v>
      </c>
      <c r="E337" s="6">
        <v>5135387</v>
      </c>
      <c r="F337" s="6">
        <v>12138188</v>
      </c>
      <c r="G337" s="12">
        <f t="shared" si="25"/>
        <v>46685339</v>
      </c>
      <c r="H337" s="2">
        <f t="shared" si="26"/>
        <v>0.00970873203129408</v>
      </c>
      <c r="I337" s="2">
        <f t="shared" si="27"/>
        <v>0.00970879230339317</v>
      </c>
      <c r="J337" s="2">
        <f t="shared" si="28"/>
        <v>0.00970879322250373</v>
      </c>
      <c r="K337" s="2">
        <f t="shared" si="29"/>
        <v>0.00970870878989483</v>
      </c>
      <c r="L337" s="10">
        <v>12</v>
      </c>
    </row>
    <row r="338" spans="2:12">
      <c r="B338" s="5">
        <v>43801</v>
      </c>
      <c r="C338" s="6">
        <v>7740060</v>
      </c>
      <c r="D338" s="6">
        <v>5805045</v>
      </c>
      <c r="E338" s="6">
        <v>2365018</v>
      </c>
      <c r="F338" s="6">
        <v>5590043</v>
      </c>
      <c r="G338" s="12">
        <f t="shared" si="25"/>
        <v>21500166</v>
      </c>
      <c r="H338" s="2">
        <f t="shared" si="26"/>
        <v>-0.0294117315122865</v>
      </c>
      <c r="I338" s="2">
        <f t="shared" si="27"/>
        <v>-0.0294116909423328</v>
      </c>
      <c r="J338" s="2">
        <f t="shared" si="28"/>
        <v>-0.0294116802130764</v>
      </c>
      <c r="K338" s="2">
        <f t="shared" si="29"/>
        <v>-0.0294117238522231</v>
      </c>
      <c r="L338" s="10">
        <v>12</v>
      </c>
    </row>
    <row r="339" spans="2:12">
      <c r="B339" s="5">
        <v>43802</v>
      </c>
      <c r="C339" s="6">
        <v>7505512</v>
      </c>
      <c r="D339" s="6">
        <v>5629134</v>
      </c>
      <c r="E339" s="6">
        <v>2293351</v>
      </c>
      <c r="F339" s="6">
        <v>5420648</v>
      </c>
      <c r="G339" s="12">
        <f t="shared" si="25"/>
        <v>20848645</v>
      </c>
      <c r="H339" s="2">
        <f t="shared" si="26"/>
        <v>-0.0103093544769404</v>
      </c>
      <c r="I339" s="2">
        <f t="shared" si="27"/>
        <v>-0.0103093109761275</v>
      </c>
      <c r="J339" s="2">
        <f t="shared" si="28"/>
        <v>-0.0103092472078853</v>
      </c>
      <c r="K339" s="2">
        <f t="shared" si="29"/>
        <v>-0.0103092632925411</v>
      </c>
      <c r="L339" s="10">
        <v>12</v>
      </c>
    </row>
    <row r="340" spans="2:12">
      <c r="B340" s="5">
        <v>43803</v>
      </c>
      <c r="C340" s="6">
        <v>8052789</v>
      </c>
      <c r="D340" s="6">
        <v>6039592</v>
      </c>
      <c r="E340" s="6">
        <v>2460574</v>
      </c>
      <c r="F340" s="6">
        <v>5815903</v>
      </c>
      <c r="G340" s="12">
        <f t="shared" si="25"/>
        <v>22368858</v>
      </c>
      <c r="H340" s="2">
        <f t="shared" si="26"/>
        <v>-0.0190476387700852</v>
      </c>
      <c r="I340" s="2">
        <f t="shared" si="27"/>
        <v>-0.0190476778282977</v>
      </c>
      <c r="J340" s="2">
        <f t="shared" si="28"/>
        <v>-0.0190475658918684</v>
      </c>
      <c r="K340" s="2">
        <f t="shared" si="29"/>
        <v>-0.0190475933459417</v>
      </c>
      <c r="L340" s="10">
        <v>12</v>
      </c>
    </row>
    <row r="341" spans="2:12">
      <c r="B341" s="5">
        <v>43804</v>
      </c>
      <c r="C341" s="6">
        <v>8130972</v>
      </c>
      <c r="D341" s="6">
        <v>6098229</v>
      </c>
      <c r="E341" s="6">
        <v>2484463</v>
      </c>
      <c r="F341" s="6">
        <v>5872368</v>
      </c>
      <c r="G341" s="12">
        <f t="shared" si="25"/>
        <v>22586032</v>
      </c>
      <c r="H341" s="2">
        <f t="shared" si="26"/>
        <v>-0.00952375847742659</v>
      </c>
      <c r="I341" s="2">
        <f t="shared" si="27"/>
        <v>-0.00952383891414887</v>
      </c>
      <c r="J341" s="2">
        <f t="shared" si="28"/>
        <v>-0.00952378294593426</v>
      </c>
      <c r="K341" s="2">
        <f t="shared" si="29"/>
        <v>-0.00952379667297087</v>
      </c>
      <c r="L341" s="10">
        <v>12</v>
      </c>
    </row>
    <row r="342" spans="2:12">
      <c r="B342" s="5">
        <v>43805</v>
      </c>
      <c r="C342" s="6">
        <v>7583695</v>
      </c>
      <c r="D342" s="6">
        <v>5687771</v>
      </c>
      <c r="E342" s="6">
        <v>2317240</v>
      </c>
      <c r="F342" s="6">
        <v>5477113</v>
      </c>
      <c r="G342" s="12">
        <f t="shared" si="25"/>
        <v>21065819</v>
      </c>
      <c r="H342" s="2">
        <f t="shared" si="26"/>
        <v>-0.0299999667444421</v>
      </c>
      <c r="I342" s="2">
        <f t="shared" si="27"/>
        <v>-0.029999926667225</v>
      </c>
      <c r="J342" s="2">
        <f t="shared" si="28"/>
        <v>-0.0299999120936897</v>
      </c>
      <c r="K342" s="2">
        <f t="shared" si="29"/>
        <v>-0.029999957495854</v>
      </c>
      <c r="L342" s="10">
        <v>12</v>
      </c>
    </row>
    <row r="343" spans="2:12">
      <c r="B343" s="5">
        <v>43806</v>
      </c>
      <c r="C343" s="6">
        <v>15837104</v>
      </c>
      <c r="D343" s="6">
        <v>11877828</v>
      </c>
      <c r="E343" s="6">
        <v>4839115</v>
      </c>
      <c r="F343" s="6">
        <v>11437908</v>
      </c>
      <c r="G343" s="12">
        <f t="shared" si="25"/>
        <v>43991955</v>
      </c>
      <c r="H343" s="2">
        <f t="shared" si="26"/>
        <v>-0.066666627377776</v>
      </c>
      <c r="I343" s="2">
        <f t="shared" si="27"/>
        <v>-0.0666666457125921</v>
      </c>
      <c r="J343" s="2">
        <f t="shared" si="28"/>
        <v>-0.0666666538084844</v>
      </c>
      <c r="K343" s="2">
        <f t="shared" si="29"/>
        <v>-0.0666666340266641</v>
      </c>
      <c r="L343" s="10">
        <v>12</v>
      </c>
    </row>
    <row r="344" spans="2:12">
      <c r="B344" s="5">
        <v>43807</v>
      </c>
      <c r="C344" s="6">
        <v>15837104</v>
      </c>
      <c r="D344" s="6">
        <v>11877828</v>
      </c>
      <c r="E344" s="6">
        <v>4839115</v>
      </c>
      <c r="F344" s="6">
        <v>11437908</v>
      </c>
      <c r="G344" s="12">
        <f t="shared" si="25"/>
        <v>43991955</v>
      </c>
      <c r="H344" s="2">
        <f t="shared" si="26"/>
        <v>-0.0576922733653832</v>
      </c>
      <c r="I344" s="2">
        <f t="shared" si="27"/>
        <v>-0.0576923107435897</v>
      </c>
      <c r="J344" s="2">
        <f t="shared" si="28"/>
        <v>-0.0576922440314624</v>
      </c>
      <c r="K344" s="2">
        <f t="shared" si="29"/>
        <v>-0.0576923013550292</v>
      </c>
      <c r="L344" s="10">
        <v>12</v>
      </c>
    </row>
    <row r="345" spans="2:12">
      <c r="B345" s="5">
        <v>43808</v>
      </c>
      <c r="C345" s="6">
        <v>8130972</v>
      </c>
      <c r="D345" s="6">
        <v>6098229</v>
      </c>
      <c r="E345" s="6">
        <v>2484463</v>
      </c>
      <c r="F345" s="6">
        <v>5872368</v>
      </c>
      <c r="G345" s="12">
        <f t="shared" si="25"/>
        <v>22586032</v>
      </c>
      <c r="H345" s="2">
        <f t="shared" si="26"/>
        <v>0.0505050348446912</v>
      </c>
      <c r="I345" s="2">
        <f t="shared" si="27"/>
        <v>0.0505050348446912</v>
      </c>
      <c r="J345" s="2">
        <f t="shared" si="28"/>
        <v>0.0505049010197809</v>
      </c>
      <c r="K345" s="2">
        <f t="shared" si="29"/>
        <v>0.0505049782264644</v>
      </c>
      <c r="L345" s="10">
        <v>12</v>
      </c>
    </row>
    <row r="346" spans="2:12">
      <c r="B346" s="5">
        <v>43809</v>
      </c>
      <c r="C346" s="6">
        <v>7740060</v>
      </c>
      <c r="D346" s="6">
        <v>5805045</v>
      </c>
      <c r="E346" s="6">
        <v>2365018</v>
      </c>
      <c r="F346" s="6">
        <v>5590043</v>
      </c>
      <c r="G346" s="12">
        <f t="shared" si="25"/>
        <v>21500166</v>
      </c>
      <c r="H346" s="2">
        <f t="shared" si="26"/>
        <v>0.0312500999265606</v>
      </c>
      <c r="I346" s="2">
        <f t="shared" si="27"/>
        <v>0.0312500999265606</v>
      </c>
      <c r="J346" s="2">
        <f t="shared" si="28"/>
        <v>0.0312499046155603</v>
      </c>
      <c r="K346" s="2">
        <f t="shared" si="29"/>
        <v>0.0312499538800528</v>
      </c>
      <c r="L346" s="10">
        <v>12</v>
      </c>
    </row>
    <row r="347" spans="2:12">
      <c r="B347" s="5">
        <v>43810</v>
      </c>
      <c r="C347" s="6">
        <v>8130972</v>
      </c>
      <c r="D347" s="6">
        <v>6098229</v>
      </c>
      <c r="E347" s="6">
        <v>2484463</v>
      </c>
      <c r="F347" s="6">
        <v>5872368</v>
      </c>
      <c r="G347" s="12">
        <f t="shared" si="25"/>
        <v>22586032</v>
      </c>
      <c r="H347" s="2">
        <f t="shared" si="26"/>
        <v>0.00970881020227909</v>
      </c>
      <c r="I347" s="2">
        <f t="shared" si="27"/>
        <v>0.00970876840687263</v>
      </c>
      <c r="J347" s="2">
        <f t="shared" si="28"/>
        <v>0.00970871024403253</v>
      </c>
      <c r="K347" s="2">
        <f t="shared" si="29"/>
        <v>0.00970872450933236</v>
      </c>
      <c r="L347" s="10">
        <v>12</v>
      </c>
    </row>
    <row r="348" spans="2:12">
      <c r="B348" s="5">
        <v>43811</v>
      </c>
      <c r="C348" s="6">
        <v>7896424</v>
      </c>
      <c r="D348" s="6">
        <v>5922318</v>
      </c>
      <c r="E348" s="6">
        <v>2412796</v>
      </c>
      <c r="F348" s="6">
        <v>5702973</v>
      </c>
      <c r="G348" s="12">
        <f t="shared" si="25"/>
        <v>21934511</v>
      </c>
      <c r="H348" s="2">
        <f t="shared" si="26"/>
        <v>-0.0288462437209229</v>
      </c>
      <c r="I348" s="2">
        <f t="shared" si="27"/>
        <v>-0.0288462437209229</v>
      </c>
      <c r="J348" s="2">
        <f t="shared" si="28"/>
        <v>-0.0288460725718194</v>
      </c>
      <c r="K348" s="2">
        <f t="shared" si="29"/>
        <v>-0.0288461145486795</v>
      </c>
      <c r="L348" s="10">
        <v>12</v>
      </c>
    </row>
    <row r="349" spans="2:12">
      <c r="B349" s="5">
        <v>43812</v>
      </c>
      <c r="C349" s="6">
        <v>8209154</v>
      </c>
      <c r="D349" s="6">
        <v>6156866</v>
      </c>
      <c r="E349" s="6">
        <v>2508352</v>
      </c>
      <c r="F349" s="6">
        <v>5928833</v>
      </c>
      <c r="G349" s="12">
        <f t="shared" si="25"/>
        <v>22803205</v>
      </c>
      <c r="H349" s="2">
        <f t="shared" si="26"/>
        <v>0.0824741765063073</v>
      </c>
      <c r="I349" s="2">
        <f t="shared" si="27"/>
        <v>0.0824743119932219</v>
      </c>
      <c r="J349" s="2">
        <f t="shared" si="28"/>
        <v>0.0824739776630818</v>
      </c>
      <c r="K349" s="2">
        <f t="shared" si="29"/>
        <v>0.0824741063403294</v>
      </c>
      <c r="L349" s="10">
        <v>12</v>
      </c>
    </row>
    <row r="350" spans="2:12">
      <c r="B350" s="5">
        <v>43813</v>
      </c>
      <c r="C350" s="6">
        <v>16483516</v>
      </c>
      <c r="D350" s="6">
        <v>12362637</v>
      </c>
      <c r="E350" s="6">
        <v>5036630</v>
      </c>
      <c r="F350" s="6">
        <v>11904761</v>
      </c>
      <c r="G350" s="12">
        <f t="shared" si="25"/>
        <v>45787544</v>
      </c>
      <c r="H350" s="2">
        <f t="shared" si="26"/>
        <v>0.0408163007580173</v>
      </c>
      <c r="I350" s="2">
        <f t="shared" si="27"/>
        <v>0.0408163007580173</v>
      </c>
      <c r="J350" s="2">
        <f t="shared" si="28"/>
        <v>0.0408163476172814</v>
      </c>
      <c r="K350" s="2">
        <f t="shared" si="29"/>
        <v>0.0408162926297362</v>
      </c>
      <c r="L350" s="10">
        <v>12</v>
      </c>
    </row>
    <row r="351" spans="2:12">
      <c r="B351" s="5">
        <v>43814</v>
      </c>
      <c r="C351" s="6">
        <v>15513897</v>
      </c>
      <c r="D351" s="6">
        <v>11635423</v>
      </c>
      <c r="E351" s="6">
        <v>4740357</v>
      </c>
      <c r="F351" s="6">
        <v>11204481</v>
      </c>
      <c r="G351" s="12">
        <f t="shared" si="25"/>
        <v>43094158</v>
      </c>
      <c r="H351" s="2">
        <f t="shared" si="26"/>
        <v>-0.0204082135218662</v>
      </c>
      <c r="I351" s="2">
        <f t="shared" si="27"/>
        <v>-0.020408192474247</v>
      </c>
      <c r="J351" s="2">
        <f t="shared" si="28"/>
        <v>-0.0204082771333188</v>
      </c>
      <c r="K351" s="2">
        <f t="shared" si="29"/>
        <v>-0.0204081900291557</v>
      </c>
      <c r="L351" s="10">
        <v>12</v>
      </c>
    </row>
    <row r="352" spans="2:12">
      <c r="B352" s="5">
        <v>43815</v>
      </c>
      <c r="C352" s="6">
        <v>7661877</v>
      </c>
      <c r="D352" s="6">
        <v>5746408</v>
      </c>
      <c r="E352" s="6">
        <v>2341129</v>
      </c>
      <c r="F352" s="6">
        <v>5533578</v>
      </c>
      <c r="G352" s="12">
        <f t="shared" si="25"/>
        <v>21282992</v>
      </c>
      <c r="H352" s="2">
        <f t="shared" si="26"/>
        <v>-0.0576923644553198</v>
      </c>
      <c r="I352" s="2">
        <f t="shared" si="27"/>
        <v>-0.057692323459811</v>
      </c>
      <c r="J352" s="2">
        <f t="shared" si="28"/>
        <v>-0.0576921451436387</v>
      </c>
      <c r="K352" s="2">
        <f t="shared" si="29"/>
        <v>-0.057692229097359</v>
      </c>
      <c r="L352" s="10">
        <v>12</v>
      </c>
    </row>
    <row r="353" spans="2:12">
      <c r="B353" s="5">
        <v>43816</v>
      </c>
      <c r="C353" s="6">
        <v>7583695</v>
      </c>
      <c r="D353" s="6">
        <v>5687771</v>
      </c>
      <c r="E353" s="6">
        <v>2317240</v>
      </c>
      <c r="F353" s="6">
        <v>5477113</v>
      </c>
      <c r="G353" s="12">
        <f t="shared" si="25"/>
        <v>21065819</v>
      </c>
      <c r="H353" s="2">
        <f t="shared" si="26"/>
        <v>-0.0202020397774694</v>
      </c>
      <c r="I353" s="2">
        <f t="shared" si="27"/>
        <v>-0.0202020828434577</v>
      </c>
      <c r="J353" s="2">
        <f t="shared" si="28"/>
        <v>-0.0202019604079123</v>
      </c>
      <c r="K353" s="2">
        <f t="shared" si="29"/>
        <v>-0.0202019912905858</v>
      </c>
      <c r="L353" s="10">
        <v>12</v>
      </c>
    </row>
    <row r="354" spans="2:12">
      <c r="B354" s="5">
        <v>43817</v>
      </c>
      <c r="C354" s="6">
        <v>8052789</v>
      </c>
      <c r="D354" s="6">
        <v>6039592</v>
      </c>
      <c r="E354" s="6">
        <v>2460574</v>
      </c>
      <c r="F354" s="6">
        <v>5815903</v>
      </c>
      <c r="G354" s="12">
        <f t="shared" si="25"/>
        <v>22368858</v>
      </c>
      <c r="H354" s="2">
        <f t="shared" si="26"/>
        <v>-0.00961545556914967</v>
      </c>
      <c r="I354" s="2">
        <f t="shared" si="27"/>
        <v>-0.00961541457364101</v>
      </c>
      <c r="J354" s="2">
        <f t="shared" si="28"/>
        <v>-0.00961535752393983</v>
      </c>
      <c r="K354" s="2">
        <f t="shared" si="29"/>
        <v>-0.00961537151622649</v>
      </c>
      <c r="L354" s="10">
        <v>12</v>
      </c>
    </row>
    <row r="355" spans="2:12">
      <c r="B355" s="5">
        <v>43818</v>
      </c>
      <c r="C355" s="6">
        <v>7583695</v>
      </c>
      <c r="D355" s="6">
        <v>5687771</v>
      </c>
      <c r="E355" s="6">
        <v>2317240</v>
      </c>
      <c r="F355" s="6">
        <v>5477113</v>
      </c>
      <c r="G355" s="12">
        <f t="shared" si="25"/>
        <v>21065819</v>
      </c>
      <c r="H355" s="2">
        <f t="shared" si="26"/>
        <v>-0.0396038763875901</v>
      </c>
      <c r="I355" s="2">
        <f t="shared" si="27"/>
        <v>-0.0396039186007912</v>
      </c>
      <c r="J355" s="2">
        <f t="shared" si="28"/>
        <v>-0.0396038454970914</v>
      </c>
      <c r="K355" s="2">
        <f t="shared" si="29"/>
        <v>-0.0396039048405104</v>
      </c>
      <c r="L355" s="10">
        <v>12</v>
      </c>
    </row>
    <row r="356" spans="2:12">
      <c r="B356" s="5">
        <v>43819</v>
      </c>
      <c r="C356" s="6">
        <v>7974607</v>
      </c>
      <c r="D356" s="6">
        <v>5980955</v>
      </c>
      <c r="E356" s="6">
        <v>2436685</v>
      </c>
      <c r="F356" s="6">
        <v>5759438</v>
      </c>
      <c r="G356" s="12">
        <f t="shared" si="25"/>
        <v>22151685</v>
      </c>
      <c r="H356" s="2">
        <f t="shared" si="26"/>
        <v>-0.0285713972475118</v>
      </c>
      <c r="I356" s="2">
        <f t="shared" si="27"/>
        <v>-0.0285715167424465</v>
      </c>
      <c r="J356" s="2">
        <f t="shared" si="28"/>
        <v>-0.0285713488378027</v>
      </c>
      <c r="K356" s="2">
        <f t="shared" si="29"/>
        <v>-0.0285713900189126</v>
      </c>
      <c r="L356" s="10">
        <v>12</v>
      </c>
    </row>
    <row r="357" spans="2:12">
      <c r="B357" s="5">
        <v>43820</v>
      </c>
      <c r="C357" s="6">
        <v>16645119</v>
      </c>
      <c r="D357" s="6">
        <v>12483839</v>
      </c>
      <c r="E357" s="6">
        <v>5086008</v>
      </c>
      <c r="F357" s="6">
        <v>12021475</v>
      </c>
      <c r="G357" s="12">
        <f t="shared" si="25"/>
        <v>46236441</v>
      </c>
      <c r="H357" s="2">
        <f t="shared" si="26"/>
        <v>0.00980391562091487</v>
      </c>
      <c r="I357" s="2">
        <f t="shared" si="27"/>
        <v>0.00980389539869209</v>
      </c>
      <c r="J357" s="2">
        <f t="shared" si="28"/>
        <v>0.00980377752584571</v>
      </c>
      <c r="K357" s="2">
        <f t="shared" si="29"/>
        <v>0.00980397674510214</v>
      </c>
      <c r="L357" s="10">
        <v>12</v>
      </c>
    </row>
    <row r="358" spans="2:12">
      <c r="B358" s="5">
        <v>43821</v>
      </c>
      <c r="C358" s="6">
        <v>15513897</v>
      </c>
      <c r="D358" s="6">
        <v>11635423</v>
      </c>
      <c r="E358" s="6">
        <v>4740357</v>
      </c>
      <c r="F358" s="6">
        <v>11204481</v>
      </c>
      <c r="G358" s="12">
        <f t="shared" si="25"/>
        <v>43094158</v>
      </c>
      <c r="H358" s="2">
        <f t="shared" si="26"/>
        <v>0</v>
      </c>
      <c r="I358" s="2">
        <f t="shared" si="27"/>
        <v>0</v>
      </c>
      <c r="J358" s="2">
        <f t="shared" si="28"/>
        <v>0</v>
      </c>
      <c r="K358" s="2">
        <f t="shared" si="29"/>
        <v>0</v>
      </c>
      <c r="L358" s="10">
        <v>12</v>
      </c>
    </row>
    <row r="359" spans="2:12">
      <c r="B359" s="5">
        <v>43822</v>
      </c>
      <c r="C359" s="6">
        <v>7740060</v>
      </c>
      <c r="D359" s="6">
        <v>5805045</v>
      </c>
      <c r="E359" s="6">
        <v>2365018</v>
      </c>
      <c r="F359" s="6">
        <v>5590043</v>
      </c>
      <c r="G359" s="12">
        <f t="shared" si="25"/>
        <v>21500166</v>
      </c>
      <c r="H359" s="2">
        <f t="shared" si="26"/>
        <v>0.0102041575452072</v>
      </c>
      <c r="I359" s="2">
        <f t="shared" si="27"/>
        <v>0.0102041135958324</v>
      </c>
      <c r="J359" s="2">
        <f t="shared" si="28"/>
        <v>0.0102040511223431</v>
      </c>
      <c r="K359" s="2">
        <f t="shared" si="29"/>
        <v>0.0102040668804162</v>
      </c>
      <c r="L359" s="10">
        <v>12</v>
      </c>
    </row>
    <row r="360" spans="2:12">
      <c r="B360" s="5">
        <v>43823</v>
      </c>
      <c r="C360" s="6">
        <v>7661877</v>
      </c>
      <c r="D360" s="6">
        <v>5746408</v>
      </c>
      <c r="E360" s="6">
        <v>2341129</v>
      </c>
      <c r="F360" s="6">
        <v>5533578</v>
      </c>
      <c r="G360" s="12">
        <f t="shared" si="25"/>
        <v>21282992</v>
      </c>
      <c r="H360" s="2">
        <f t="shared" si="26"/>
        <v>0.0103092226150974</v>
      </c>
      <c r="I360" s="2">
        <f t="shared" si="27"/>
        <v>0.0103093109761276</v>
      </c>
      <c r="J360" s="2">
        <f t="shared" si="28"/>
        <v>0.0103092472078852</v>
      </c>
      <c r="K360" s="2">
        <f t="shared" si="29"/>
        <v>0.0103092632925412</v>
      </c>
      <c r="L360" s="10">
        <v>12</v>
      </c>
    </row>
    <row r="361" spans="2:12">
      <c r="B361" s="5">
        <v>43824</v>
      </c>
      <c r="C361" s="6">
        <v>7427330</v>
      </c>
      <c r="D361" s="6">
        <v>5570497</v>
      </c>
      <c r="E361" s="6">
        <v>2269462</v>
      </c>
      <c r="F361" s="6">
        <v>5364183</v>
      </c>
      <c r="G361" s="12">
        <f t="shared" si="25"/>
        <v>20631472</v>
      </c>
      <c r="H361" s="2">
        <f t="shared" si="26"/>
        <v>-0.0776698607153372</v>
      </c>
      <c r="I361" s="2">
        <f t="shared" si="27"/>
        <v>-0.0776699816808818</v>
      </c>
      <c r="J361" s="2">
        <f t="shared" si="28"/>
        <v>-0.0776696819522599</v>
      </c>
      <c r="K361" s="2">
        <f t="shared" si="29"/>
        <v>-0.0776697960746594</v>
      </c>
      <c r="L361" s="10">
        <v>12</v>
      </c>
    </row>
    <row r="362" spans="2:12">
      <c r="B362" s="5">
        <v>43825</v>
      </c>
      <c r="C362" s="6">
        <v>7427330</v>
      </c>
      <c r="D362" s="6">
        <v>5570497</v>
      </c>
      <c r="E362" s="6">
        <v>2269462</v>
      </c>
      <c r="F362" s="6">
        <v>5364183</v>
      </c>
      <c r="G362" s="12">
        <f t="shared" si="25"/>
        <v>20631472</v>
      </c>
      <c r="H362" s="2">
        <f t="shared" si="26"/>
        <v>-0.0206185770920376</v>
      </c>
      <c r="I362" s="2">
        <f t="shared" si="27"/>
        <v>-0.0206186219522551</v>
      </c>
      <c r="J362" s="2">
        <f t="shared" si="28"/>
        <v>-0.0206184944157705</v>
      </c>
      <c r="K362" s="2">
        <f t="shared" si="29"/>
        <v>-0.0206185265850823</v>
      </c>
      <c r="L362" s="10">
        <v>12</v>
      </c>
    </row>
    <row r="363" spans="2:12">
      <c r="B363" s="5">
        <v>43826</v>
      </c>
      <c r="C363" s="6">
        <v>8052789</v>
      </c>
      <c r="D363" s="6">
        <v>6039592</v>
      </c>
      <c r="E363" s="6">
        <v>2460574</v>
      </c>
      <c r="F363" s="6">
        <v>5815903</v>
      </c>
      <c r="G363" s="12">
        <f t="shared" si="25"/>
        <v>22368858</v>
      </c>
      <c r="H363" s="2">
        <f t="shared" si="26"/>
        <v>0.00980386870475258</v>
      </c>
      <c r="I363" s="2">
        <f t="shared" si="27"/>
        <v>0.0098039527132372</v>
      </c>
      <c r="J363" s="2">
        <f t="shared" si="28"/>
        <v>0.00980389340435872</v>
      </c>
      <c r="K363" s="2">
        <f t="shared" si="29"/>
        <v>0.00980390795074104</v>
      </c>
      <c r="L363" s="10">
        <v>12</v>
      </c>
    </row>
    <row r="364" spans="2:12">
      <c r="B364" s="5">
        <v>43827</v>
      </c>
      <c r="C364" s="6">
        <v>16321913</v>
      </c>
      <c r="D364" s="6">
        <v>12241435</v>
      </c>
      <c r="E364" s="6">
        <v>4987251</v>
      </c>
      <c r="F364" s="6">
        <v>11788048</v>
      </c>
      <c r="G364" s="12">
        <f t="shared" si="25"/>
        <v>45338647</v>
      </c>
      <c r="H364" s="2">
        <f t="shared" si="26"/>
        <v>-0.0194174640625879</v>
      </c>
      <c r="I364" s="2">
        <f t="shared" si="27"/>
        <v>-0.0194174243996579</v>
      </c>
      <c r="J364" s="2">
        <f t="shared" si="28"/>
        <v>-0.0194173898271494</v>
      </c>
      <c r="K364" s="2">
        <f t="shared" si="29"/>
        <v>-0.0194175007642573</v>
      </c>
      <c r="L364" s="10">
        <v>12</v>
      </c>
    </row>
    <row r="365" spans="2:12">
      <c r="B365" s="5">
        <v>43828</v>
      </c>
      <c r="C365" s="6">
        <v>15675500</v>
      </c>
      <c r="D365" s="6">
        <v>11756625</v>
      </c>
      <c r="E365" s="6">
        <v>4789736</v>
      </c>
      <c r="F365" s="6">
        <v>11321195</v>
      </c>
      <c r="G365" s="12">
        <f t="shared" si="25"/>
        <v>43543056</v>
      </c>
      <c r="H365" s="2">
        <f t="shared" si="26"/>
        <v>0.0104166606236975</v>
      </c>
      <c r="I365" s="2">
        <f t="shared" si="27"/>
        <v>0.0104166389137721</v>
      </c>
      <c r="J365" s="2">
        <f t="shared" si="28"/>
        <v>0.0104167259976411</v>
      </c>
      <c r="K365" s="2">
        <f t="shared" si="29"/>
        <v>0.0104167252369833</v>
      </c>
      <c r="L365" s="10">
        <v>12</v>
      </c>
    </row>
    <row r="366" spans="2:12">
      <c r="B366" s="5">
        <v>43829</v>
      </c>
      <c r="C366" s="6">
        <v>7974607</v>
      </c>
      <c r="D366" s="6">
        <v>5980955</v>
      </c>
      <c r="E366" s="6">
        <v>2436685</v>
      </c>
      <c r="F366" s="6">
        <v>5759438</v>
      </c>
      <c r="G366" s="12">
        <f t="shared" si="25"/>
        <v>22151685</v>
      </c>
      <c r="H366" s="2">
        <f t="shared" si="26"/>
        <v>0.0303029950672218</v>
      </c>
      <c r="I366" s="2">
        <f t="shared" si="27"/>
        <v>0.0303029520012335</v>
      </c>
      <c r="J366" s="2">
        <f t="shared" si="28"/>
        <v>0.0303029406118684</v>
      </c>
      <c r="K366" s="2">
        <f t="shared" si="29"/>
        <v>0.0303029869358786</v>
      </c>
      <c r="L366" s="10">
        <v>12</v>
      </c>
    </row>
    <row r="367" spans="2:12">
      <c r="B367" s="5">
        <v>43830</v>
      </c>
      <c r="C367" s="6">
        <v>7896424</v>
      </c>
      <c r="D367" s="6">
        <v>5922318</v>
      </c>
      <c r="E367" s="6">
        <v>2412796</v>
      </c>
      <c r="F367" s="6">
        <v>5702973</v>
      </c>
      <c r="G367" s="12">
        <f t="shared" si="25"/>
        <v>21934511</v>
      </c>
      <c r="H367" s="2">
        <f t="shared" si="26"/>
        <v>0.0306122116029792</v>
      </c>
      <c r="I367" s="2">
        <f t="shared" si="27"/>
        <v>0.0306121667657431</v>
      </c>
      <c r="J367" s="2">
        <f t="shared" si="28"/>
        <v>0.0306121533670294</v>
      </c>
      <c r="K367" s="2">
        <f t="shared" si="29"/>
        <v>0.0306122006412488</v>
      </c>
      <c r="L367" s="10">
        <v>12</v>
      </c>
    </row>
    <row r="368" spans="2:12">
      <c r="B368" s="5">
        <v>43831</v>
      </c>
      <c r="C368" s="6">
        <v>7818242</v>
      </c>
      <c r="D368" s="6">
        <v>5863681</v>
      </c>
      <c r="E368" s="6">
        <v>2388907</v>
      </c>
      <c r="F368" s="6">
        <v>5646508</v>
      </c>
      <c r="G368" s="12">
        <f t="shared" si="25"/>
        <v>21717338</v>
      </c>
      <c r="H368" s="2">
        <f t="shared" si="26"/>
        <v>0.0526315647749596</v>
      </c>
      <c r="I368" s="2">
        <f t="shared" si="27"/>
        <v>0.0526315694990949</v>
      </c>
      <c r="J368" s="2">
        <f t="shared" si="28"/>
        <v>0.0526314166088704</v>
      </c>
      <c r="K368" s="2">
        <f t="shared" si="29"/>
        <v>0.0526315004540301</v>
      </c>
      <c r="L368" s="10">
        <v>1</v>
      </c>
    </row>
  </sheetData>
  <pageMargins left="0.7" right="0.7" top="0.75" bottom="0.75" header="0.3" footer="0.3"/>
  <headerFooter/>
  <ignoredErrors>
    <ignoredError sqref="G3:G368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368"/>
  <sheetViews>
    <sheetView workbookViewId="0">
      <selection activeCell="P11" sqref="P11"/>
    </sheetView>
  </sheetViews>
  <sheetFormatPr defaultColWidth="11" defaultRowHeight="15.5"/>
  <cols>
    <col min="2" max="2" width="10.6666666666667" customWidth="1"/>
    <col min="3" max="3" width="18" customWidth="1"/>
    <col min="4" max="4" width="15.6666666666667" customWidth="1"/>
    <col min="5" max="5" width="29" customWidth="1"/>
    <col min="6" max="6" width="24" customWidth="1"/>
    <col min="7" max="7" width="22.8333333333333" customWidth="1"/>
    <col min="8" max="8" width="14.8333333333333" customWidth="1"/>
    <col min="9" max="9" width="29.1666666666667" customWidth="1"/>
    <col min="10" max="10" width="23" customWidth="1"/>
    <col min="11" max="11" width="38.8333333333333" style="2" customWidth="1"/>
  </cols>
  <sheetData>
    <row r="2" spans="2:11">
      <c r="B2" s="3" t="s">
        <v>10</v>
      </c>
      <c r="C2" s="4" t="s">
        <v>39</v>
      </c>
      <c r="D2" s="4" t="s">
        <v>40</v>
      </c>
      <c r="E2" s="4" t="s">
        <v>41</v>
      </c>
      <c r="F2" s="4" t="s">
        <v>42</v>
      </c>
      <c r="G2" s="4" t="s">
        <v>43</v>
      </c>
      <c r="H2" s="4" t="s">
        <v>44</v>
      </c>
      <c r="I2" s="4" t="s">
        <v>45</v>
      </c>
      <c r="J2" s="4" t="s">
        <v>46</v>
      </c>
      <c r="K2" s="8" t="s">
        <v>47</v>
      </c>
    </row>
    <row r="3" spans="2:11">
      <c r="B3" s="5">
        <v>43466</v>
      </c>
      <c r="C3" s="6">
        <v>385075</v>
      </c>
      <c r="D3" s="7">
        <v>0.17</v>
      </c>
      <c r="E3" s="6">
        <v>37</v>
      </c>
      <c r="F3" s="6">
        <v>22</v>
      </c>
      <c r="G3" s="6">
        <v>26</v>
      </c>
      <c r="H3" s="6">
        <v>364</v>
      </c>
      <c r="I3" s="6">
        <v>32</v>
      </c>
      <c r="J3" s="7">
        <v>0.95</v>
      </c>
      <c r="K3" s="2" t="str">
        <f>IFERROR((VLOOKUP(B3,$B$2:$J$368,2,FALSE)/VLOOKUP(B3-7,$B$2:$J$368,2,FALSE))-1,"No Data available")</f>
        <v>No Data available</v>
      </c>
    </row>
    <row r="4" spans="2:11">
      <c r="B4" s="5">
        <v>43467</v>
      </c>
      <c r="C4" s="6">
        <v>388232</v>
      </c>
      <c r="D4" s="7">
        <v>0.19</v>
      </c>
      <c r="E4" s="6">
        <v>31</v>
      </c>
      <c r="F4" s="6">
        <v>17</v>
      </c>
      <c r="G4" s="6">
        <v>28</v>
      </c>
      <c r="H4" s="6">
        <v>360</v>
      </c>
      <c r="I4" s="6">
        <v>35</v>
      </c>
      <c r="J4" s="7">
        <v>0.95</v>
      </c>
      <c r="K4" s="2" t="str">
        <f t="shared" ref="K4:K67" si="0">IFERROR((VLOOKUP(B4,$B$2:$J$368,2,FALSE)/VLOOKUP(B4-7,$B$2:$J$368,2,FALSE))-1,"No Data available")</f>
        <v>No Data available</v>
      </c>
    </row>
    <row r="5" spans="2:11">
      <c r="B5" s="5">
        <v>43468</v>
      </c>
      <c r="C5" s="6">
        <v>399964</v>
      </c>
      <c r="D5" s="7">
        <v>0.18</v>
      </c>
      <c r="E5" s="6">
        <v>30</v>
      </c>
      <c r="F5" s="6">
        <v>22</v>
      </c>
      <c r="G5" s="6">
        <v>29</v>
      </c>
      <c r="H5" s="6">
        <v>370</v>
      </c>
      <c r="I5" s="6">
        <v>31</v>
      </c>
      <c r="J5" s="7">
        <v>0.94</v>
      </c>
      <c r="K5" s="2" t="str">
        <f t="shared" si="0"/>
        <v>No Data available</v>
      </c>
    </row>
    <row r="6" spans="2:11">
      <c r="B6" s="5">
        <v>43469</v>
      </c>
      <c r="C6" s="6">
        <v>408471</v>
      </c>
      <c r="D6" s="7">
        <v>0.17</v>
      </c>
      <c r="E6" s="6">
        <v>30</v>
      </c>
      <c r="F6" s="6">
        <v>19</v>
      </c>
      <c r="G6" s="6">
        <v>26</v>
      </c>
      <c r="H6" s="6">
        <v>386</v>
      </c>
      <c r="I6" s="6">
        <v>40</v>
      </c>
      <c r="J6" s="7">
        <v>0.94</v>
      </c>
      <c r="K6" s="2" t="str">
        <f t="shared" si="0"/>
        <v>No Data available</v>
      </c>
    </row>
    <row r="7" spans="2:11">
      <c r="B7" s="5">
        <v>43470</v>
      </c>
      <c r="C7" s="6">
        <v>384771</v>
      </c>
      <c r="D7" s="7">
        <v>0.19</v>
      </c>
      <c r="E7" s="6">
        <v>31</v>
      </c>
      <c r="F7" s="6">
        <v>22</v>
      </c>
      <c r="G7" s="6">
        <v>27</v>
      </c>
      <c r="H7" s="6">
        <v>390</v>
      </c>
      <c r="I7" s="6">
        <v>33</v>
      </c>
      <c r="J7" s="7">
        <v>0.92</v>
      </c>
      <c r="K7" s="2" t="str">
        <f t="shared" si="0"/>
        <v>No Data available</v>
      </c>
    </row>
    <row r="8" spans="2:11">
      <c r="B8" s="5">
        <v>43471</v>
      </c>
      <c r="C8" s="6">
        <v>390787</v>
      </c>
      <c r="D8" s="7">
        <v>0.19</v>
      </c>
      <c r="E8" s="6">
        <v>33</v>
      </c>
      <c r="F8" s="6">
        <v>18</v>
      </c>
      <c r="G8" s="6">
        <v>26</v>
      </c>
      <c r="H8" s="6">
        <v>360</v>
      </c>
      <c r="I8" s="6">
        <v>36</v>
      </c>
      <c r="J8" s="7">
        <v>0.93</v>
      </c>
      <c r="K8" s="2" t="str">
        <f t="shared" si="0"/>
        <v>No Data available</v>
      </c>
    </row>
    <row r="9" spans="2:11">
      <c r="B9" s="5">
        <v>43472</v>
      </c>
      <c r="C9" s="6">
        <v>388351</v>
      </c>
      <c r="D9" s="7">
        <v>0.18</v>
      </c>
      <c r="E9" s="6">
        <v>36</v>
      </c>
      <c r="F9" s="6">
        <v>19</v>
      </c>
      <c r="G9" s="6">
        <v>30</v>
      </c>
      <c r="H9" s="6">
        <v>381</v>
      </c>
      <c r="I9" s="6">
        <v>34</v>
      </c>
      <c r="J9" s="7">
        <v>0.93</v>
      </c>
      <c r="K9" s="2" t="str">
        <f t="shared" si="0"/>
        <v>No Data available</v>
      </c>
    </row>
    <row r="10" spans="2:11">
      <c r="B10" s="5">
        <v>43473</v>
      </c>
      <c r="C10" s="6">
        <v>387624</v>
      </c>
      <c r="D10" s="7">
        <v>0.17</v>
      </c>
      <c r="E10" s="6">
        <v>39</v>
      </c>
      <c r="F10" s="6">
        <v>22</v>
      </c>
      <c r="G10" s="6">
        <v>25</v>
      </c>
      <c r="H10" s="6">
        <v>359</v>
      </c>
      <c r="I10" s="6">
        <v>37</v>
      </c>
      <c r="J10" s="7">
        <v>0.95</v>
      </c>
      <c r="K10" s="2">
        <f t="shared" si="0"/>
        <v>0.00661948970979687</v>
      </c>
    </row>
    <row r="11" spans="2:11">
      <c r="B11" s="5">
        <v>43474</v>
      </c>
      <c r="C11" s="6">
        <v>399127</v>
      </c>
      <c r="D11" s="7">
        <v>0.18</v>
      </c>
      <c r="E11" s="6">
        <v>40</v>
      </c>
      <c r="F11" s="6">
        <v>22</v>
      </c>
      <c r="G11" s="6">
        <v>30</v>
      </c>
      <c r="H11" s="6">
        <v>359</v>
      </c>
      <c r="I11" s="6">
        <v>38</v>
      </c>
      <c r="J11" s="7">
        <v>0.93</v>
      </c>
      <c r="K11" s="2">
        <f t="shared" si="0"/>
        <v>0.0280631168991736</v>
      </c>
    </row>
    <row r="12" spans="2:11">
      <c r="B12" s="5">
        <v>43475</v>
      </c>
      <c r="C12" s="6">
        <v>400812</v>
      </c>
      <c r="D12" s="7">
        <v>0.19</v>
      </c>
      <c r="E12" s="6">
        <v>32</v>
      </c>
      <c r="F12" s="6">
        <v>22</v>
      </c>
      <c r="G12" s="6">
        <v>27</v>
      </c>
      <c r="H12" s="6">
        <v>399</v>
      </c>
      <c r="I12" s="6">
        <v>34</v>
      </c>
      <c r="J12" s="7">
        <v>0.92</v>
      </c>
      <c r="K12" s="2">
        <f t="shared" si="0"/>
        <v>0.00212019081717352</v>
      </c>
    </row>
    <row r="13" spans="2:11">
      <c r="B13" s="5">
        <v>43476</v>
      </c>
      <c r="C13" s="6">
        <v>382806</v>
      </c>
      <c r="D13" s="7">
        <v>0.19</v>
      </c>
      <c r="E13" s="6">
        <v>36</v>
      </c>
      <c r="F13" s="6">
        <v>17</v>
      </c>
      <c r="G13" s="6">
        <v>26</v>
      </c>
      <c r="H13" s="6">
        <v>392</v>
      </c>
      <c r="I13" s="6">
        <v>38</v>
      </c>
      <c r="J13" s="7">
        <v>0.91</v>
      </c>
      <c r="K13" s="2">
        <f t="shared" si="0"/>
        <v>-0.062831877905653</v>
      </c>
    </row>
    <row r="14" spans="2:11">
      <c r="B14" s="5">
        <v>43477</v>
      </c>
      <c r="C14" s="6">
        <v>406488</v>
      </c>
      <c r="D14" s="7">
        <v>0.18</v>
      </c>
      <c r="E14" s="6">
        <v>37</v>
      </c>
      <c r="F14" s="6">
        <v>21</v>
      </c>
      <c r="G14" s="6">
        <v>30</v>
      </c>
      <c r="H14" s="6">
        <v>363</v>
      </c>
      <c r="I14" s="6">
        <v>33</v>
      </c>
      <c r="J14" s="7">
        <v>0.95</v>
      </c>
      <c r="K14" s="2">
        <f t="shared" si="0"/>
        <v>0.0564413638241967</v>
      </c>
    </row>
    <row r="15" spans="2:11">
      <c r="B15" s="5">
        <v>43478</v>
      </c>
      <c r="C15" s="6">
        <v>402450</v>
      </c>
      <c r="D15" s="7">
        <v>0.17</v>
      </c>
      <c r="E15" s="6">
        <v>34</v>
      </c>
      <c r="F15" s="6">
        <v>20</v>
      </c>
      <c r="G15" s="6">
        <v>28</v>
      </c>
      <c r="H15" s="6">
        <v>390</v>
      </c>
      <c r="I15" s="6">
        <v>37</v>
      </c>
      <c r="J15" s="7">
        <v>0.92</v>
      </c>
      <c r="K15" s="2">
        <f t="shared" si="0"/>
        <v>0.0298449027219432</v>
      </c>
    </row>
    <row r="16" spans="2:11">
      <c r="B16" s="5">
        <v>43479</v>
      </c>
      <c r="C16" s="6">
        <v>392554</v>
      </c>
      <c r="D16" s="7">
        <v>0.19</v>
      </c>
      <c r="E16" s="6">
        <v>36</v>
      </c>
      <c r="F16" s="6">
        <v>21</v>
      </c>
      <c r="G16" s="6">
        <v>27</v>
      </c>
      <c r="H16" s="6">
        <v>395</v>
      </c>
      <c r="I16" s="6">
        <v>31</v>
      </c>
      <c r="J16" s="7">
        <v>0.94</v>
      </c>
      <c r="K16" s="2">
        <f t="shared" si="0"/>
        <v>0.0108226836032352</v>
      </c>
    </row>
    <row r="17" spans="2:11">
      <c r="B17" s="5">
        <v>43480</v>
      </c>
      <c r="C17" s="6">
        <v>407211</v>
      </c>
      <c r="D17" s="7">
        <v>0.17</v>
      </c>
      <c r="E17" s="6">
        <v>36</v>
      </c>
      <c r="F17" s="6">
        <v>19</v>
      </c>
      <c r="G17" s="6">
        <v>29</v>
      </c>
      <c r="H17" s="6">
        <v>362</v>
      </c>
      <c r="I17" s="6">
        <v>32</v>
      </c>
      <c r="J17" s="7">
        <v>0.91</v>
      </c>
      <c r="K17" s="2">
        <f t="shared" si="0"/>
        <v>0.0505309268775926</v>
      </c>
    </row>
    <row r="18" spans="2:11">
      <c r="B18" s="5">
        <v>43481</v>
      </c>
      <c r="C18" s="6">
        <v>404264</v>
      </c>
      <c r="D18" s="7">
        <v>0.18</v>
      </c>
      <c r="E18" s="6">
        <v>30</v>
      </c>
      <c r="F18" s="6">
        <v>18</v>
      </c>
      <c r="G18" s="6">
        <v>25</v>
      </c>
      <c r="H18" s="6">
        <v>382</v>
      </c>
      <c r="I18" s="6">
        <v>31</v>
      </c>
      <c r="J18" s="7">
        <v>0.91</v>
      </c>
      <c r="K18" s="2">
        <f t="shared" si="0"/>
        <v>0.0128705900628121</v>
      </c>
    </row>
    <row r="19" spans="2:11">
      <c r="B19" s="5">
        <v>43482</v>
      </c>
      <c r="C19" s="6">
        <v>404417</v>
      </c>
      <c r="D19" s="7">
        <v>0.17</v>
      </c>
      <c r="E19" s="6">
        <v>36</v>
      </c>
      <c r="F19" s="6">
        <v>19</v>
      </c>
      <c r="G19" s="6">
        <v>26</v>
      </c>
      <c r="H19" s="6">
        <v>365</v>
      </c>
      <c r="I19" s="6">
        <v>31</v>
      </c>
      <c r="J19" s="7">
        <v>0.95</v>
      </c>
      <c r="K19" s="2">
        <f t="shared" si="0"/>
        <v>0.00899424168937069</v>
      </c>
    </row>
    <row r="20" spans="2:11">
      <c r="B20" s="5">
        <v>43483</v>
      </c>
      <c r="C20" s="6">
        <v>404715</v>
      </c>
      <c r="D20" s="7">
        <v>0.18</v>
      </c>
      <c r="E20" s="6">
        <v>31</v>
      </c>
      <c r="F20" s="6">
        <v>20</v>
      </c>
      <c r="G20" s="6">
        <v>25</v>
      </c>
      <c r="H20" s="6">
        <v>374</v>
      </c>
      <c r="I20" s="6">
        <v>33</v>
      </c>
      <c r="J20" s="7">
        <v>0.91</v>
      </c>
      <c r="K20" s="2">
        <f t="shared" si="0"/>
        <v>0.0572326452563439</v>
      </c>
    </row>
    <row r="21" spans="2:11">
      <c r="B21" s="5">
        <v>43484</v>
      </c>
      <c r="C21" s="6">
        <v>409719</v>
      </c>
      <c r="D21" s="7">
        <v>0.17</v>
      </c>
      <c r="E21" s="6">
        <v>37</v>
      </c>
      <c r="F21" s="6">
        <v>19</v>
      </c>
      <c r="G21" s="6">
        <v>27</v>
      </c>
      <c r="H21" s="6">
        <v>384</v>
      </c>
      <c r="I21" s="6">
        <v>39</v>
      </c>
      <c r="J21" s="7">
        <v>0.95</v>
      </c>
      <c r="K21" s="2">
        <f t="shared" si="0"/>
        <v>0.00794857412764949</v>
      </c>
    </row>
    <row r="22" spans="2:11">
      <c r="B22" s="5">
        <v>43485</v>
      </c>
      <c r="C22" s="6">
        <v>389363</v>
      </c>
      <c r="D22" s="7">
        <v>0.17</v>
      </c>
      <c r="E22" s="6">
        <v>40</v>
      </c>
      <c r="F22" s="6">
        <v>22</v>
      </c>
      <c r="G22" s="6">
        <v>29</v>
      </c>
      <c r="H22" s="6">
        <v>364</v>
      </c>
      <c r="I22" s="6">
        <v>32</v>
      </c>
      <c r="J22" s="7">
        <v>0.91</v>
      </c>
      <c r="K22" s="2">
        <f t="shared" si="0"/>
        <v>-0.032518325257796</v>
      </c>
    </row>
    <row r="23" spans="2:11">
      <c r="B23" s="5">
        <v>43486</v>
      </c>
      <c r="C23" s="6">
        <v>388430</v>
      </c>
      <c r="D23" s="7">
        <v>0.19</v>
      </c>
      <c r="E23" s="6">
        <v>39</v>
      </c>
      <c r="F23" s="6">
        <v>21</v>
      </c>
      <c r="G23" s="6">
        <v>30</v>
      </c>
      <c r="H23" s="6">
        <v>389</v>
      </c>
      <c r="I23" s="6">
        <v>37</v>
      </c>
      <c r="J23" s="7">
        <v>0.92</v>
      </c>
      <c r="K23" s="2">
        <f t="shared" si="0"/>
        <v>-0.0105055610183568</v>
      </c>
    </row>
    <row r="24" spans="2:11">
      <c r="B24" s="5">
        <v>43487</v>
      </c>
      <c r="C24" s="6">
        <v>383015</v>
      </c>
      <c r="D24" s="7">
        <v>0.18</v>
      </c>
      <c r="E24" s="6">
        <v>35</v>
      </c>
      <c r="F24" s="6">
        <v>17</v>
      </c>
      <c r="G24" s="6">
        <v>28</v>
      </c>
      <c r="H24" s="6">
        <v>379</v>
      </c>
      <c r="I24" s="6">
        <v>33</v>
      </c>
      <c r="J24" s="7">
        <v>0.94</v>
      </c>
      <c r="K24" s="2">
        <f t="shared" si="0"/>
        <v>-0.0594188270945529</v>
      </c>
    </row>
    <row r="25" spans="2:11">
      <c r="B25" s="5">
        <v>43488</v>
      </c>
      <c r="C25" s="6">
        <v>394426</v>
      </c>
      <c r="D25" s="7">
        <v>0.18</v>
      </c>
      <c r="E25" s="6">
        <v>36</v>
      </c>
      <c r="F25" s="6">
        <v>20</v>
      </c>
      <c r="G25" s="6">
        <v>25</v>
      </c>
      <c r="H25" s="6">
        <v>395</v>
      </c>
      <c r="I25" s="6">
        <v>32</v>
      </c>
      <c r="J25" s="7">
        <v>0.95</v>
      </c>
      <c r="K25" s="2">
        <f t="shared" si="0"/>
        <v>-0.0243355826885402</v>
      </c>
    </row>
    <row r="26" spans="2:11">
      <c r="B26" s="5">
        <v>43489</v>
      </c>
      <c r="C26" s="6">
        <v>404477</v>
      </c>
      <c r="D26" s="7">
        <v>0.17</v>
      </c>
      <c r="E26" s="6">
        <v>33</v>
      </c>
      <c r="F26" s="6">
        <v>19</v>
      </c>
      <c r="G26" s="6">
        <v>30</v>
      </c>
      <c r="H26" s="6">
        <v>383</v>
      </c>
      <c r="I26" s="6">
        <v>37</v>
      </c>
      <c r="J26" s="7">
        <v>0.94</v>
      </c>
      <c r="K26" s="2">
        <f t="shared" si="0"/>
        <v>0.000148361715753831</v>
      </c>
    </row>
    <row r="27" spans="2:11">
      <c r="B27" s="5">
        <v>43490</v>
      </c>
      <c r="C27" s="6">
        <v>395903</v>
      </c>
      <c r="D27" s="7">
        <v>0.17</v>
      </c>
      <c r="E27" s="6">
        <v>32</v>
      </c>
      <c r="F27" s="6">
        <v>19</v>
      </c>
      <c r="G27" s="6">
        <v>28</v>
      </c>
      <c r="H27" s="6">
        <v>365</v>
      </c>
      <c r="I27" s="6">
        <v>30</v>
      </c>
      <c r="J27" s="7">
        <v>0.94</v>
      </c>
      <c r="K27" s="2">
        <f t="shared" si="0"/>
        <v>-0.021773346676056</v>
      </c>
    </row>
    <row r="28" spans="2:11">
      <c r="B28" s="5">
        <v>43491</v>
      </c>
      <c r="C28" s="6">
        <v>392190</v>
      </c>
      <c r="D28" s="7">
        <v>0.17</v>
      </c>
      <c r="E28" s="6">
        <v>37</v>
      </c>
      <c r="F28" s="6">
        <v>19</v>
      </c>
      <c r="G28" s="6">
        <v>30</v>
      </c>
      <c r="H28" s="6">
        <v>352</v>
      </c>
      <c r="I28" s="6">
        <v>34</v>
      </c>
      <c r="J28" s="7">
        <v>0.92</v>
      </c>
      <c r="K28" s="2">
        <f t="shared" si="0"/>
        <v>-0.0427829805305587</v>
      </c>
    </row>
    <row r="29" spans="2:11">
      <c r="B29" s="5">
        <v>43492</v>
      </c>
      <c r="C29" s="6">
        <v>393831</v>
      </c>
      <c r="D29" s="7">
        <v>0.19</v>
      </c>
      <c r="E29" s="6">
        <v>30</v>
      </c>
      <c r="F29" s="6">
        <v>21</v>
      </c>
      <c r="G29" s="6">
        <v>30</v>
      </c>
      <c r="H29" s="6">
        <v>390</v>
      </c>
      <c r="I29" s="6">
        <v>35</v>
      </c>
      <c r="J29" s="7">
        <v>0.91</v>
      </c>
      <c r="K29" s="2">
        <f t="shared" si="0"/>
        <v>0.0114751530063206</v>
      </c>
    </row>
    <row r="30" spans="2:11">
      <c r="B30" s="5">
        <v>43493</v>
      </c>
      <c r="C30" s="6">
        <v>399983</v>
      </c>
      <c r="D30" s="7">
        <v>0.19</v>
      </c>
      <c r="E30" s="6">
        <v>40</v>
      </c>
      <c r="F30" s="6">
        <v>19</v>
      </c>
      <c r="G30" s="6">
        <v>26</v>
      </c>
      <c r="H30" s="6">
        <v>370</v>
      </c>
      <c r="I30" s="6">
        <v>34</v>
      </c>
      <c r="J30" s="7">
        <v>0.91</v>
      </c>
      <c r="K30" s="2">
        <f t="shared" si="0"/>
        <v>0.0297428108024611</v>
      </c>
    </row>
    <row r="31" spans="2:11">
      <c r="B31" s="5">
        <v>43494</v>
      </c>
      <c r="C31" s="6">
        <v>274777</v>
      </c>
      <c r="D31" s="7">
        <v>0.17</v>
      </c>
      <c r="E31" s="6">
        <v>31</v>
      </c>
      <c r="F31" s="6">
        <v>22</v>
      </c>
      <c r="G31" s="6">
        <v>25</v>
      </c>
      <c r="H31" s="6">
        <v>376</v>
      </c>
      <c r="I31" s="6">
        <v>37</v>
      </c>
      <c r="J31" s="7">
        <v>0.94</v>
      </c>
      <c r="K31" s="2">
        <f t="shared" si="0"/>
        <v>-0.282594676448703</v>
      </c>
    </row>
    <row r="32" spans="2:11">
      <c r="B32" s="5">
        <v>43495</v>
      </c>
      <c r="C32" s="6">
        <v>390375</v>
      </c>
      <c r="D32" s="7">
        <v>0.18</v>
      </c>
      <c r="E32" s="6">
        <v>37</v>
      </c>
      <c r="F32" s="6">
        <v>18</v>
      </c>
      <c r="G32" s="6">
        <v>26</v>
      </c>
      <c r="H32" s="6">
        <v>366</v>
      </c>
      <c r="I32" s="6">
        <v>37</v>
      </c>
      <c r="J32" s="7">
        <v>0.93</v>
      </c>
      <c r="K32" s="2">
        <f t="shared" si="0"/>
        <v>-0.0102706211050996</v>
      </c>
    </row>
    <row r="33" spans="2:11">
      <c r="B33" s="5">
        <v>43496</v>
      </c>
      <c r="C33" s="6">
        <v>393482</v>
      </c>
      <c r="D33" s="7">
        <v>0.18</v>
      </c>
      <c r="E33" s="6">
        <v>38</v>
      </c>
      <c r="F33" s="6">
        <v>18</v>
      </c>
      <c r="G33" s="6">
        <v>25</v>
      </c>
      <c r="H33" s="6">
        <v>354</v>
      </c>
      <c r="I33" s="6">
        <v>33</v>
      </c>
      <c r="J33" s="7">
        <v>0.94</v>
      </c>
      <c r="K33" s="2">
        <f t="shared" si="0"/>
        <v>-0.0271832514580557</v>
      </c>
    </row>
    <row r="34" spans="2:11">
      <c r="B34" s="5">
        <v>43497</v>
      </c>
      <c r="C34" s="6">
        <v>393763</v>
      </c>
      <c r="D34" s="7">
        <v>0.18</v>
      </c>
      <c r="E34" s="6">
        <v>34</v>
      </c>
      <c r="F34" s="6">
        <v>17</v>
      </c>
      <c r="G34" s="6">
        <v>28</v>
      </c>
      <c r="H34" s="6">
        <v>394</v>
      </c>
      <c r="I34" s="6">
        <v>38</v>
      </c>
      <c r="J34" s="7">
        <v>0.94</v>
      </c>
      <c r="K34" s="2">
        <f t="shared" si="0"/>
        <v>-0.00540536444533135</v>
      </c>
    </row>
    <row r="35" spans="2:11">
      <c r="B35" s="5">
        <v>43498</v>
      </c>
      <c r="C35" s="6">
        <v>391275</v>
      </c>
      <c r="D35" s="7">
        <v>0.18</v>
      </c>
      <c r="E35" s="6">
        <v>33</v>
      </c>
      <c r="F35" s="6">
        <v>20</v>
      </c>
      <c r="G35" s="6">
        <v>27</v>
      </c>
      <c r="H35" s="6">
        <v>350</v>
      </c>
      <c r="I35" s="6">
        <v>34</v>
      </c>
      <c r="J35" s="7">
        <v>0.95</v>
      </c>
      <c r="K35" s="2">
        <f t="shared" si="0"/>
        <v>-0.00233305285703356</v>
      </c>
    </row>
    <row r="36" spans="2:11">
      <c r="B36" s="5">
        <v>43499</v>
      </c>
      <c r="C36" s="6">
        <v>402690</v>
      </c>
      <c r="D36" s="7">
        <v>0.18</v>
      </c>
      <c r="E36" s="6">
        <v>30</v>
      </c>
      <c r="F36" s="6">
        <v>20</v>
      </c>
      <c r="G36" s="6">
        <v>30</v>
      </c>
      <c r="H36" s="6">
        <v>357</v>
      </c>
      <c r="I36" s="6">
        <v>38</v>
      </c>
      <c r="J36" s="7">
        <v>0.91</v>
      </c>
      <c r="K36" s="2">
        <f t="shared" si="0"/>
        <v>0.0224944201954647</v>
      </c>
    </row>
    <row r="37" spans="2:11">
      <c r="B37" s="5">
        <v>43500</v>
      </c>
      <c r="C37" s="6">
        <v>407158</v>
      </c>
      <c r="D37" s="7">
        <v>0.17</v>
      </c>
      <c r="E37" s="6">
        <v>39</v>
      </c>
      <c r="F37" s="6">
        <v>17</v>
      </c>
      <c r="G37" s="6">
        <v>26</v>
      </c>
      <c r="H37" s="6">
        <v>370</v>
      </c>
      <c r="I37" s="6">
        <v>37</v>
      </c>
      <c r="J37" s="7">
        <v>0.93</v>
      </c>
      <c r="K37" s="2">
        <f t="shared" si="0"/>
        <v>0.017938262376151</v>
      </c>
    </row>
    <row r="38" spans="2:11">
      <c r="B38" s="5">
        <v>43501</v>
      </c>
      <c r="C38" s="6">
        <v>408982</v>
      </c>
      <c r="D38" s="7">
        <v>0.18</v>
      </c>
      <c r="E38" s="6">
        <v>30</v>
      </c>
      <c r="F38" s="6">
        <v>21</v>
      </c>
      <c r="G38" s="6">
        <v>28</v>
      </c>
      <c r="H38" s="6">
        <v>371</v>
      </c>
      <c r="I38" s="6">
        <v>39</v>
      </c>
      <c r="J38" s="7">
        <v>0.91</v>
      </c>
      <c r="K38" s="2">
        <f t="shared" si="0"/>
        <v>0.488414241366635</v>
      </c>
    </row>
    <row r="39" spans="2:11">
      <c r="B39" s="5">
        <v>43502</v>
      </c>
      <c r="C39" s="6">
        <v>404349</v>
      </c>
      <c r="D39" s="7">
        <v>0.18</v>
      </c>
      <c r="E39" s="6">
        <v>40</v>
      </c>
      <c r="F39" s="6">
        <v>21</v>
      </c>
      <c r="G39" s="6">
        <v>28</v>
      </c>
      <c r="H39" s="6">
        <v>350</v>
      </c>
      <c r="I39" s="6">
        <v>34</v>
      </c>
      <c r="J39" s="7">
        <v>0.93</v>
      </c>
      <c r="K39" s="2">
        <f t="shared" si="0"/>
        <v>0.0357963496637848</v>
      </c>
    </row>
    <row r="40" spans="2:11">
      <c r="B40" s="5">
        <v>43503</v>
      </c>
      <c r="C40" s="6">
        <v>406748</v>
      </c>
      <c r="D40" s="7">
        <v>0.17</v>
      </c>
      <c r="E40" s="6">
        <v>30</v>
      </c>
      <c r="F40" s="6">
        <v>20</v>
      </c>
      <c r="G40" s="6">
        <v>29</v>
      </c>
      <c r="H40" s="6">
        <v>359</v>
      </c>
      <c r="I40" s="6">
        <v>34</v>
      </c>
      <c r="J40" s="7">
        <v>0.94</v>
      </c>
      <c r="K40" s="2">
        <f t="shared" si="0"/>
        <v>0.0337143757528935</v>
      </c>
    </row>
    <row r="41" spans="2:11">
      <c r="B41" s="5">
        <v>43504</v>
      </c>
      <c r="C41" s="6">
        <v>398421</v>
      </c>
      <c r="D41" s="7">
        <v>0.19</v>
      </c>
      <c r="E41" s="6">
        <v>37</v>
      </c>
      <c r="F41" s="6">
        <v>22</v>
      </c>
      <c r="G41" s="6">
        <v>26</v>
      </c>
      <c r="H41" s="6">
        <v>378</v>
      </c>
      <c r="I41" s="6">
        <v>37</v>
      </c>
      <c r="J41" s="7">
        <v>0.92</v>
      </c>
      <c r="K41" s="2">
        <f t="shared" si="0"/>
        <v>0.0118294507101988</v>
      </c>
    </row>
    <row r="42" spans="2:11">
      <c r="B42" s="5">
        <v>43505</v>
      </c>
      <c r="C42" s="6">
        <v>382738</v>
      </c>
      <c r="D42" s="7">
        <v>0.18</v>
      </c>
      <c r="E42" s="6">
        <v>34</v>
      </c>
      <c r="F42" s="6">
        <v>22</v>
      </c>
      <c r="G42" s="6">
        <v>26</v>
      </c>
      <c r="H42" s="6">
        <v>353</v>
      </c>
      <c r="I42" s="6">
        <v>31</v>
      </c>
      <c r="J42" s="7">
        <v>0.95</v>
      </c>
      <c r="K42" s="2">
        <f t="shared" si="0"/>
        <v>-0.0218184141588397</v>
      </c>
    </row>
    <row r="43" spans="2:11">
      <c r="B43" s="5">
        <v>43506</v>
      </c>
      <c r="C43" s="6">
        <v>391506</v>
      </c>
      <c r="D43" s="7">
        <v>0.18</v>
      </c>
      <c r="E43" s="6">
        <v>38</v>
      </c>
      <c r="F43" s="6">
        <v>19</v>
      </c>
      <c r="G43" s="6">
        <v>26</v>
      </c>
      <c r="H43" s="6">
        <v>387</v>
      </c>
      <c r="I43" s="6">
        <v>15</v>
      </c>
      <c r="J43" s="7">
        <v>0.95</v>
      </c>
      <c r="K43" s="2">
        <f t="shared" si="0"/>
        <v>-0.0277732250614616</v>
      </c>
    </row>
    <row r="44" spans="2:11">
      <c r="B44" s="5">
        <v>43507</v>
      </c>
      <c r="C44" s="6">
        <v>393294</v>
      </c>
      <c r="D44" s="7">
        <v>0.17</v>
      </c>
      <c r="E44" s="6">
        <v>33</v>
      </c>
      <c r="F44" s="6">
        <v>20</v>
      </c>
      <c r="G44" s="6">
        <v>25</v>
      </c>
      <c r="H44" s="6">
        <v>375</v>
      </c>
      <c r="I44" s="6">
        <v>34</v>
      </c>
      <c r="J44" s="7">
        <v>0.94</v>
      </c>
      <c r="K44" s="2">
        <f t="shared" si="0"/>
        <v>-0.0340506633788358</v>
      </c>
    </row>
    <row r="45" spans="2:11">
      <c r="B45" s="5">
        <v>43508</v>
      </c>
      <c r="C45" s="6">
        <v>389714</v>
      </c>
      <c r="D45" s="7">
        <v>0.17</v>
      </c>
      <c r="E45" s="6">
        <v>39</v>
      </c>
      <c r="F45" s="6">
        <v>17</v>
      </c>
      <c r="G45" s="6">
        <v>25</v>
      </c>
      <c r="H45" s="6">
        <v>354</v>
      </c>
      <c r="I45" s="6">
        <v>30</v>
      </c>
      <c r="J45" s="7">
        <v>0.92</v>
      </c>
      <c r="K45" s="2">
        <f t="shared" si="0"/>
        <v>-0.0471120978429369</v>
      </c>
    </row>
    <row r="46" spans="2:11">
      <c r="B46" s="5">
        <v>43509</v>
      </c>
      <c r="C46" s="6">
        <v>401381</v>
      </c>
      <c r="D46" s="7">
        <v>0.17</v>
      </c>
      <c r="E46" s="6">
        <v>32</v>
      </c>
      <c r="F46" s="6">
        <v>17</v>
      </c>
      <c r="G46" s="6">
        <v>30</v>
      </c>
      <c r="H46" s="6">
        <v>357</v>
      </c>
      <c r="I46" s="6">
        <v>35</v>
      </c>
      <c r="J46" s="7">
        <v>0.94</v>
      </c>
      <c r="K46" s="2">
        <f t="shared" si="0"/>
        <v>-0.00734019374352357</v>
      </c>
    </row>
    <row r="47" spans="2:11">
      <c r="B47" s="5">
        <v>43510</v>
      </c>
      <c r="C47" s="6">
        <v>406712</v>
      </c>
      <c r="D47" s="7">
        <v>0.18</v>
      </c>
      <c r="E47" s="6">
        <v>40</v>
      </c>
      <c r="F47" s="6">
        <v>22</v>
      </c>
      <c r="G47" s="6">
        <v>29</v>
      </c>
      <c r="H47" s="6">
        <v>359</v>
      </c>
      <c r="I47" s="6">
        <v>30</v>
      </c>
      <c r="J47" s="7">
        <v>0.91</v>
      </c>
      <c r="K47" s="2">
        <f t="shared" si="0"/>
        <v>-8.8506888786144e-5</v>
      </c>
    </row>
    <row r="48" spans="2:11">
      <c r="B48" s="5">
        <v>43511</v>
      </c>
      <c r="C48" s="6">
        <v>397282</v>
      </c>
      <c r="D48" s="7">
        <v>0.18</v>
      </c>
      <c r="E48" s="6">
        <v>34</v>
      </c>
      <c r="F48" s="6">
        <v>19</v>
      </c>
      <c r="G48" s="6">
        <v>25</v>
      </c>
      <c r="H48" s="6">
        <v>370</v>
      </c>
      <c r="I48" s="6">
        <v>39</v>
      </c>
      <c r="J48" s="7">
        <v>0.93</v>
      </c>
      <c r="K48" s="2">
        <f t="shared" si="0"/>
        <v>-0.00285878505400072</v>
      </c>
    </row>
    <row r="49" spans="2:11">
      <c r="B49" s="5">
        <v>43512</v>
      </c>
      <c r="C49" s="6">
        <v>382778</v>
      </c>
      <c r="D49" s="7">
        <v>0.19</v>
      </c>
      <c r="E49" s="6">
        <v>33</v>
      </c>
      <c r="F49" s="6">
        <v>18</v>
      </c>
      <c r="G49" s="6">
        <v>26</v>
      </c>
      <c r="H49" s="6">
        <v>361</v>
      </c>
      <c r="I49" s="6">
        <v>30</v>
      </c>
      <c r="J49" s="7">
        <v>0.91</v>
      </c>
      <c r="K49" s="2">
        <f t="shared" si="0"/>
        <v>0.000104510134870228</v>
      </c>
    </row>
    <row r="50" spans="2:11">
      <c r="B50" s="5">
        <v>43513</v>
      </c>
      <c r="C50" s="6">
        <v>393504</v>
      </c>
      <c r="D50" s="7">
        <v>0.19</v>
      </c>
      <c r="E50" s="6">
        <v>31</v>
      </c>
      <c r="F50" s="6">
        <v>18</v>
      </c>
      <c r="G50" s="6">
        <v>30</v>
      </c>
      <c r="H50" s="6">
        <v>374</v>
      </c>
      <c r="I50" s="6">
        <v>39</v>
      </c>
      <c r="J50" s="7">
        <v>0.94</v>
      </c>
      <c r="K50" s="2">
        <f t="shared" si="0"/>
        <v>0.00510337006329409</v>
      </c>
    </row>
    <row r="51" spans="2:11">
      <c r="B51" s="5">
        <v>43514</v>
      </c>
      <c r="C51" s="6">
        <v>401252</v>
      </c>
      <c r="D51" s="7">
        <v>0.17</v>
      </c>
      <c r="E51" s="6">
        <v>36</v>
      </c>
      <c r="F51" s="6">
        <v>18</v>
      </c>
      <c r="G51" s="6">
        <v>27</v>
      </c>
      <c r="H51" s="6">
        <v>395</v>
      </c>
      <c r="I51" s="6">
        <v>37</v>
      </c>
      <c r="J51" s="7">
        <v>0.95</v>
      </c>
      <c r="K51" s="2">
        <f t="shared" si="0"/>
        <v>0.0202342268125117</v>
      </c>
    </row>
    <row r="52" spans="2:11">
      <c r="B52" s="5">
        <v>43515</v>
      </c>
      <c r="C52" s="6">
        <v>400903</v>
      </c>
      <c r="D52" s="7">
        <v>0.18</v>
      </c>
      <c r="E52" s="6">
        <v>35</v>
      </c>
      <c r="F52" s="6">
        <v>19</v>
      </c>
      <c r="G52" s="6">
        <v>29</v>
      </c>
      <c r="H52" s="6">
        <v>350</v>
      </c>
      <c r="I52" s="6">
        <v>35</v>
      </c>
      <c r="J52" s="7">
        <v>0.92</v>
      </c>
      <c r="K52" s="2">
        <f t="shared" si="0"/>
        <v>0.028710798175072</v>
      </c>
    </row>
    <row r="53" spans="2:11">
      <c r="B53" s="5">
        <v>43516</v>
      </c>
      <c r="C53" s="6">
        <v>392628</v>
      </c>
      <c r="D53" s="7">
        <v>0.18</v>
      </c>
      <c r="E53" s="6">
        <v>32</v>
      </c>
      <c r="F53" s="6">
        <v>18</v>
      </c>
      <c r="G53" s="6">
        <v>25</v>
      </c>
      <c r="H53" s="6">
        <v>378</v>
      </c>
      <c r="I53" s="6">
        <v>40</v>
      </c>
      <c r="J53" s="7">
        <v>0.91</v>
      </c>
      <c r="K53" s="2">
        <f t="shared" si="0"/>
        <v>-0.0218072106053849</v>
      </c>
    </row>
    <row r="54" spans="2:11">
      <c r="B54" s="5">
        <v>43517</v>
      </c>
      <c r="C54" s="6">
        <v>390285</v>
      </c>
      <c r="D54" s="7">
        <v>0.18</v>
      </c>
      <c r="E54" s="6">
        <v>36</v>
      </c>
      <c r="F54" s="6">
        <v>22</v>
      </c>
      <c r="G54" s="6">
        <v>26</v>
      </c>
      <c r="H54" s="6">
        <v>373</v>
      </c>
      <c r="I54" s="6">
        <v>36</v>
      </c>
      <c r="J54" s="7">
        <v>0.94</v>
      </c>
      <c r="K54" s="2">
        <f t="shared" si="0"/>
        <v>-0.0403897598300518</v>
      </c>
    </row>
    <row r="55" spans="2:11">
      <c r="B55" s="5">
        <v>43518</v>
      </c>
      <c r="C55" s="6">
        <v>407017</v>
      </c>
      <c r="D55" s="7">
        <v>0.17</v>
      </c>
      <c r="E55" s="6">
        <v>30</v>
      </c>
      <c r="F55" s="6">
        <v>19</v>
      </c>
      <c r="G55" s="6">
        <v>28</v>
      </c>
      <c r="H55" s="6">
        <v>395</v>
      </c>
      <c r="I55" s="6">
        <v>40</v>
      </c>
      <c r="J55" s="7">
        <v>0.94</v>
      </c>
      <c r="K55" s="2">
        <f t="shared" si="0"/>
        <v>0.0245040047120182</v>
      </c>
    </row>
    <row r="56" spans="2:11">
      <c r="B56" s="5">
        <v>43519</v>
      </c>
      <c r="C56" s="6">
        <v>391896</v>
      </c>
      <c r="D56" s="7">
        <v>0.18</v>
      </c>
      <c r="E56" s="6">
        <v>35</v>
      </c>
      <c r="F56" s="6">
        <v>20</v>
      </c>
      <c r="G56" s="6">
        <v>28</v>
      </c>
      <c r="H56" s="6">
        <v>360</v>
      </c>
      <c r="I56" s="6">
        <v>39</v>
      </c>
      <c r="J56" s="7">
        <v>0.91</v>
      </c>
      <c r="K56" s="2">
        <f t="shared" si="0"/>
        <v>0.023820595750017</v>
      </c>
    </row>
    <row r="57" spans="2:11">
      <c r="B57" s="5">
        <v>43520</v>
      </c>
      <c r="C57" s="6">
        <v>401786</v>
      </c>
      <c r="D57" s="7">
        <v>0.17</v>
      </c>
      <c r="E57" s="6">
        <v>38</v>
      </c>
      <c r="F57" s="6">
        <v>19</v>
      </c>
      <c r="G57" s="6">
        <v>29</v>
      </c>
      <c r="H57" s="6">
        <v>389</v>
      </c>
      <c r="I57" s="6">
        <v>40</v>
      </c>
      <c r="J57" s="7">
        <v>0.91</v>
      </c>
      <c r="K57" s="2">
        <f t="shared" si="0"/>
        <v>0.0210468000325283</v>
      </c>
    </row>
    <row r="58" spans="2:11">
      <c r="B58" s="5">
        <v>43521</v>
      </c>
      <c r="C58" s="6">
        <v>404294</v>
      </c>
      <c r="D58" s="7">
        <v>0.19</v>
      </c>
      <c r="E58" s="6">
        <v>34</v>
      </c>
      <c r="F58" s="6">
        <v>22</v>
      </c>
      <c r="G58" s="6">
        <v>26</v>
      </c>
      <c r="H58" s="6">
        <v>397</v>
      </c>
      <c r="I58" s="6">
        <v>30</v>
      </c>
      <c r="J58" s="7">
        <v>0.93</v>
      </c>
      <c r="K58" s="2">
        <f t="shared" si="0"/>
        <v>0.00758127062295011</v>
      </c>
    </row>
    <row r="59" spans="2:11">
      <c r="B59" s="5">
        <v>43522</v>
      </c>
      <c r="C59" s="6">
        <v>400671</v>
      </c>
      <c r="D59" s="7">
        <v>0.18</v>
      </c>
      <c r="E59" s="6">
        <v>33</v>
      </c>
      <c r="F59" s="6">
        <v>17</v>
      </c>
      <c r="G59" s="6">
        <v>28</v>
      </c>
      <c r="H59" s="6">
        <v>369</v>
      </c>
      <c r="I59" s="6">
        <v>40</v>
      </c>
      <c r="J59" s="7">
        <v>0.95</v>
      </c>
      <c r="K59" s="2">
        <f t="shared" si="0"/>
        <v>-0.00057869359919982</v>
      </c>
    </row>
    <row r="60" spans="2:11">
      <c r="B60" s="5">
        <v>43523</v>
      </c>
      <c r="C60" s="6">
        <v>402996</v>
      </c>
      <c r="D60" s="7">
        <v>0.17</v>
      </c>
      <c r="E60" s="6">
        <v>38</v>
      </c>
      <c r="F60" s="6">
        <v>18</v>
      </c>
      <c r="G60" s="6">
        <v>30</v>
      </c>
      <c r="H60" s="6">
        <v>375</v>
      </c>
      <c r="I60" s="6">
        <v>32</v>
      </c>
      <c r="J60" s="7">
        <v>0.95</v>
      </c>
      <c r="K60" s="2">
        <f t="shared" si="0"/>
        <v>0.0264066750206302</v>
      </c>
    </row>
    <row r="61" spans="2:11">
      <c r="B61" s="5">
        <v>43524</v>
      </c>
      <c r="C61" s="6">
        <v>399552</v>
      </c>
      <c r="D61" s="7">
        <v>0.19</v>
      </c>
      <c r="E61" s="6">
        <v>30</v>
      </c>
      <c r="F61" s="6">
        <v>22</v>
      </c>
      <c r="G61" s="6">
        <v>25</v>
      </c>
      <c r="H61" s="6">
        <v>377</v>
      </c>
      <c r="I61" s="6">
        <v>38</v>
      </c>
      <c r="J61" s="7">
        <v>0.93</v>
      </c>
      <c r="K61" s="2">
        <f t="shared" si="0"/>
        <v>0.0237441869403128</v>
      </c>
    </row>
    <row r="62" spans="2:11">
      <c r="B62" s="5">
        <v>43525</v>
      </c>
      <c r="C62" s="6">
        <v>406631</v>
      </c>
      <c r="D62" s="7">
        <v>0.19</v>
      </c>
      <c r="E62" s="6">
        <v>34</v>
      </c>
      <c r="F62" s="6">
        <v>22</v>
      </c>
      <c r="G62" s="6">
        <v>28</v>
      </c>
      <c r="H62" s="6">
        <v>382</v>
      </c>
      <c r="I62" s="6">
        <v>31</v>
      </c>
      <c r="J62" s="7">
        <v>0.94</v>
      </c>
      <c r="K62" s="2">
        <f t="shared" si="0"/>
        <v>-0.000948363336175095</v>
      </c>
    </row>
    <row r="63" spans="2:11">
      <c r="B63" s="5">
        <v>43526</v>
      </c>
      <c r="C63" s="6">
        <v>386616</v>
      </c>
      <c r="D63" s="7">
        <v>0.18</v>
      </c>
      <c r="E63" s="6">
        <v>40</v>
      </c>
      <c r="F63" s="6">
        <v>18</v>
      </c>
      <c r="G63" s="6">
        <v>56</v>
      </c>
      <c r="H63" s="6">
        <v>399</v>
      </c>
      <c r="I63" s="6">
        <v>40</v>
      </c>
      <c r="J63" s="7">
        <v>0.95</v>
      </c>
      <c r="K63" s="2">
        <f t="shared" si="0"/>
        <v>-0.013472962214465</v>
      </c>
    </row>
    <row r="64" spans="2:11">
      <c r="B64" s="5">
        <v>43527</v>
      </c>
      <c r="C64" s="6">
        <v>395246</v>
      </c>
      <c r="D64" s="7">
        <v>0.18</v>
      </c>
      <c r="E64" s="6">
        <v>32</v>
      </c>
      <c r="F64" s="6">
        <v>21</v>
      </c>
      <c r="G64" s="6">
        <v>29</v>
      </c>
      <c r="H64" s="6">
        <v>355</v>
      </c>
      <c r="I64" s="6">
        <v>35</v>
      </c>
      <c r="J64" s="7">
        <v>0.93</v>
      </c>
      <c r="K64" s="2">
        <f t="shared" si="0"/>
        <v>-0.016277321758349</v>
      </c>
    </row>
    <row r="65" spans="2:11">
      <c r="B65" s="5">
        <v>43528</v>
      </c>
      <c r="C65" s="6">
        <v>409961</v>
      </c>
      <c r="D65" s="7">
        <v>0.17</v>
      </c>
      <c r="E65" s="6">
        <v>31</v>
      </c>
      <c r="F65" s="6">
        <v>19</v>
      </c>
      <c r="G65" s="6">
        <v>29</v>
      </c>
      <c r="H65" s="6">
        <v>372</v>
      </c>
      <c r="I65" s="6">
        <v>33</v>
      </c>
      <c r="J65" s="7">
        <v>0.95</v>
      </c>
      <c r="K65" s="2">
        <f t="shared" si="0"/>
        <v>0.0140170272128699</v>
      </c>
    </row>
    <row r="66" spans="2:11">
      <c r="B66" s="5">
        <v>43529</v>
      </c>
      <c r="C66" s="6">
        <v>396249</v>
      </c>
      <c r="D66" s="7">
        <v>0.18</v>
      </c>
      <c r="E66" s="6">
        <v>35</v>
      </c>
      <c r="F66" s="6">
        <v>20</v>
      </c>
      <c r="G66" s="6">
        <v>27</v>
      </c>
      <c r="H66" s="6">
        <v>367</v>
      </c>
      <c r="I66" s="6">
        <v>38</v>
      </c>
      <c r="J66" s="7">
        <v>0.95</v>
      </c>
      <c r="K66" s="2">
        <f t="shared" si="0"/>
        <v>-0.0110364862942414</v>
      </c>
    </row>
    <row r="67" spans="2:11">
      <c r="B67" s="5">
        <v>43530</v>
      </c>
      <c r="C67" s="6">
        <v>398589</v>
      </c>
      <c r="D67" s="7">
        <v>0.19</v>
      </c>
      <c r="E67" s="6">
        <v>39</v>
      </c>
      <c r="F67" s="6">
        <v>22</v>
      </c>
      <c r="G67" s="6">
        <v>27</v>
      </c>
      <c r="H67" s="6">
        <v>354</v>
      </c>
      <c r="I67" s="6">
        <v>39</v>
      </c>
      <c r="J67" s="7">
        <v>0.95</v>
      </c>
      <c r="K67" s="2">
        <f t="shared" si="0"/>
        <v>-0.0109355924128279</v>
      </c>
    </row>
    <row r="68" spans="2:11">
      <c r="B68" s="5">
        <v>43531</v>
      </c>
      <c r="C68" s="6">
        <v>398003</v>
      </c>
      <c r="D68" s="7">
        <v>0.19</v>
      </c>
      <c r="E68" s="6">
        <v>31</v>
      </c>
      <c r="F68" s="6">
        <v>18</v>
      </c>
      <c r="G68" s="6">
        <v>29</v>
      </c>
      <c r="H68" s="6">
        <v>350</v>
      </c>
      <c r="I68" s="6">
        <v>37</v>
      </c>
      <c r="J68" s="7">
        <v>0.94</v>
      </c>
      <c r="K68" s="2">
        <f t="shared" ref="K68:K131" si="1">IFERROR((VLOOKUP(B68,$B$2:$J$368,2,FALSE)/VLOOKUP(B68-7,$B$2:$J$368,2,FALSE))-1,"No Data available")</f>
        <v>-0.00387684206311067</v>
      </c>
    </row>
    <row r="69" spans="2:11">
      <c r="B69" s="5">
        <v>43532</v>
      </c>
      <c r="C69" s="6">
        <v>396560</v>
      </c>
      <c r="D69" s="7">
        <v>0.18</v>
      </c>
      <c r="E69" s="6">
        <v>30</v>
      </c>
      <c r="F69" s="6">
        <v>19</v>
      </c>
      <c r="G69" s="6">
        <v>26</v>
      </c>
      <c r="H69" s="6">
        <v>381</v>
      </c>
      <c r="I69" s="6">
        <v>30</v>
      </c>
      <c r="J69" s="7">
        <v>0.95</v>
      </c>
      <c r="K69" s="2">
        <f t="shared" si="1"/>
        <v>-0.0247669262796</v>
      </c>
    </row>
    <row r="70" spans="2:11">
      <c r="B70" s="5">
        <v>43533</v>
      </c>
      <c r="C70" s="6">
        <v>404097</v>
      </c>
      <c r="D70" s="7">
        <v>0.17</v>
      </c>
      <c r="E70" s="6">
        <v>33</v>
      </c>
      <c r="F70" s="6">
        <v>21</v>
      </c>
      <c r="G70" s="6">
        <v>28</v>
      </c>
      <c r="H70" s="6">
        <v>386</v>
      </c>
      <c r="I70" s="6">
        <v>31</v>
      </c>
      <c r="J70" s="7">
        <v>0.95</v>
      </c>
      <c r="K70" s="2">
        <f t="shared" si="1"/>
        <v>0.0452154075361599</v>
      </c>
    </row>
    <row r="71" spans="2:11">
      <c r="B71" s="5">
        <v>43534</v>
      </c>
      <c r="C71" s="6">
        <v>406619</v>
      </c>
      <c r="D71" s="7">
        <v>0.17</v>
      </c>
      <c r="E71" s="6">
        <v>33</v>
      </c>
      <c r="F71" s="6">
        <v>19</v>
      </c>
      <c r="G71" s="6">
        <v>25</v>
      </c>
      <c r="H71" s="6">
        <v>354</v>
      </c>
      <c r="I71" s="6">
        <v>37</v>
      </c>
      <c r="J71" s="7">
        <v>0.92</v>
      </c>
      <c r="K71" s="2">
        <f t="shared" si="1"/>
        <v>0.0287744847512688</v>
      </c>
    </row>
    <row r="72" spans="2:11">
      <c r="B72" s="5">
        <v>43535</v>
      </c>
      <c r="C72" s="6">
        <v>390758</v>
      </c>
      <c r="D72" s="7">
        <v>0.19</v>
      </c>
      <c r="E72" s="6">
        <v>35</v>
      </c>
      <c r="F72" s="6">
        <v>21</v>
      </c>
      <c r="G72" s="6">
        <v>25</v>
      </c>
      <c r="H72" s="6">
        <v>378</v>
      </c>
      <c r="I72" s="6">
        <v>36</v>
      </c>
      <c r="J72" s="7">
        <v>0.93</v>
      </c>
      <c r="K72" s="2">
        <f t="shared" si="1"/>
        <v>-0.0468410409770685</v>
      </c>
    </row>
    <row r="73" spans="2:11">
      <c r="B73" s="5">
        <v>43536</v>
      </c>
      <c r="C73" s="6">
        <v>385418</v>
      </c>
      <c r="D73" s="7">
        <v>0.19</v>
      </c>
      <c r="E73" s="6">
        <v>30</v>
      </c>
      <c r="F73" s="6">
        <v>19</v>
      </c>
      <c r="G73" s="6">
        <v>25</v>
      </c>
      <c r="H73" s="6">
        <v>357</v>
      </c>
      <c r="I73" s="6">
        <v>39</v>
      </c>
      <c r="J73" s="7">
        <v>0.91</v>
      </c>
      <c r="K73" s="2">
        <f t="shared" si="1"/>
        <v>-0.0273338229244743</v>
      </c>
    </row>
    <row r="74" spans="2:11">
      <c r="B74" s="5">
        <v>43537</v>
      </c>
      <c r="C74" s="6">
        <v>395501</v>
      </c>
      <c r="D74" s="7">
        <v>0.18</v>
      </c>
      <c r="E74" s="6">
        <v>31</v>
      </c>
      <c r="F74" s="6">
        <v>21</v>
      </c>
      <c r="G74" s="6">
        <v>29</v>
      </c>
      <c r="H74" s="6">
        <v>378</v>
      </c>
      <c r="I74" s="6">
        <v>35</v>
      </c>
      <c r="J74" s="7">
        <v>0.91</v>
      </c>
      <c r="K74" s="2">
        <f t="shared" si="1"/>
        <v>-0.00774732870199624</v>
      </c>
    </row>
    <row r="75" spans="2:11">
      <c r="B75" s="5">
        <v>43538</v>
      </c>
      <c r="C75" s="6">
        <v>396795</v>
      </c>
      <c r="D75" s="7">
        <v>0.17</v>
      </c>
      <c r="E75" s="6">
        <v>34</v>
      </c>
      <c r="F75" s="6">
        <v>18</v>
      </c>
      <c r="G75" s="6">
        <v>28</v>
      </c>
      <c r="H75" s="6">
        <v>372</v>
      </c>
      <c r="I75" s="6">
        <v>31</v>
      </c>
      <c r="J75" s="7">
        <v>0.94</v>
      </c>
      <c r="K75" s="2">
        <f t="shared" si="1"/>
        <v>-0.00303515300135926</v>
      </c>
    </row>
    <row r="76" spans="2:11">
      <c r="B76" s="5">
        <v>43539</v>
      </c>
      <c r="C76" s="6">
        <v>381360</v>
      </c>
      <c r="D76" s="7">
        <v>0.17</v>
      </c>
      <c r="E76" s="6">
        <v>34</v>
      </c>
      <c r="F76" s="6">
        <v>19</v>
      </c>
      <c r="G76" s="6">
        <v>27</v>
      </c>
      <c r="H76" s="6">
        <v>395</v>
      </c>
      <c r="I76" s="6">
        <v>39</v>
      </c>
      <c r="J76" s="7">
        <v>0.95</v>
      </c>
      <c r="K76" s="2">
        <f t="shared" si="1"/>
        <v>-0.0383296348597942</v>
      </c>
    </row>
    <row r="77" spans="2:11">
      <c r="B77" s="5">
        <v>43540</v>
      </c>
      <c r="C77" s="6">
        <v>409886</v>
      </c>
      <c r="D77" s="7">
        <v>0.17</v>
      </c>
      <c r="E77" s="6">
        <v>40</v>
      </c>
      <c r="F77" s="6">
        <v>19</v>
      </c>
      <c r="G77" s="6">
        <v>30</v>
      </c>
      <c r="H77" s="6">
        <v>356</v>
      </c>
      <c r="I77" s="6">
        <v>31</v>
      </c>
      <c r="J77" s="7">
        <v>0.93</v>
      </c>
      <c r="K77" s="2">
        <f t="shared" si="1"/>
        <v>0.0143257683180029</v>
      </c>
    </row>
    <row r="78" spans="2:11">
      <c r="B78" s="5">
        <v>43541</v>
      </c>
      <c r="C78" s="6">
        <v>395416</v>
      </c>
      <c r="D78" s="7">
        <v>0.18</v>
      </c>
      <c r="E78" s="6">
        <v>36</v>
      </c>
      <c r="F78" s="6">
        <v>22</v>
      </c>
      <c r="G78" s="6">
        <v>29</v>
      </c>
      <c r="H78" s="6">
        <v>382</v>
      </c>
      <c r="I78" s="6">
        <v>34</v>
      </c>
      <c r="J78" s="7">
        <v>0.93</v>
      </c>
      <c r="K78" s="2">
        <f t="shared" si="1"/>
        <v>-0.0275515900634254</v>
      </c>
    </row>
    <row r="79" spans="2:11">
      <c r="B79" s="5">
        <v>43542</v>
      </c>
      <c r="C79" s="6">
        <v>395027</v>
      </c>
      <c r="D79" s="7">
        <v>0.19</v>
      </c>
      <c r="E79" s="6">
        <v>30</v>
      </c>
      <c r="F79" s="6">
        <v>21</v>
      </c>
      <c r="G79" s="6">
        <v>29</v>
      </c>
      <c r="H79" s="6">
        <v>375</v>
      </c>
      <c r="I79" s="6">
        <v>37</v>
      </c>
      <c r="J79" s="7">
        <v>0.95</v>
      </c>
      <c r="K79" s="2">
        <f t="shared" si="1"/>
        <v>0.0109249202831421</v>
      </c>
    </row>
    <row r="80" spans="2:11">
      <c r="B80" s="5">
        <v>43543</v>
      </c>
      <c r="C80" s="6">
        <v>380462</v>
      </c>
      <c r="D80" s="7">
        <v>0.19</v>
      </c>
      <c r="E80" s="6">
        <v>37</v>
      </c>
      <c r="F80" s="6">
        <v>20</v>
      </c>
      <c r="G80" s="6">
        <v>25</v>
      </c>
      <c r="H80" s="6">
        <v>400</v>
      </c>
      <c r="I80" s="6">
        <v>33</v>
      </c>
      <c r="J80" s="7">
        <v>0.65</v>
      </c>
      <c r="K80" s="2">
        <f t="shared" si="1"/>
        <v>-0.01285876632643</v>
      </c>
    </row>
    <row r="81" spans="2:11">
      <c r="B81" s="5">
        <v>43544</v>
      </c>
      <c r="C81" s="6">
        <v>391681</v>
      </c>
      <c r="D81" s="7">
        <v>0.18</v>
      </c>
      <c r="E81" s="6">
        <v>38</v>
      </c>
      <c r="F81" s="6">
        <v>21</v>
      </c>
      <c r="G81" s="6">
        <v>29</v>
      </c>
      <c r="H81" s="6">
        <v>383</v>
      </c>
      <c r="I81" s="6">
        <v>36</v>
      </c>
      <c r="J81" s="7">
        <v>0.93</v>
      </c>
      <c r="K81" s="2">
        <f t="shared" si="1"/>
        <v>-0.00965863550281798</v>
      </c>
    </row>
    <row r="82" spans="2:11">
      <c r="B82" s="5">
        <v>43545</v>
      </c>
      <c r="C82" s="6">
        <v>382856</v>
      </c>
      <c r="D82" s="7">
        <v>0.19</v>
      </c>
      <c r="E82" s="6">
        <v>36</v>
      </c>
      <c r="F82" s="6">
        <v>18</v>
      </c>
      <c r="G82" s="6">
        <v>28</v>
      </c>
      <c r="H82" s="6">
        <v>379</v>
      </c>
      <c r="I82" s="6">
        <v>39</v>
      </c>
      <c r="J82" s="7">
        <v>0.95</v>
      </c>
      <c r="K82" s="2">
        <f t="shared" si="1"/>
        <v>-0.0351289708791693</v>
      </c>
    </row>
    <row r="83" spans="2:11">
      <c r="B83" s="5">
        <v>43546</v>
      </c>
      <c r="C83" s="6">
        <v>395181</v>
      </c>
      <c r="D83" s="7">
        <v>0.17</v>
      </c>
      <c r="E83" s="6">
        <v>40</v>
      </c>
      <c r="F83" s="6">
        <v>17</v>
      </c>
      <c r="G83" s="6">
        <v>27</v>
      </c>
      <c r="H83" s="6">
        <v>379</v>
      </c>
      <c r="I83" s="6">
        <v>32</v>
      </c>
      <c r="J83" s="7">
        <v>0.95</v>
      </c>
      <c r="K83" s="2">
        <f t="shared" si="1"/>
        <v>0.036241346758968</v>
      </c>
    </row>
    <row r="84" spans="2:11">
      <c r="B84" s="5">
        <v>43547</v>
      </c>
      <c r="C84" s="6">
        <v>397192</v>
      </c>
      <c r="D84" s="7">
        <v>0.17</v>
      </c>
      <c r="E84" s="6">
        <v>38</v>
      </c>
      <c r="F84" s="6">
        <v>20</v>
      </c>
      <c r="G84" s="6">
        <v>30</v>
      </c>
      <c r="H84" s="6">
        <v>386</v>
      </c>
      <c r="I84" s="6">
        <v>34</v>
      </c>
      <c r="J84" s="7">
        <v>0.92</v>
      </c>
      <c r="K84" s="2">
        <f t="shared" si="1"/>
        <v>-0.0309695866655607</v>
      </c>
    </row>
    <row r="85" spans="2:11">
      <c r="B85" s="5">
        <v>43548</v>
      </c>
      <c r="C85" s="6">
        <v>401966</v>
      </c>
      <c r="D85" s="7">
        <v>0.17</v>
      </c>
      <c r="E85" s="6">
        <v>38</v>
      </c>
      <c r="F85" s="6">
        <v>20</v>
      </c>
      <c r="G85" s="6">
        <v>26</v>
      </c>
      <c r="H85" s="6">
        <v>350</v>
      </c>
      <c r="I85" s="6">
        <v>40</v>
      </c>
      <c r="J85" s="7">
        <v>0.91</v>
      </c>
      <c r="K85" s="2">
        <f t="shared" si="1"/>
        <v>0.0165648329860197</v>
      </c>
    </row>
    <row r="86" spans="2:11">
      <c r="B86" s="5">
        <v>43549</v>
      </c>
      <c r="C86" s="6">
        <v>382312</v>
      </c>
      <c r="D86" s="7">
        <v>0.19</v>
      </c>
      <c r="E86" s="6">
        <v>31</v>
      </c>
      <c r="F86" s="6">
        <v>22</v>
      </c>
      <c r="G86" s="6">
        <v>27</v>
      </c>
      <c r="H86" s="6">
        <v>390</v>
      </c>
      <c r="I86" s="6">
        <v>32</v>
      </c>
      <c r="J86" s="7">
        <v>0.92</v>
      </c>
      <c r="K86" s="2">
        <f t="shared" si="1"/>
        <v>-0.0321876732476514</v>
      </c>
    </row>
    <row r="87" spans="2:11">
      <c r="B87" s="5">
        <v>43550</v>
      </c>
      <c r="C87" s="6">
        <v>395869</v>
      </c>
      <c r="D87" s="7">
        <v>0.17</v>
      </c>
      <c r="E87" s="6">
        <v>39</v>
      </c>
      <c r="F87" s="6">
        <v>18</v>
      </c>
      <c r="G87" s="6">
        <v>25</v>
      </c>
      <c r="H87" s="6">
        <v>366</v>
      </c>
      <c r="I87" s="6">
        <v>36</v>
      </c>
      <c r="J87" s="7">
        <v>0.94</v>
      </c>
      <c r="K87" s="2">
        <f t="shared" si="1"/>
        <v>0.0404955028360257</v>
      </c>
    </row>
    <row r="88" spans="2:11">
      <c r="B88" s="5">
        <v>43551</v>
      </c>
      <c r="C88" s="6">
        <v>408200</v>
      </c>
      <c r="D88" s="7">
        <v>0.19</v>
      </c>
      <c r="E88" s="6">
        <v>35</v>
      </c>
      <c r="F88" s="6">
        <v>17</v>
      </c>
      <c r="G88" s="6">
        <v>28</v>
      </c>
      <c r="H88" s="6">
        <v>384</v>
      </c>
      <c r="I88" s="6">
        <v>35</v>
      </c>
      <c r="J88" s="7">
        <v>0.93</v>
      </c>
      <c r="K88" s="2">
        <f t="shared" si="1"/>
        <v>0.0421746268008916</v>
      </c>
    </row>
    <row r="89" spans="2:11">
      <c r="B89" s="5">
        <v>43552</v>
      </c>
      <c r="C89" s="6">
        <v>404886</v>
      </c>
      <c r="D89" s="7">
        <v>0.17</v>
      </c>
      <c r="E89" s="6">
        <v>35</v>
      </c>
      <c r="F89" s="6">
        <v>18</v>
      </c>
      <c r="G89" s="6">
        <v>30</v>
      </c>
      <c r="H89" s="6">
        <v>395</v>
      </c>
      <c r="I89" s="6">
        <v>34</v>
      </c>
      <c r="J89" s="7">
        <v>0.93</v>
      </c>
      <c r="K89" s="2">
        <f t="shared" si="1"/>
        <v>0.0575412165409448</v>
      </c>
    </row>
    <row r="90" spans="2:11">
      <c r="B90" s="5">
        <v>43553</v>
      </c>
      <c r="C90" s="6">
        <v>389891</v>
      </c>
      <c r="D90" s="7">
        <v>0.19</v>
      </c>
      <c r="E90" s="6">
        <v>38</v>
      </c>
      <c r="F90" s="6">
        <v>17</v>
      </c>
      <c r="G90" s="6">
        <v>25</v>
      </c>
      <c r="H90" s="6">
        <v>388</v>
      </c>
      <c r="I90" s="6">
        <v>36</v>
      </c>
      <c r="J90" s="7">
        <v>0.95</v>
      </c>
      <c r="K90" s="2">
        <f t="shared" si="1"/>
        <v>-0.0133862711010904</v>
      </c>
    </row>
    <row r="91" spans="2:11">
      <c r="B91" s="5">
        <v>43554</v>
      </c>
      <c r="C91" s="6">
        <v>380769</v>
      </c>
      <c r="D91" s="7">
        <v>0.18</v>
      </c>
      <c r="E91" s="6">
        <v>39</v>
      </c>
      <c r="F91" s="6">
        <v>18</v>
      </c>
      <c r="G91" s="6">
        <v>28</v>
      </c>
      <c r="H91" s="6">
        <v>354</v>
      </c>
      <c r="I91" s="6">
        <v>30</v>
      </c>
      <c r="J91" s="7">
        <v>0.92</v>
      </c>
      <c r="K91" s="2">
        <f t="shared" si="1"/>
        <v>-0.0413477612842152</v>
      </c>
    </row>
    <row r="92" spans="2:11">
      <c r="B92" s="5">
        <v>43555</v>
      </c>
      <c r="C92" s="6">
        <v>398067</v>
      </c>
      <c r="D92" s="7">
        <v>0.19</v>
      </c>
      <c r="E92" s="6">
        <v>36</v>
      </c>
      <c r="F92" s="6">
        <v>17</v>
      </c>
      <c r="G92" s="6">
        <v>29</v>
      </c>
      <c r="H92" s="6">
        <v>363</v>
      </c>
      <c r="I92" s="6">
        <v>37</v>
      </c>
      <c r="J92" s="7">
        <v>0.95</v>
      </c>
      <c r="K92" s="2">
        <f t="shared" si="1"/>
        <v>-0.00969982535836367</v>
      </c>
    </row>
    <row r="93" spans="2:11">
      <c r="B93" s="5">
        <v>43556</v>
      </c>
      <c r="C93" s="6">
        <v>409072</v>
      </c>
      <c r="D93" s="7">
        <v>0.17</v>
      </c>
      <c r="E93" s="6">
        <v>36</v>
      </c>
      <c r="F93" s="6">
        <v>21</v>
      </c>
      <c r="G93" s="6">
        <v>29</v>
      </c>
      <c r="H93" s="6">
        <v>354</v>
      </c>
      <c r="I93" s="6">
        <v>35</v>
      </c>
      <c r="J93" s="7">
        <v>0.91</v>
      </c>
      <c r="K93" s="2">
        <f t="shared" si="1"/>
        <v>0.0699951871769655</v>
      </c>
    </row>
    <row r="94" spans="2:11">
      <c r="B94" s="5">
        <v>43557</v>
      </c>
      <c r="C94" s="6">
        <v>385907</v>
      </c>
      <c r="D94" s="7">
        <v>0.19</v>
      </c>
      <c r="E94" s="6">
        <v>35</v>
      </c>
      <c r="F94" s="6">
        <v>22</v>
      </c>
      <c r="G94" s="6">
        <v>25</v>
      </c>
      <c r="H94" s="6">
        <v>383</v>
      </c>
      <c r="I94" s="6">
        <v>33</v>
      </c>
      <c r="J94" s="7">
        <v>0.95</v>
      </c>
      <c r="K94" s="2">
        <f t="shared" si="1"/>
        <v>-0.0251648904056645</v>
      </c>
    </row>
    <row r="95" spans="2:11">
      <c r="B95" s="5">
        <v>43558</v>
      </c>
      <c r="C95" s="6">
        <v>410264</v>
      </c>
      <c r="D95" s="7">
        <v>0.17</v>
      </c>
      <c r="E95" s="6">
        <v>37</v>
      </c>
      <c r="F95" s="6">
        <v>21</v>
      </c>
      <c r="G95" s="6">
        <v>28</v>
      </c>
      <c r="H95" s="6">
        <v>361</v>
      </c>
      <c r="I95" s="6">
        <v>33</v>
      </c>
      <c r="J95" s="7">
        <v>0.91</v>
      </c>
      <c r="K95" s="2">
        <f t="shared" si="1"/>
        <v>0.00505634492895646</v>
      </c>
    </row>
    <row r="96" spans="2:11">
      <c r="B96" s="5">
        <v>43559</v>
      </c>
      <c r="C96" s="6">
        <v>406272</v>
      </c>
      <c r="D96" s="7">
        <v>0.1</v>
      </c>
      <c r="E96" s="6">
        <v>35</v>
      </c>
      <c r="F96" s="6">
        <v>21</v>
      </c>
      <c r="G96" s="6">
        <v>29</v>
      </c>
      <c r="H96" s="6">
        <v>388</v>
      </c>
      <c r="I96" s="6">
        <v>40</v>
      </c>
      <c r="J96" s="7">
        <v>0.92</v>
      </c>
      <c r="K96" s="2">
        <f t="shared" si="1"/>
        <v>0.00342318578562861</v>
      </c>
    </row>
    <row r="97" spans="2:11">
      <c r="B97" s="5">
        <v>43560</v>
      </c>
      <c r="C97" s="6">
        <v>388271</v>
      </c>
      <c r="D97" s="7">
        <v>0.18</v>
      </c>
      <c r="E97" s="6">
        <v>34</v>
      </c>
      <c r="F97" s="6">
        <v>17</v>
      </c>
      <c r="G97" s="6">
        <v>28</v>
      </c>
      <c r="H97" s="6">
        <v>361</v>
      </c>
      <c r="I97" s="6">
        <v>36</v>
      </c>
      <c r="J97" s="7">
        <v>0.95</v>
      </c>
      <c r="K97" s="2">
        <f t="shared" si="1"/>
        <v>-0.00415500742515218</v>
      </c>
    </row>
    <row r="98" spans="2:11">
      <c r="B98" s="5">
        <v>43561</v>
      </c>
      <c r="C98" s="6">
        <v>403590</v>
      </c>
      <c r="D98" s="7">
        <v>0.17</v>
      </c>
      <c r="E98" s="6">
        <v>30</v>
      </c>
      <c r="F98" s="6">
        <v>18</v>
      </c>
      <c r="G98" s="6">
        <v>25</v>
      </c>
      <c r="H98" s="6">
        <v>363</v>
      </c>
      <c r="I98" s="6">
        <v>30</v>
      </c>
      <c r="J98" s="7">
        <v>0.91</v>
      </c>
      <c r="K98" s="2">
        <f t="shared" si="1"/>
        <v>0.059933975717561</v>
      </c>
    </row>
    <row r="99" spans="2:11">
      <c r="B99" s="5">
        <v>43562</v>
      </c>
      <c r="C99" s="6">
        <v>403770</v>
      </c>
      <c r="D99" s="7">
        <v>0.18</v>
      </c>
      <c r="E99" s="6">
        <v>37</v>
      </c>
      <c r="F99" s="6">
        <v>22</v>
      </c>
      <c r="G99" s="6">
        <v>27</v>
      </c>
      <c r="H99" s="6">
        <v>391</v>
      </c>
      <c r="I99" s="6">
        <v>31</v>
      </c>
      <c r="J99" s="7">
        <v>0.95</v>
      </c>
      <c r="K99" s="2">
        <f t="shared" si="1"/>
        <v>0.0143267339417736</v>
      </c>
    </row>
    <row r="100" spans="2:11">
      <c r="B100" s="5">
        <v>43563</v>
      </c>
      <c r="C100" s="6">
        <v>390761</v>
      </c>
      <c r="D100" s="7">
        <v>0.19</v>
      </c>
      <c r="E100" s="6">
        <v>32</v>
      </c>
      <c r="F100" s="6">
        <v>21</v>
      </c>
      <c r="G100" s="6">
        <v>27</v>
      </c>
      <c r="H100" s="6">
        <v>387</v>
      </c>
      <c r="I100" s="6">
        <v>34</v>
      </c>
      <c r="J100" s="7">
        <v>0.92</v>
      </c>
      <c r="K100" s="2">
        <f t="shared" si="1"/>
        <v>-0.0447622912347948</v>
      </c>
    </row>
    <row r="101" spans="2:11">
      <c r="B101" s="5">
        <v>43564</v>
      </c>
      <c r="C101" s="6">
        <v>395003</v>
      </c>
      <c r="D101" s="7">
        <v>0.19</v>
      </c>
      <c r="E101" s="6">
        <v>34</v>
      </c>
      <c r="F101" s="6">
        <v>22</v>
      </c>
      <c r="G101" s="6">
        <v>25</v>
      </c>
      <c r="H101" s="6">
        <v>400</v>
      </c>
      <c r="I101" s="6">
        <v>34</v>
      </c>
      <c r="J101" s="7">
        <v>0.95</v>
      </c>
      <c r="K101" s="2">
        <f t="shared" si="1"/>
        <v>0.0235704457291523</v>
      </c>
    </row>
    <row r="102" spans="2:11">
      <c r="B102" s="5">
        <v>43565</v>
      </c>
      <c r="C102" s="6">
        <v>395190</v>
      </c>
      <c r="D102" s="7">
        <v>0.19</v>
      </c>
      <c r="E102" s="6">
        <v>32</v>
      </c>
      <c r="F102" s="6">
        <v>20</v>
      </c>
      <c r="G102" s="6">
        <v>25</v>
      </c>
      <c r="H102" s="6">
        <v>384</v>
      </c>
      <c r="I102" s="6">
        <v>30</v>
      </c>
      <c r="J102" s="7">
        <v>0.95</v>
      </c>
      <c r="K102" s="2">
        <f t="shared" si="1"/>
        <v>-0.0367421952693875</v>
      </c>
    </row>
    <row r="103" spans="2:11">
      <c r="B103" s="5">
        <v>43566</v>
      </c>
      <c r="C103" s="6">
        <v>394581</v>
      </c>
      <c r="D103" s="7">
        <v>0.18</v>
      </c>
      <c r="E103" s="6">
        <v>35</v>
      </c>
      <c r="F103" s="6">
        <v>19</v>
      </c>
      <c r="G103" s="6">
        <v>25</v>
      </c>
      <c r="H103" s="6">
        <v>387</v>
      </c>
      <c r="I103" s="6">
        <v>36</v>
      </c>
      <c r="J103" s="7">
        <v>0.91</v>
      </c>
      <c r="K103" s="2">
        <f t="shared" si="1"/>
        <v>-0.0287762878071833</v>
      </c>
    </row>
    <row r="104" spans="2:11">
      <c r="B104" s="5">
        <v>43567</v>
      </c>
      <c r="C104" s="6">
        <v>406144</v>
      </c>
      <c r="D104" s="7">
        <v>0.17</v>
      </c>
      <c r="E104" s="6">
        <v>32</v>
      </c>
      <c r="F104" s="6">
        <v>17</v>
      </c>
      <c r="G104" s="6">
        <v>28</v>
      </c>
      <c r="H104" s="6">
        <v>360</v>
      </c>
      <c r="I104" s="6">
        <v>32</v>
      </c>
      <c r="J104" s="7">
        <v>0.95</v>
      </c>
      <c r="K104" s="2">
        <f t="shared" si="1"/>
        <v>0.0460322815765277</v>
      </c>
    </row>
    <row r="105" spans="2:11">
      <c r="B105" s="5">
        <v>43568</v>
      </c>
      <c r="C105" s="6">
        <v>381621</v>
      </c>
      <c r="D105" s="7">
        <v>0.17</v>
      </c>
      <c r="E105" s="6">
        <v>31</v>
      </c>
      <c r="F105" s="6">
        <v>21</v>
      </c>
      <c r="G105" s="6">
        <v>25</v>
      </c>
      <c r="H105" s="6">
        <v>366</v>
      </c>
      <c r="I105" s="6">
        <v>32</v>
      </c>
      <c r="J105" s="7">
        <v>0.91</v>
      </c>
      <c r="K105" s="2">
        <f t="shared" si="1"/>
        <v>-0.0544339552516168</v>
      </c>
    </row>
    <row r="106" spans="2:11">
      <c r="B106" s="5">
        <v>43569</v>
      </c>
      <c r="C106" s="6">
        <v>396665</v>
      </c>
      <c r="D106" s="7">
        <v>0.17</v>
      </c>
      <c r="E106" s="6">
        <v>38</v>
      </c>
      <c r="F106" s="6">
        <v>22</v>
      </c>
      <c r="G106" s="6">
        <v>29</v>
      </c>
      <c r="H106" s="6">
        <v>395</v>
      </c>
      <c r="I106" s="6">
        <v>35</v>
      </c>
      <c r="J106" s="7">
        <v>0.95</v>
      </c>
      <c r="K106" s="2">
        <f t="shared" si="1"/>
        <v>-0.0175966515590559</v>
      </c>
    </row>
    <row r="107" spans="2:11">
      <c r="B107" s="5">
        <v>43570</v>
      </c>
      <c r="C107" s="6">
        <v>406139</v>
      </c>
      <c r="D107" s="7">
        <v>0.17</v>
      </c>
      <c r="E107" s="6">
        <v>31</v>
      </c>
      <c r="F107" s="6">
        <v>17</v>
      </c>
      <c r="G107" s="6">
        <v>26</v>
      </c>
      <c r="H107" s="6">
        <v>360</v>
      </c>
      <c r="I107" s="6">
        <v>35</v>
      </c>
      <c r="J107" s="7">
        <v>0.94</v>
      </c>
      <c r="K107" s="2">
        <f t="shared" si="1"/>
        <v>0.0393539785188388</v>
      </c>
    </row>
    <row r="108" spans="2:11">
      <c r="B108" s="5">
        <v>43571</v>
      </c>
      <c r="C108" s="6">
        <v>400491</v>
      </c>
      <c r="D108" s="7">
        <v>0.18</v>
      </c>
      <c r="E108" s="6">
        <v>33</v>
      </c>
      <c r="F108" s="6">
        <v>22</v>
      </c>
      <c r="G108" s="6">
        <v>25</v>
      </c>
      <c r="H108" s="6">
        <v>394</v>
      </c>
      <c r="I108" s="6">
        <v>30</v>
      </c>
      <c r="J108" s="7">
        <v>0.92</v>
      </c>
      <c r="K108" s="2">
        <f t="shared" si="1"/>
        <v>0.0138935653653263</v>
      </c>
    </row>
    <row r="109" spans="2:11">
      <c r="B109" s="5">
        <v>43572</v>
      </c>
      <c r="C109" s="6">
        <v>400313</v>
      </c>
      <c r="D109" s="7">
        <v>0.18</v>
      </c>
      <c r="E109" s="6">
        <v>31</v>
      </c>
      <c r="F109" s="6">
        <v>17</v>
      </c>
      <c r="G109" s="6">
        <v>30</v>
      </c>
      <c r="H109" s="6">
        <v>387</v>
      </c>
      <c r="I109" s="6">
        <v>35</v>
      </c>
      <c r="J109" s="7">
        <v>0.92</v>
      </c>
      <c r="K109" s="2">
        <f t="shared" si="1"/>
        <v>0.01296338470103</v>
      </c>
    </row>
    <row r="110" spans="2:11">
      <c r="B110" s="5">
        <v>43573</v>
      </c>
      <c r="C110" s="6">
        <v>389107</v>
      </c>
      <c r="D110" s="7">
        <v>0.29</v>
      </c>
      <c r="E110" s="6">
        <v>32</v>
      </c>
      <c r="F110" s="6">
        <v>18</v>
      </c>
      <c r="G110" s="6">
        <v>28</v>
      </c>
      <c r="H110" s="6">
        <v>364</v>
      </c>
      <c r="I110" s="6">
        <v>40</v>
      </c>
      <c r="J110" s="7">
        <v>0.91</v>
      </c>
      <c r="K110" s="2">
        <f t="shared" si="1"/>
        <v>-0.0138729437048414</v>
      </c>
    </row>
    <row r="111" spans="2:11">
      <c r="B111" s="5">
        <v>43574</v>
      </c>
      <c r="C111" s="6">
        <v>384879</v>
      </c>
      <c r="D111" s="7">
        <v>0.18</v>
      </c>
      <c r="E111" s="6">
        <v>39</v>
      </c>
      <c r="F111" s="6">
        <v>17</v>
      </c>
      <c r="G111" s="6">
        <v>27</v>
      </c>
      <c r="H111" s="6">
        <v>351</v>
      </c>
      <c r="I111" s="6">
        <v>36</v>
      </c>
      <c r="J111" s="7">
        <v>0.95</v>
      </c>
      <c r="K111" s="2">
        <f t="shared" si="1"/>
        <v>-0.052358276867318</v>
      </c>
    </row>
    <row r="112" spans="2:11">
      <c r="B112" s="5">
        <v>43575</v>
      </c>
      <c r="C112" s="6">
        <v>384256</v>
      </c>
      <c r="D112" s="7">
        <v>0.18</v>
      </c>
      <c r="E112" s="6">
        <v>35</v>
      </c>
      <c r="F112" s="6">
        <v>17</v>
      </c>
      <c r="G112" s="6">
        <v>29</v>
      </c>
      <c r="H112" s="6">
        <v>395</v>
      </c>
      <c r="I112" s="6">
        <v>34</v>
      </c>
      <c r="J112" s="7">
        <v>0.94</v>
      </c>
      <c r="K112" s="2">
        <f t="shared" si="1"/>
        <v>0.00690475628961718</v>
      </c>
    </row>
    <row r="113" spans="2:11">
      <c r="B113" s="5">
        <v>43576</v>
      </c>
      <c r="C113" s="6">
        <v>405625</v>
      </c>
      <c r="D113" s="7">
        <v>0.17</v>
      </c>
      <c r="E113" s="6">
        <v>34</v>
      </c>
      <c r="F113" s="6">
        <v>18</v>
      </c>
      <c r="G113" s="6">
        <v>25</v>
      </c>
      <c r="H113" s="6">
        <v>380</v>
      </c>
      <c r="I113" s="6">
        <v>34</v>
      </c>
      <c r="J113" s="7">
        <v>0.94</v>
      </c>
      <c r="K113" s="2">
        <f t="shared" si="1"/>
        <v>0.0225883302030681</v>
      </c>
    </row>
    <row r="114" spans="2:11">
      <c r="B114" s="5">
        <v>43577</v>
      </c>
      <c r="C114" s="6">
        <v>385119</v>
      </c>
      <c r="D114" s="7">
        <v>0.19</v>
      </c>
      <c r="E114" s="6">
        <v>31</v>
      </c>
      <c r="F114" s="6">
        <v>17</v>
      </c>
      <c r="G114" s="6">
        <v>26</v>
      </c>
      <c r="H114" s="6">
        <v>383</v>
      </c>
      <c r="I114" s="6">
        <v>33</v>
      </c>
      <c r="J114" s="7">
        <v>0.95</v>
      </c>
      <c r="K114" s="2">
        <f t="shared" si="1"/>
        <v>-0.0517556797057165</v>
      </c>
    </row>
    <row r="115" spans="2:11">
      <c r="B115" s="5">
        <v>43578</v>
      </c>
      <c r="C115" s="6">
        <v>392946</v>
      </c>
      <c r="D115" s="7">
        <v>0.18</v>
      </c>
      <c r="E115" s="6">
        <v>38</v>
      </c>
      <c r="F115" s="6">
        <v>21</v>
      </c>
      <c r="G115" s="6">
        <v>27</v>
      </c>
      <c r="H115" s="6">
        <v>390</v>
      </c>
      <c r="I115" s="6">
        <v>37</v>
      </c>
      <c r="J115" s="7">
        <v>0.93</v>
      </c>
      <c r="K115" s="2">
        <f t="shared" si="1"/>
        <v>-0.0188393746675956</v>
      </c>
    </row>
    <row r="116" spans="2:11">
      <c r="B116" s="5">
        <v>43579</v>
      </c>
      <c r="C116" s="6">
        <v>394455</v>
      </c>
      <c r="D116" s="7">
        <v>0.17</v>
      </c>
      <c r="E116" s="6">
        <v>37</v>
      </c>
      <c r="F116" s="6">
        <v>18</v>
      </c>
      <c r="G116" s="6">
        <v>25</v>
      </c>
      <c r="H116" s="6">
        <v>383</v>
      </c>
      <c r="I116" s="6">
        <v>39</v>
      </c>
      <c r="J116" s="7">
        <v>0.94</v>
      </c>
      <c r="K116" s="2">
        <f t="shared" si="1"/>
        <v>-0.0146335492477137</v>
      </c>
    </row>
    <row r="117" spans="2:11">
      <c r="B117" s="5">
        <v>43580</v>
      </c>
      <c r="C117" s="6">
        <v>393483</v>
      </c>
      <c r="D117" s="7">
        <v>0.17</v>
      </c>
      <c r="E117" s="6">
        <v>30</v>
      </c>
      <c r="F117" s="6">
        <v>17</v>
      </c>
      <c r="G117" s="6">
        <v>28</v>
      </c>
      <c r="H117" s="6">
        <v>383</v>
      </c>
      <c r="I117" s="6">
        <v>38</v>
      </c>
      <c r="J117" s="7">
        <v>0.91</v>
      </c>
      <c r="K117" s="2">
        <f t="shared" si="1"/>
        <v>0.0112462638811432</v>
      </c>
    </row>
    <row r="118" spans="2:11">
      <c r="B118" s="5">
        <v>43581</v>
      </c>
      <c r="C118" s="6">
        <v>387973</v>
      </c>
      <c r="D118" s="7">
        <v>0.17</v>
      </c>
      <c r="E118" s="6">
        <v>38</v>
      </c>
      <c r="F118" s="6">
        <v>19</v>
      </c>
      <c r="G118" s="6">
        <v>30</v>
      </c>
      <c r="H118" s="6">
        <v>367</v>
      </c>
      <c r="I118" s="6">
        <v>30</v>
      </c>
      <c r="J118" s="7">
        <v>0.94</v>
      </c>
      <c r="K118" s="2">
        <f t="shared" si="1"/>
        <v>0.00803889014469483</v>
      </c>
    </row>
    <row r="119" spans="2:11">
      <c r="B119" s="5">
        <v>43582</v>
      </c>
      <c r="C119" s="6">
        <v>388059</v>
      </c>
      <c r="D119" s="7">
        <v>0.19</v>
      </c>
      <c r="E119" s="6">
        <v>31</v>
      </c>
      <c r="F119" s="6">
        <v>20</v>
      </c>
      <c r="G119" s="6">
        <v>29</v>
      </c>
      <c r="H119" s="6">
        <v>366</v>
      </c>
      <c r="I119" s="6">
        <v>36</v>
      </c>
      <c r="J119" s="7">
        <v>0.94</v>
      </c>
      <c r="K119" s="2">
        <f t="shared" si="1"/>
        <v>0.00989704780146572</v>
      </c>
    </row>
    <row r="120" spans="2:11">
      <c r="B120" s="5">
        <v>43583</v>
      </c>
      <c r="C120" s="6">
        <v>394554</v>
      </c>
      <c r="D120" s="7">
        <v>0.18</v>
      </c>
      <c r="E120" s="6">
        <v>30</v>
      </c>
      <c r="F120" s="6">
        <v>20</v>
      </c>
      <c r="G120" s="6">
        <v>29</v>
      </c>
      <c r="H120" s="6">
        <v>389</v>
      </c>
      <c r="I120" s="6">
        <v>31</v>
      </c>
      <c r="J120" s="7">
        <v>0.93</v>
      </c>
      <c r="K120" s="2">
        <f t="shared" si="1"/>
        <v>-0.0272936825885979</v>
      </c>
    </row>
    <row r="121" spans="2:11">
      <c r="B121" s="5">
        <v>43584</v>
      </c>
      <c r="C121" s="6">
        <v>395744</v>
      </c>
      <c r="D121" s="7">
        <v>0.18</v>
      </c>
      <c r="E121" s="6">
        <v>38</v>
      </c>
      <c r="F121" s="6">
        <v>20</v>
      </c>
      <c r="G121" s="6">
        <v>27</v>
      </c>
      <c r="H121" s="6">
        <v>366</v>
      </c>
      <c r="I121" s="6">
        <v>31</v>
      </c>
      <c r="J121" s="7">
        <v>0.91</v>
      </c>
      <c r="K121" s="2">
        <f t="shared" si="1"/>
        <v>0.0275888751269089</v>
      </c>
    </row>
    <row r="122" spans="2:11">
      <c r="B122" s="5">
        <v>43585</v>
      </c>
      <c r="C122" s="6">
        <v>405172</v>
      </c>
      <c r="D122" s="7">
        <v>0.17</v>
      </c>
      <c r="E122" s="6">
        <v>33</v>
      </c>
      <c r="F122" s="6">
        <v>19</v>
      </c>
      <c r="G122" s="6">
        <v>27</v>
      </c>
      <c r="H122" s="6">
        <v>380</v>
      </c>
      <c r="I122" s="6">
        <v>34</v>
      </c>
      <c r="J122" s="7">
        <v>0.94</v>
      </c>
      <c r="K122" s="2">
        <f t="shared" si="1"/>
        <v>0.0311136899217703</v>
      </c>
    </row>
    <row r="123" spans="2:11">
      <c r="B123" s="5">
        <v>43586</v>
      </c>
      <c r="C123" s="6">
        <v>410255</v>
      </c>
      <c r="D123" s="7">
        <v>0.18</v>
      </c>
      <c r="E123" s="6">
        <v>40</v>
      </c>
      <c r="F123" s="6">
        <v>18</v>
      </c>
      <c r="G123" s="6">
        <v>27</v>
      </c>
      <c r="H123" s="6">
        <v>378</v>
      </c>
      <c r="I123" s="6">
        <v>35</v>
      </c>
      <c r="J123" s="7">
        <v>0.94</v>
      </c>
      <c r="K123" s="2">
        <f t="shared" si="1"/>
        <v>0.0400552661266811</v>
      </c>
    </row>
    <row r="124" spans="2:11">
      <c r="B124" s="5">
        <v>43587</v>
      </c>
      <c r="C124" s="6">
        <v>390331</v>
      </c>
      <c r="D124" s="7">
        <v>0.19</v>
      </c>
      <c r="E124" s="6">
        <v>31</v>
      </c>
      <c r="F124" s="6">
        <v>18</v>
      </c>
      <c r="G124" s="6">
        <v>30</v>
      </c>
      <c r="H124" s="6">
        <v>378</v>
      </c>
      <c r="I124" s="6">
        <v>36</v>
      </c>
      <c r="J124" s="7">
        <v>0.95</v>
      </c>
      <c r="K124" s="2">
        <f t="shared" si="1"/>
        <v>-0.00801051125461583</v>
      </c>
    </row>
    <row r="125" spans="2:11">
      <c r="B125" s="5">
        <v>43588</v>
      </c>
      <c r="C125" s="6">
        <v>400375</v>
      </c>
      <c r="D125" s="7">
        <v>0.18</v>
      </c>
      <c r="E125" s="6">
        <v>37</v>
      </c>
      <c r="F125" s="6">
        <v>18</v>
      </c>
      <c r="G125" s="6">
        <v>27</v>
      </c>
      <c r="H125" s="6">
        <v>365</v>
      </c>
      <c r="I125" s="6">
        <v>37</v>
      </c>
      <c r="J125" s="7">
        <v>0.93</v>
      </c>
      <c r="K125" s="2">
        <f t="shared" si="1"/>
        <v>0.0319661419737971</v>
      </c>
    </row>
    <row r="126" spans="2:11">
      <c r="B126" s="5">
        <v>43589</v>
      </c>
      <c r="C126" s="6">
        <v>400472</v>
      </c>
      <c r="D126" s="7">
        <v>0.19</v>
      </c>
      <c r="E126" s="6">
        <v>39</v>
      </c>
      <c r="F126" s="6">
        <v>19</v>
      </c>
      <c r="G126" s="6">
        <v>30</v>
      </c>
      <c r="H126" s="6">
        <v>370</v>
      </c>
      <c r="I126" s="6">
        <v>40</v>
      </c>
      <c r="J126" s="7">
        <v>0.94</v>
      </c>
      <c r="K126" s="2">
        <f t="shared" si="1"/>
        <v>0.0319874039772303</v>
      </c>
    </row>
    <row r="127" spans="2:11">
      <c r="B127" s="5">
        <v>43590</v>
      </c>
      <c r="C127" s="6">
        <v>387617</v>
      </c>
      <c r="D127" s="7">
        <v>0.18</v>
      </c>
      <c r="E127" s="6">
        <v>34</v>
      </c>
      <c r="F127" s="6">
        <v>21</v>
      </c>
      <c r="G127" s="6">
        <v>28</v>
      </c>
      <c r="H127" s="6">
        <v>397</v>
      </c>
      <c r="I127" s="6">
        <v>36</v>
      </c>
      <c r="J127" s="7">
        <v>0.93</v>
      </c>
      <c r="K127" s="2">
        <f t="shared" si="1"/>
        <v>-0.0175818772588796</v>
      </c>
    </row>
    <row r="128" spans="2:11">
      <c r="B128" s="5">
        <v>43591</v>
      </c>
      <c r="C128" s="6">
        <v>388170</v>
      </c>
      <c r="D128" s="7">
        <v>0.18</v>
      </c>
      <c r="E128" s="6">
        <v>32</v>
      </c>
      <c r="F128" s="6">
        <v>18</v>
      </c>
      <c r="G128" s="6">
        <v>29</v>
      </c>
      <c r="H128" s="6">
        <v>359</v>
      </c>
      <c r="I128" s="6">
        <v>35</v>
      </c>
      <c r="J128" s="7">
        <v>0.93</v>
      </c>
      <c r="K128" s="2">
        <f t="shared" si="1"/>
        <v>-0.0191386350772217</v>
      </c>
    </row>
    <row r="129" spans="2:11">
      <c r="B129" s="5">
        <v>43592</v>
      </c>
      <c r="C129" s="6">
        <v>404780</v>
      </c>
      <c r="D129" s="7">
        <v>0.18</v>
      </c>
      <c r="E129" s="6">
        <v>37</v>
      </c>
      <c r="F129" s="6">
        <v>22</v>
      </c>
      <c r="G129" s="6">
        <v>29</v>
      </c>
      <c r="H129" s="6">
        <v>360</v>
      </c>
      <c r="I129" s="6">
        <v>31</v>
      </c>
      <c r="J129" s="7">
        <v>0.95</v>
      </c>
      <c r="K129" s="2">
        <f t="shared" si="1"/>
        <v>-0.000967490349777389</v>
      </c>
    </row>
    <row r="130" spans="2:11">
      <c r="B130" s="5">
        <v>43593</v>
      </c>
      <c r="C130" s="6">
        <v>384639</v>
      </c>
      <c r="D130" s="7">
        <v>0.17</v>
      </c>
      <c r="E130" s="6">
        <v>35</v>
      </c>
      <c r="F130" s="6">
        <v>20</v>
      </c>
      <c r="G130" s="6">
        <v>29</v>
      </c>
      <c r="H130" s="6">
        <v>390</v>
      </c>
      <c r="I130" s="6">
        <v>38</v>
      </c>
      <c r="J130" s="7">
        <v>0.91</v>
      </c>
      <c r="K130" s="2">
        <f t="shared" si="1"/>
        <v>-0.0624392146348003</v>
      </c>
    </row>
    <row r="131" spans="2:11">
      <c r="B131" s="5">
        <v>43594</v>
      </c>
      <c r="C131" s="6">
        <v>403290</v>
      </c>
      <c r="D131" s="7">
        <v>0.18</v>
      </c>
      <c r="E131" s="6">
        <v>32</v>
      </c>
      <c r="F131" s="6">
        <v>19</v>
      </c>
      <c r="G131" s="6">
        <v>26</v>
      </c>
      <c r="H131" s="6">
        <v>385</v>
      </c>
      <c r="I131" s="6">
        <v>40</v>
      </c>
      <c r="J131" s="7">
        <v>0.95</v>
      </c>
      <c r="K131" s="2">
        <f t="shared" si="1"/>
        <v>0.0332000276688247</v>
      </c>
    </row>
    <row r="132" spans="2:11">
      <c r="B132" s="5">
        <v>43595</v>
      </c>
      <c r="C132" s="6">
        <v>406517</v>
      </c>
      <c r="D132" s="7">
        <v>0.19</v>
      </c>
      <c r="E132" s="6">
        <v>40</v>
      </c>
      <c r="F132" s="6">
        <v>21</v>
      </c>
      <c r="G132" s="6">
        <v>25</v>
      </c>
      <c r="H132" s="6">
        <v>377</v>
      </c>
      <c r="I132" s="6">
        <v>39</v>
      </c>
      <c r="J132" s="7">
        <v>0.92</v>
      </c>
      <c r="K132" s="2">
        <f t="shared" ref="K132:K195" si="2">IFERROR((VLOOKUP(B132,$B$2:$J$368,2,FALSE)/VLOOKUP(B132-7,$B$2:$J$368,2,FALSE))-1,"No Data available")</f>
        <v>0.0153406181704652</v>
      </c>
    </row>
    <row r="133" spans="2:11">
      <c r="B133" s="5">
        <v>43596</v>
      </c>
      <c r="C133" s="6">
        <v>398563</v>
      </c>
      <c r="D133" s="7">
        <v>0.17</v>
      </c>
      <c r="E133" s="6">
        <v>39</v>
      </c>
      <c r="F133" s="6">
        <v>17</v>
      </c>
      <c r="G133" s="6">
        <v>28</v>
      </c>
      <c r="H133" s="6">
        <v>367</v>
      </c>
      <c r="I133" s="6">
        <v>33</v>
      </c>
      <c r="J133" s="7">
        <v>0.91</v>
      </c>
      <c r="K133" s="2">
        <f t="shared" si="2"/>
        <v>-0.00476687508739693</v>
      </c>
    </row>
    <row r="134" spans="2:11">
      <c r="B134" s="5">
        <v>43597</v>
      </c>
      <c r="C134" s="6">
        <v>398790</v>
      </c>
      <c r="D134" s="7">
        <v>0.17</v>
      </c>
      <c r="E134" s="6">
        <v>34</v>
      </c>
      <c r="F134" s="6">
        <v>22</v>
      </c>
      <c r="G134" s="6">
        <v>27</v>
      </c>
      <c r="H134" s="6">
        <v>350</v>
      </c>
      <c r="I134" s="6">
        <v>30</v>
      </c>
      <c r="J134" s="7">
        <v>0.94</v>
      </c>
      <c r="K134" s="2">
        <f t="shared" si="2"/>
        <v>0.0288248451435309</v>
      </c>
    </row>
    <row r="135" spans="2:11">
      <c r="B135" s="5">
        <v>43598</v>
      </c>
      <c r="C135" s="6">
        <v>385035</v>
      </c>
      <c r="D135" s="7">
        <v>0.17</v>
      </c>
      <c r="E135" s="6">
        <v>37</v>
      </c>
      <c r="F135" s="6">
        <v>19</v>
      </c>
      <c r="G135" s="6">
        <v>25</v>
      </c>
      <c r="H135" s="6">
        <v>395</v>
      </c>
      <c r="I135" s="6">
        <v>33</v>
      </c>
      <c r="J135" s="7">
        <v>0.93</v>
      </c>
      <c r="K135" s="2">
        <f t="shared" si="2"/>
        <v>-0.00807635829662257</v>
      </c>
    </row>
    <row r="136" spans="2:11">
      <c r="B136" s="5">
        <v>43599</v>
      </c>
      <c r="C136" s="6">
        <v>387454</v>
      </c>
      <c r="D136" s="7">
        <v>0.17</v>
      </c>
      <c r="E136" s="6">
        <v>35</v>
      </c>
      <c r="F136" s="6">
        <v>20</v>
      </c>
      <c r="G136" s="6">
        <v>27</v>
      </c>
      <c r="H136" s="6">
        <v>389</v>
      </c>
      <c r="I136" s="6">
        <v>35</v>
      </c>
      <c r="J136" s="7">
        <v>0.91</v>
      </c>
      <c r="K136" s="2">
        <f t="shared" si="2"/>
        <v>-0.0428034981965512</v>
      </c>
    </row>
    <row r="137" spans="2:11">
      <c r="B137" s="5">
        <v>43600</v>
      </c>
      <c r="C137" s="6">
        <v>381343</v>
      </c>
      <c r="D137" s="7">
        <v>0.17</v>
      </c>
      <c r="E137" s="6">
        <v>37</v>
      </c>
      <c r="F137" s="6">
        <v>20</v>
      </c>
      <c r="G137" s="6">
        <v>29</v>
      </c>
      <c r="H137" s="6">
        <v>399</v>
      </c>
      <c r="I137" s="6">
        <v>36</v>
      </c>
      <c r="J137" s="7">
        <v>0.95</v>
      </c>
      <c r="K137" s="2">
        <f t="shared" si="2"/>
        <v>-0.00856907385886507</v>
      </c>
    </row>
    <row r="138" spans="2:11">
      <c r="B138" s="5">
        <v>43601</v>
      </c>
      <c r="C138" s="6">
        <v>382648</v>
      </c>
      <c r="D138" s="7">
        <v>0.17</v>
      </c>
      <c r="E138" s="6">
        <v>37</v>
      </c>
      <c r="F138" s="6">
        <v>22</v>
      </c>
      <c r="G138" s="6">
        <v>26</v>
      </c>
      <c r="H138" s="6">
        <v>390</v>
      </c>
      <c r="I138" s="6">
        <v>39</v>
      </c>
      <c r="J138" s="7">
        <v>0.93</v>
      </c>
      <c r="K138" s="2">
        <f t="shared" si="2"/>
        <v>-0.0511840115053683</v>
      </c>
    </row>
    <row r="139" spans="2:11">
      <c r="B139" s="5">
        <v>43602</v>
      </c>
      <c r="C139" s="6">
        <v>391140</v>
      </c>
      <c r="D139" s="7">
        <v>0.18</v>
      </c>
      <c r="E139" s="6">
        <v>32</v>
      </c>
      <c r="F139" s="6">
        <v>17</v>
      </c>
      <c r="G139" s="6">
        <v>25</v>
      </c>
      <c r="H139" s="6">
        <v>378</v>
      </c>
      <c r="I139" s="6">
        <v>35</v>
      </c>
      <c r="J139" s="7">
        <v>0.91</v>
      </c>
      <c r="K139" s="2">
        <f t="shared" si="2"/>
        <v>-0.0378262163697951</v>
      </c>
    </row>
    <row r="140" spans="2:11">
      <c r="B140" s="5">
        <v>43603</v>
      </c>
      <c r="C140" s="6">
        <v>389840</v>
      </c>
      <c r="D140" s="7">
        <v>0.17</v>
      </c>
      <c r="E140" s="6">
        <v>35</v>
      </c>
      <c r="F140" s="6">
        <v>22</v>
      </c>
      <c r="G140" s="6">
        <v>26</v>
      </c>
      <c r="H140" s="6">
        <v>377</v>
      </c>
      <c r="I140" s="6">
        <v>35</v>
      </c>
      <c r="J140" s="7">
        <v>0.93</v>
      </c>
      <c r="K140" s="2">
        <f t="shared" si="2"/>
        <v>-0.0218861259073221</v>
      </c>
    </row>
    <row r="141" spans="2:11">
      <c r="B141" s="5">
        <v>43604</v>
      </c>
      <c r="C141" s="6">
        <v>397741</v>
      </c>
      <c r="D141" s="7">
        <v>0.19</v>
      </c>
      <c r="E141" s="6">
        <v>31</v>
      </c>
      <c r="F141" s="6">
        <v>20</v>
      </c>
      <c r="G141" s="6">
        <v>25</v>
      </c>
      <c r="H141" s="6">
        <v>398</v>
      </c>
      <c r="I141" s="6">
        <v>34</v>
      </c>
      <c r="J141" s="7">
        <v>0.92</v>
      </c>
      <c r="K141" s="2">
        <f t="shared" si="2"/>
        <v>-0.00263045713282684</v>
      </c>
    </row>
    <row r="142" spans="2:11">
      <c r="B142" s="5">
        <v>43605</v>
      </c>
      <c r="C142" s="6">
        <v>409012</v>
      </c>
      <c r="D142" s="7">
        <v>0.19</v>
      </c>
      <c r="E142" s="6">
        <v>32</v>
      </c>
      <c r="F142" s="6">
        <v>22</v>
      </c>
      <c r="G142" s="6">
        <v>25</v>
      </c>
      <c r="H142" s="6">
        <v>379</v>
      </c>
      <c r="I142" s="6">
        <v>35</v>
      </c>
      <c r="J142" s="7">
        <v>0.93</v>
      </c>
      <c r="K142" s="2">
        <f t="shared" si="2"/>
        <v>0.0622722609632891</v>
      </c>
    </row>
    <row r="143" spans="2:11">
      <c r="B143" s="5">
        <v>43606</v>
      </c>
      <c r="C143" s="6">
        <v>397624</v>
      </c>
      <c r="D143" s="7">
        <v>0.18</v>
      </c>
      <c r="E143" s="6">
        <v>35</v>
      </c>
      <c r="F143" s="6">
        <v>21</v>
      </c>
      <c r="G143" s="6">
        <v>25</v>
      </c>
      <c r="H143" s="6">
        <v>380</v>
      </c>
      <c r="I143" s="6">
        <v>37</v>
      </c>
      <c r="J143" s="7">
        <v>0.94</v>
      </c>
      <c r="K143" s="2">
        <f t="shared" si="2"/>
        <v>0.0262482772148436</v>
      </c>
    </row>
    <row r="144" spans="2:11">
      <c r="B144" s="5">
        <v>43607</v>
      </c>
      <c r="C144" s="6">
        <v>387088</v>
      </c>
      <c r="D144" s="7">
        <v>0.18</v>
      </c>
      <c r="E144" s="6">
        <v>35</v>
      </c>
      <c r="F144" s="6">
        <v>17</v>
      </c>
      <c r="G144" s="6">
        <v>25</v>
      </c>
      <c r="H144" s="6">
        <v>398</v>
      </c>
      <c r="I144" s="6">
        <v>37</v>
      </c>
      <c r="J144" s="7">
        <v>0.94</v>
      </c>
      <c r="K144" s="2">
        <f t="shared" si="2"/>
        <v>0.0150651775435762</v>
      </c>
    </row>
    <row r="145" spans="2:11">
      <c r="B145" s="5">
        <v>43608</v>
      </c>
      <c r="C145" s="6">
        <v>388159</v>
      </c>
      <c r="D145" s="7">
        <v>0.17</v>
      </c>
      <c r="E145" s="6">
        <v>38</v>
      </c>
      <c r="F145" s="6">
        <v>22</v>
      </c>
      <c r="G145" s="6">
        <v>26</v>
      </c>
      <c r="H145" s="6">
        <v>391</v>
      </c>
      <c r="I145" s="6">
        <v>33</v>
      </c>
      <c r="J145" s="7">
        <v>0.93</v>
      </c>
      <c r="K145" s="2">
        <f t="shared" si="2"/>
        <v>0.014402270494031</v>
      </c>
    </row>
    <row r="146" spans="2:11">
      <c r="B146" s="5">
        <v>43609</v>
      </c>
      <c r="C146" s="6">
        <v>403534</v>
      </c>
      <c r="D146" s="7">
        <v>0.17</v>
      </c>
      <c r="E146" s="6">
        <v>34</v>
      </c>
      <c r="F146" s="6">
        <v>22</v>
      </c>
      <c r="G146" s="6">
        <v>26</v>
      </c>
      <c r="H146" s="6">
        <v>386</v>
      </c>
      <c r="I146" s="6">
        <v>35</v>
      </c>
      <c r="J146" s="7">
        <v>0.92</v>
      </c>
      <c r="K146" s="2">
        <f t="shared" si="2"/>
        <v>0.0316868640384518</v>
      </c>
    </row>
    <row r="147" spans="2:11">
      <c r="B147" s="5">
        <v>43610</v>
      </c>
      <c r="C147" s="6">
        <v>398544</v>
      </c>
      <c r="D147" s="7">
        <v>0.19</v>
      </c>
      <c r="E147" s="6">
        <v>31</v>
      </c>
      <c r="F147" s="6">
        <v>19</v>
      </c>
      <c r="G147" s="6">
        <v>30</v>
      </c>
      <c r="H147" s="6">
        <v>396</v>
      </c>
      <c r="I147" s="6">
        <v>37</v>
      </c>
      <c r="J147" s="7">
        <v>0.95</v>
      </c>
      <c r="K147" s="2">
        <f t="shared" si="2"/>
        <v>0.0223271085573569</v>
      </c>
    </row>
    <row r="148" spans="2:11">
      <c r="B148" s="5">
        <v>43611</v>
      </c>
      <c r="C148" s="6">
        <v>401029</v>
      </c>
      <c r="D148" s="7">
        <v>0.18</v>
      </c>
      <c r="E148" s="6">
        <v>35</v>
      </c>
      <c r="F148" s="6">
        <v>18</v>
      </c>
      <c r="G148" s="6">
        <v>30</v>
      </c>
      <c r="H148" s="6">
        <v>354</v>
      </c>
      <c r="I148" s="6">
        <v>33</v>
      </c>
      <c r="J148" s="7">
        <v>0.91</v>
      </c>
      <c r="K148" s="2">
        <f t="shared" si="2"/>
        <v>0.00826668610980508</v>
      </c>
    </row>
    <row r="149" spans="2:11">
      <c r="B149" s="5">
        <v>43612</v>
      </c>
      <c r="C149" s="6">
        <v>384455</v>
      </c>
      <c r="D149" s="7">
        <v>0.17</v>
      </c>
      <c r="E149" s="6">
        <v>40</v>
      </c>
      <c r="F149" s="6">
        <v>18</v>
      </c>
      <c r="G149" s="6">
        <v>29</v>
      </c>
      <c r="H149" s="6">
        <v>396</v>
      </c>
      <c r="I149" s="6">
        <v>31</v>
      </c>
      <c r="J149" s="7">
        <v>0.91</v>
      </c>
      <c r="K149" s="2">
        <f t="shared" si="2"/>
        <v>-0.0600398032331569</v>
      </c>
    </row>
    <row r="150" spans="2:11">
      <c r="B150" s="5">
        <v>43613</v>
      </c>
      <c r="C150" s="6">
        <v>402546</v>
      </c>
      <c r="D150" s="7">
        <v>0.18</v>
      </c>
      <c r="E150" s="6">
        <v>39</v>
      </c>
      <c r="F150" s="6">
        <v>19</v>
      </c>
      <c r="G150" s="6">
        <v>25</v>
      </c>
      <c r="H150" s="6">
        <v>395</v>
      </c>
      <c r="I150" s="6">
        <v>35</v>
      </c>
      <c r="J150" s="7">
        <v>0.92</v>
      </c>
      <c r="K150" s="2">
        <f t="shared" si="2"/>
        <v>0.0123785284590467</v>
      </c>
    </row>
    <row r="151" spans="2:11">
      <c r="B151" s="5">
        <v>43614</v>
      </c>
      <c r="C151" s="6">
        <v>405545</v>
      </c>
      <c r="D151" s="7">
        <v>0.18</v>
      </c>
      <c r="E151" s="6">
        <v>39</v>
      </c>
      <c r="F151" s="6">
        <v>18</v>
      </c>
      <c r="G151" s="6">
        <v>28</v>
      </c>
      <c r="H151" s="6">
        <v>352</v>
      </c>
      <c r="I151" s="6">
        <v>32</v>
      </c>
      <c r="J151" s="7">
        <v>0.93</v>
      </c>
      <c r="K151" s="2">
        <f t="shared" si="2"/>
        <v>0.04768166411772</v>
      </c>
    </row>
    <row r="152" spans="2:11">
      <c r="B152" s="5">
        <v>43615</v>
      </c>
      <c r="C152" s="6">
        <v>389665</v>
      </c>
      <c r="D152" s="7">
        <v>0.19</v>
      </c>
      <c r="E152" s="6">
        <v>30</v>
      </c>
      <c r="F152" s="6">
        <v>18</v>
      </c>
      <c r="G152" s="6">
        <v>27</v>
      </c>
      <c r="H152" s="6">
        <v>379</v>
      </c>
      <c r="I152" s="6">
        <v>38</v>
      </c>
      <c r="J152" s="7">
        <v>0.91</v>
      </c>
      <c r="K152" s="2">
        <f t="shared" si="2"/>
        <v>0.0038798533590616</v>
      </c>
    </row>
    <row r="153" spans="2:11">
      <c r="B153" s="5">
        <v>43616</v>
      </c>
      <c r="C153" s="6">
        <v>384789</v>
      </c>
      <c r="D153" s="7">
        <v>0.18</v>
      </c>
      <c r="E153" s="6">
        <v>34</v>
      </c>
      <c r="F153" s="6">
        <v>19</v>
      </c>
      <c r="G153" s="6">
        <v>30</v>
      </c>
      <c r="H153" s="6">
        <v>381</v>
      </c>
      <c r="I153" s="6">
        <v>31</v>
      </c>
      <c r="J153" s="7">
        <v>0.95</v>
      </c>
      <c r="K153" s="2">
        <f t="shared" si="2"/>
        <v>-0.0464520957341884</v>
      </c>
    </row>
    <row r="154" spans="2:11">
      <c r="B154" s="5">
        <v>43617</v>
      </c>
      <c r="C154" s="6">
        <v>406453</v>
      </c>
      <c r="D154" s="7">
        <v>0.17</v>
      </c>
      <c r="E154" s="6">
        <v>34</v>
      </c>
      <c r="F154" s="6">
        <v>21</v>
      </c>
      <c r="G154" s="6">
        <v>26</v>
      </c>
      <c r="H154" s="6">
        <v>358</v>
      </c>
      <c r="I154" s="6">
        <v>36</v>
      </c>
      <c r="J154" s="7">
        <v>0.93</v>
      </c>
      <c r="K154" s="2">
        <f t="shared" si="2"/>
        <v>0.0198447348347988</v>
      </c>
    </row>
    <row r="155" spans="2:11">
      <c r="B155" s="5">
        <v>43618</v>
      </c>
      <c r="C155" s="6">
        <v>405943</v>
      </c>
      <c r="D155" s="7">
        <v>0.18</v>
      </c>
      <c r="E155" s="6">
        <v>31</v>
      </c>
      <c r="F155" s="6">
        <v>19</v>
      </c>
      <c r="G155" s="6">
        <v>29</v>
      </c>
      <c r="H155" s="6">
        <v>366</v>
      </c>
      <c r="I155" s="6">
        <v>37</v>
      </c>
      <c r="J155" s="7">
        <v>0.93</v>
      </c>
      <c r="K155" s="2">
        <f t="shared" si="2"/>
        <v>0.0122534779280301</v>
      </c>
    </row>
    <row r="156" spans="2:11">
      <c r="B156" s="5">
        <v>43619</v>
      </c>
      <c r="C156" s="6">
        <v>400538</v>
      </c>
      <c r="D156" s="7">
        <v>0.18</v>
      </c>
      <c r="E156" s="6">
        <v>30</v>
      </c>
      <c r="F156" s="6">
        <v>19</v>
      </c>
      <c r="G156" s="6">
        <v>29</v>
      </c>
      <c r="H156" s="6">
        <v>389</v>
      </c>
      <c r="I156" s="6">
        <v>36</v>
      </c>
      <c r="J156" s="7">
        <v>0.95</v>
      </c>
      <c r="K156" s="2">
        <f t="shared" si="2"/>
        <v>0.041833244462941</v>
      </c>
    </row>
    <row r="157" spans="2:11">
      <c r="B157" s="5">
        <v>43620</v>
      </c>
      <c r="C157" s="6">
        <v>395075</v>
      </c>
      <c r="D157" s="7">
        <v>0.17</v>
      </c>
      <c r="E157" s="6">
        <v>30</v>
      </c>
      <c r="F157" s="6">
        <v>17</v>
      </c>
      <c r="G157" s="6">
        <v>25</v>
      </c>
      <c r="H157" s="6">
        <v>389</v>
      </c>
      <c r="I157" s="6">
        <v>33</v>
      </c>
      <c r="J157" s="7">
        <v>0.95</v>
      </c>
      <c r="K157" s="2">
        <f t="shared" si="2"/>
        <v>-0.018559369612417</v>
      </c>
    </row>
    <row r="158" spans="2:11">
      <c r="B158" s="5">
        <v>43621</v>
      </c>
      <c r="C158" s="6">
        <v>389074</v>
      </c>
      <c r="D158" s="7">
        <v>0.18</v>
      </c>
      <c r="E158" s="6">
        <v>30</v>
      </c>
      <c r="F158" s="6">
        <v>21</v>
      </c>
      <c r="G158" s="6">
        <v>30</v>
      </c>
      <c r="H158" s="6">
        <v>375</v>
      </c>
      <c r="I158" s="6">
        <v>36</v>
      </c>
      <c r="J158" s="7">
        <v>0.94</v>
      </c>
      <c r="K158" s="2">
        <f t="shared" si="2"/>
        <v>-0.0406144817467852</v>
      </c>
    </row>
    <row r="159" spans="2:11">
      <c r="B159" s="5">
        <v>43622</v>
      </c>
      <c r="C159" s="6">
        <v>402050</v>
      </c>
      <c r="D159" s="7">
        <v>0.17</v>
      </c>
      <c r="E159" s="6">
        <v>40</v>
      </c>
      <c r="F159" s="6">
        <v>18</v>
      </c>
      <c r="G159" s="6">
        <v>30</v>
      </c>
      <c r="H159" s="6">
        <v>379</v>
      </c>
      <c r="I159" s="6">
        <v>38</v>
      </c>
      <c r="J159" s="7">
        <v>0.95</v>
      </c>
      <c r="K159" s="2">
        <f t="shared" si="2"/>
        <v>0.0317837116497504</v>
      </c>
    </row>
    <row r="160" spans="2:11">
      <c r="B160" s="5">
        <v>43623</v>
      </c>
      <c r="C160" s="6">
        <v>390178</v>
      </c>
      <c r="D160" s="7">
        <v>0.19</v>
      </c>
      <c r="E160" s="6">
        <v>35</v>
      </c>
      <c r="F160" s="6">
        <v>21</v>
      </c>
      <c r="G160" s="6">
        <v>25</v>
      </c>
      <c r="H160" s="6">
        <v>391</v>
      </c>
      <c r="I160" s="6">
        <v>35</v>
      </c>
      <c r="J160" s="7">
        <v>0.95</v>
      </c>
      <c r="K160" s="2">
        <f t="shared" si="2"/>
        <v>0.0140050781077421</v>
      </c>
    </row>
    <row r="161" spans="2:11">
      <c r="B161" s="5">
        <v>43624</v>
      </c>
      <c r="C161" s="6">
        <v>407570</v>
      </c>
      <c r="D161" s="7">
        <v>0.19</v>
      </c>
      <c r="E161" s="6">
        <v>35</v>
      </c>
      <c r="F161" s="6">
        <v>17</v>
      </c>
      <c r="G161" s="6">
        <v>29</v>
      </c>
      <c r="H161" s="6">
        <v>388</v>
      </c>
      <c r="I161" s="6">
        <v>30</v>
      </c>
      <c r="J161" s="7">
        <v>0.93</v>
      </c>
      <c r="K161" s="2">
        <f t="shared" si="2"/>
        <v>0.0027481652245156</v>
      </c>
    </row>
    <row r="162" spans="2:11">
      <c r="B162" s="5">
        <v>43625</v>
      </c>
      <c r="C162" s="6">
        <v>400094</v>
      </c>
      <c r="D162" s="7">
        <v>0.18</v>
      </c>
      <c r="E162" s="6">
        <v>35</v>
      </c>
      <c r="F162" s="6">
        <v>22</v>
      </c>
      <c r="G162" s="6">
        <v>26</v>
      </c>
      <c r="H162" s="6">
        <v>364</v>
      </c>
      <c r="I162" s="6">
        <v>34</v>
      </c>
      <c r="J162" s="7">
        <v>0.95</v>
      </c>
      <c r="K162" s="2">
        <f t="shared" si="2"/>
        <v>-0.0144084267988362</v>
      </c>
    </row>
    <row r="163" spans="2:11">
      <c r="B163" s="5">
        <v>43626</v>
      </c>
      <c r="C163" s="6">
        <v>392606</v>
      </c>
      <c r="D163" s="7">
        <v>0.17</v>
      </c>
      <c r="E163" s="6">
        <v>37</v>
      </c>
      <c r="F163" s="6">
        <v>21</v>
      </c>
      <c r="G163" s="6">
        <v>30</v>
      </c>
      <c r="H163" s="6">
        <v>397</v>
      </c>
      <c r="I163" s="6">
        <v>35</v>
      </c>
      <c r="J163" s="7">
        <v>0.91</v>
      </c>
      <c r="K163" s="2">
        <f t="shared" si="2"/>
        <v>-0.0198033644747814</v>
      </c>
    </row>
    <row r="164" spans="2:11">
      <c r="B164" s="5">
        <v>43627</v>
      </c>
      <c r="C164" s="6">
        <v>390751</v>
      </c>
      <c r="D164" s="7">
        <v>0.17</v>
      </c>
      <c r="E164" s="6">
        <v>31</v>
      </c>
      <c r="F164" s="6">
        <v>17</v>
      </c>
      <c r="G164" s="6">
        <v>26</v>
      </c>
      <c r="H164" s="6">
        <v>354</v>
      </c>
      <c r="I164" s="6">
        <v>31</v>
      </c>
      <c r="J164" s="7">
        <v>0.94</v>
      </c>
      <c r="K164" s="2">
        <f t="shared" si="2"/>
        <v>-0.0109447573245586</v>
      </c>
    </row>
    <row r="165" spans="2:11">
      <c r="B165" s="5">
        <v>43628</v>
      </c>
      <c r="C165" s="6">
        <v>398995</v>
      </c>
      <c r="D165" s="7">
        <v>0.17</v>
      </c>
      <c r="E165" s="6">
        <v>36</v>
      </c>
      <c r="F165" s="6">
        <v>21</v>
      </c>
      <c r="G165" s="6">
        <v>30</v>
      </c>
      <c r="H165" s="6">
        <v>400</v>
      </c>
      <c r="I165" s="6">
        <v>32</v>
      </c>
      <c r="J165" s="7">
        <v>0.95</v>
      </c>
      <c r="K165" s="2">
        <f t="shared" si="2"/>
        <v>0.0254990053306055</v>
      </c>
    </row>
    <row r="166" spans="2:11">
      <c r="B166" s="5">
        <v>43629</v>
      </c>
      <c r="C166" s="6">
        <v>407670</v>
      </c>
      <c r="D166" s="7">
        <v>0.17</v>
      </c>
      <c r="E166" s="6">
        <v>36</v>
      </c>
      <c r="F166" s="6">
        <v>17</v>
      </c>
      <c r="G166" s="6">
        <v>30</v>
      </c>
      <c r="H166" s="6">
        <v>399</v>
      </c>
      <c r="I166" s="6">
        <v>31</v>
      </c>
      <c r="J166" s="7">
        <v>0.92</v>
      </c>
      <c r="K166" s="2">
        <f t="shared" si="2"/>
        <v>0.0139783609003856</v>
      </c>
    </row>
    <row r="167" spans="2:11">
      <c r="B167" s="5">
        <v>43630</v>
      </c>
      <c r="C167" s="6">
        <v>404518</v>
      </c>
      <c r="D167" s="7">
        <v>0.18</v>
      </c>
      <c r="E167" s="6">
        <v>36</v>
      </c>
      <c r="F167" s="6">
        <v>20</v>
      </c>
      <c r="G167" s="6">
        <v>30</v>
      </c>
      <c r="H167" s="6">
        <v>393</v>
      </c>
      <c r="I167" s="6">
        <v>35</v>
      </c>
      <c r="J167" s="7">
        <v>0.94</v>
      </c>
      <c r="K167" s="2">
        <f t="shared" si="2"/>
        <v>0.0367524565711035</v>
      </c>
    </row>
    <row r="168" spans="2:11">
      <c r="B168" s="5">
        <v>43631</v>
      </c>
      <c r="C168" s="6">
        <v>407641</v>
      </c>
      <c r="D168" s="7">
        <v>0.17</v>
      </c>
      <c r="E168" s="6">
        <v>38</v>
      </c>
      <c r="F168" s="6">
        <v>22</v>
      </c>
      <c r="G168" s="6">
        <v>27</v>
      </c>
      <c r="H168" s="6">
        <v>357</v>
      </c>
      <c r="I168" s="6">
        <v>30</v>
      </c>
      <c r="J168" s="7">
        <v>0.91</v>
      </c>
      <c r="K168" s="2">
        <f t="shared" si="2"/>
        <v>0.000174203204357459</v>
      </c>
    </row>
    <row r="169" spans="2:11">
      <c r="B169" s="5">
        <v>43632</v>
      </c>
      <c r="C169" s="6">
        <v>386588</v>
      </c>
      <c r="D169" s="7">
        <v>0.19</v>
      </c>
      <c r="E169" s="6">
        <v>31</v>
      </c>
      <c r="F169" s="6">
        <v>21</v>
      </c>
      <c r="G169" s="6">
        <v>27</v>
      </c>
      <c r="H169" s="6">
        <v>385</v>
      </c>
      <c r="I169" s="6">
        <v>34</v>
      </c>
      <c r="J169" s="7">
        <v>0.93</v>
      </c>
      <c r="K169" s="2">
        <f t="shared" si="2"/>
        <v>-0.033757067089234</v>
      </c>
    </row>
    <row r="170" spans="2:11">
      <c r="B170" s="5">
        <v>43633</v>
      </c>
      <c r="C170" s="6">
        <v>388917</v>
      </c>
      <c r="D170" s="7">
        <v>0.17</v>
      </c>
      <c r="E170" s="6">
        <v>30</v>
      </c>
      <c r="F170" s="6">
        <v>18</v>
      </c>
      <c r="G170" s="6">
        <v>26</v>
      </c>
      <c r="H170" s="6">
        <v>350</v>
      </c>
      <c r="I170" s="6">
        <v>32</v>
      </c>
      <c r="J170" s="7">
        <v>0.93</v>
      </c>
      <c r="K170" s="2">
        <f t="shared" si="2"/>
        <v>-0.00939618854525914</v>
      </c>
    </row>
    <row r="171" spans="2:11">
      <c r="B171" s="5">
        <v>43634</v>
      </c>
      <c r="C171" s="6">
        <v>398356</v>
      </c>
      <c r="D171" s="7">
        <v>0.19</v>
      </c>
      <c r="E171" s="6">
        <v>40</v>
      </c>
      <c r="F171" s="6">
        <v>19</v>
      </c>
      <c r="G171" s="6">
        <v>25</v>
      </c>
      <c r="H171" s="6">
        <v>397</v>
      </c>
      <c r="I171" s="6">
        <v>40</v>
      </c>
      <c r="J171" s="7">
        <v>0.93</v>
      </c>
      <c r="K171" s="2">
        <f t="shared" si="2"/>
        <v>0.0194625221688491</v>
      </c>
    </row>
    <row r="172" spans="2:11">
      <c r="B172" s="5">
        <v>43635</v>
      </c>
      <c r="C172" s="6">
        <v>406848</v>
      </c>
      <c r="D172" s="7">
        <v>0.18</v>
      </c>
      <c r="E172" s="6">
        <v>32</v>
      </c>
      <c r="F172" s="6">
        <v>19</v>
      </c>
      <c r="G172" s="6">
        <v>27</v>
      </c>
      <c r="H172" s="6">
        <v>370</v>
      </c>
      <c r="I172" s="6">
        <v>39</v>
      </c>
      <c r="J172" s="7">
        <v>0.94</v>
      </c>
      <c r="K172" s="2">
        <f t="shared" si="2"/>
        <v>0.0196819509016404</v>
      </c>
    </row>
    <row r="173" spans="2:11">
      <c r="B173" s="5">
        <v>43636</v>
      </c>
      <c r="C173" s="6">
        <v>381025</v>
      </c>
      <c r="D173" s="7">
        <v>0.17</v>
      </c>
      <c r="E173" s="6">
        <v>34</v>
      </c>
      <c r="F173" s="6">
        <v>19</v>
      </c>
      <c r="G173" s="6">
        <v>25</v>
      </c>
      <c r="H173" s="6">
        <v>393</v>
      </c>
      <c r="I173" s="6">
        <v>38</v>
      </c>
      <c r="J173" s="7">
        <v>0.91</v>
      </c>
      <c r="K173" s="2">
        <f t="shared" si="2"/>
        <v>-0.0653592366374763</v>
      </c>
    </row>
    <row r="174" spans="2:11">
      <c r="B174" s="5">
        <v>43637</v>
      </c>
      <c r="C174" s="6">
        <v>382419</v>
      </c>
      <c r="D174" s="7">
        <v>0.17</v>
      </c>
      <c r="E174" s="6">
        <v>36</v>
      </c>
      <c r="F174" s="6">
        <v>17</v>
      </c>
      <c r="G174" s="6">
        <v>30</v>
      </c>
      <c r="H174" s="6">
        <v>362</v>
      </c>
      <c r="I174" s="6">
        <v>36</v>
      </c>
      <c r="J174" s="7">
        <v>0.95</v>
      </c>
      <c r="K174" s="2">
        <f t="shared" si="2"/>
        <v>-0.0546304490776678</v>
      </c>
    </row>
    <row r="175" spans="2:11">
      <c r="B175" s="5">
        <v>43638</v>
      </c>
      <c r="C175" s="6">
        <v>389769</v>
      </c>
      <c r="D175" s="7">
        <v>0.17</v>
      </c>
      <c r="E175" s="6">
        <v>36</v>
      </c>
      <c r="F175" s="6">
        <v>21</v>
      </c>
      <c r="G175" s="6">
        <v>26</v>
      </c>
      <c r="H175" s="6">
        <v>366</v>
      </c>
      <c r="I175" s="6">
        <v>36</v>
      </c>
      <c r="J175" s="7">
        <v>0.93</v>
      </c>
      <c r="K175" s="2">
        <f t="shared" si="2"/>
        <v>-0.0438424986691721</v>
      </c>
    </row>
    <row r="176" spans="2:11">
      <c r="B176" s="5">
        <v>43639</v>
      </c>
      <c r="C176" s="6">
        <v>382119</v>
      </c>
      <c r="D176" s="7">
        <v>0.18</v>
      </c>
      <c r="E176" s="6">
        <v>33</v>
      </c>
      <c r="F176" s="6">
        <v>21</v>
      </c>
      <c r="G176" s="6">
        <v>27</v>
      </c>
      <c r="H176" s="6">
        <v>393</v>
      </c>
      <c r="I176" s="6">
        <v>40</v>
      </c>
      <c r="J176" s="7">
        <v>0.91</v>
      </c>
      <c r="K176" s="2">
        <f t="shared" si="2"/>
        <v>-0.0115601105052408</v>
      </c>
    </row>
    <row r="177" spans="2:11">
      <c r="B177" s="5">
        <v>43640</v>
      </c>
      <c r="C177" s="6">
        <v>382070</v>
      </c>
      <c r="D177" s="7">
        <v>0.19</v>
      </c>
      <c r="E177" s="6">
        <v>32</v>
      </c>
      <c r="F177" s="6">
        <v>22</v>
      </c>
      <c r="G177" s="6">
        <v>30</v>
      </c>
      <c r="H177" s="6">
        <v>391</v>
      </c>
      <c r="I177" s="6">
        <v>31</v>
      </c>
      <c r="J177" s="7">
        <v>0.93</v>
      </c>
      <c r="K177" s="2">
        <f t="shared" si="2"/>
        <v>-0.0176052988169713</v>
      </c>
    </row>
    <row r="178" spans="2:11">
      <c r="B178" s="5">
        <v>43641</v>
      </c>
      <c r="C178" s="6">
        <v>399302</v>
      </c>
      <c r="D178" s="7">
        <v>0.17</v>
      </c>
      <c r="E178" s="6">
        <v>33</v>
      </c>
      <c r="F178" s="6">
        <v>21</v>
      </c>
      <c r="G178" s="6">
        <v>28</v>
      </c>
      <c r="H178" s="6">
        <v>359</v>
      </c>
      <c r="I178" s="6">
        <v>34</v>
      </c>
      <c r="J178" s="7">
        <v>0.95</v>
      </c>
      <c r="K178" s="2">
        <f t="shared" si="2"/>
        <v>0.00237476026468797</v>
      </c>
    </row>
    <row r="179" spans="2:11">
      <c r="B179" s="5">
        <v>43642</v>
      </c>
      <c r="C179" s="6">
        <v>390068</v>
      </c>
      <c r="D179" s="7">
        <v>0.18</v>
      </c>
      <c r="E179" s="6">
        <v>38</v>
      </c>
      <c r="F179" s="6">
        <v>22</v>
      </c>
      <c r="G179" s="6">
        <v>30</v>
      </c>
      <c r="H179" s="6">
        <v>365</v>
      </c>
      <c r="I179" s="6">
        <v>31</v>
      </c>
      <c r="J179" s="7">
        <v>0.92</v>
      </c>
      <c r="K179" s="2">
        <f t="shared" si="2"/>
        <v>-0.0412439043574013</v>
      </c>
    </row>
    <row r="180" spans="2:11">
      <c r="B180" s="5">
        <v>43643</v>
      </c>
      <c r="C180" s="6">
        <v>399922</v>
      </c>
      <c r="D180" s="7">
        <v>0.19</v>
      </c>
      <c r="E180" s="6">
        <v>31</v>
      </c>
      <c r="F180" s="6">
        <v>17</v>
      </c>
      <c r="G180" s="6">
        <v>30</v>
      </c>
      <c r="H180" s="6">
        <v>355</v>
      </c>
      <c r="I180" s="6">
        <v>35</v>
      </c>
      <c r="J180" s="7">
        <v>0.91</v>
      </c>
      <c r="K180" s="2">
        <f t="shared" si="2"/>
        <v>0.0495951709205433</v>
      </c>
    </row>
    <row r="181" spans="2:11">
      <c r="B181" s="5">
        <v>43644</v>
      </c>
      <c r="C181" s="6">
        <v>401728</v>
      </c>
      <c r="D181" s="7">
        <v>0.17</v>
      </c>
      <c r="E181" s="6">
        <v>31</v>
      </c>
      <c r="F181" s="6">
        <v>18</v>
      </c>
      <c r="G181" s="6">
        <v>25</v>
      </c>
      <c r="H181" s="6">
        <v>400</v>
      </c>
      <c r="I181" s="6">
        <v>37</v>
      </c>
      <c r="J181" s="7">
        <v>0.92</v>
      </c>
      <c r="K181" s="2">
        <f t="shared" si="2"/>
        <v>0.0504917381197063</v>
      </c>
    </row>
    <row r="182" spans="2:11">
      <c r="B182" s="5">
        <v>43645</v>
      </c>
      <c r="C182" s="6">
        <v>397499</v>
      </c>
      <c r="D182" s="7">
        <v>0.18</v>
      </c>
      <c r="E182" s="6">
        <v>38</v>
      </c>
      <c r="F182" s="6">
        <v>22</v>
      </c>
      <c r="G182" s="6">
        <v>29</v>
      </c>
      <c r="H182" s="6">
        <v>374</v>
      </c>
      <c r="I182" s="6">
        <v>35</v>
      </c>
      <c r="J182" s="7">
        <v>0.92</v>
      </c>
      <c r="K182" s="2">
        <f t="shared" si="2"/>
        <v>0.0198322596204419</v>
      </c>
    </row>
    <row r="183" spans="2:11">
      <c r="B183" s="5">
        <v>43646</v>
      </c>
      <c r="C183" s="6">
        <v>389825</v>
      </c>
      <c r="D183" s="7">
        <v>0.19</v>
      </c>
      <c r="E183" s="6">
        <v>36</v>
      </c>
      <c r="F183" s="6">
        <v>22</v>
      </c>
      <c r="G183" s="6">
        <v>29</v>
      </c>
      <c r="H183" s="6">
        <v>376</v>
      </c>
      <c r="I183" s="6">
        <v>38</v>
      </c>
      <c r="J183" s="7">
        <v>0.91</v>
      </c>
      <c r="K183" s="2">
        <f t="shared" si="2"/>
        <v>0.0201664926371103</v>
      </c>
    </row>
    <row r="184" spans="2:11">
      <c r="B184" s="5">
        <v>43647</v>
      </c>
      <c r="C184" s="6">
        <v>409263</v>
      </c>
      <c r="D184" s="7">
        <v>0.17</v>
      </c>
      <c r="E184" s="6">
        <v>31</v>
      </c>
      <c r="F184" s="6">
        <v>20</v>
      </c>
      <c r="G184" s="6">
        <v>26</v>
      </c>
      <c r="H184" s="6">
        <v>386</v>
      </c>
      <c r="I184" s="6">
        <v>36</v>
      </c>
      <c r="J184" s="7">
        <v>0.93</v>
      </c>
      <c r="K184" s="2">
        <f t="shared" si="2"/>
        <v>0.0711728217342371</v>
      </c>
    </row>
    <row r="185" spans="2:11">
      <c r="B185" s="5">
        <v>43648</v>
      </c>
      <c r="C185" s="6">
        <v>404436</v>
      </c>
      <c r="D185" s="7">
        <v>0.17</v>
      </c>
      <c r="E185" s="6">
        <v>34</v>
      </c>
      <c r="F185" s="6">
        <v>19</v>
      </c>
      <c r="G185" s="6">
        <v>25</v>
      </c>
      <c r="H185" s="6">
        <v>376</v>
      </c>
      <c r="I185" s="6">
        <v>38</v>
      </c>
      <c r="J185" s="7">
        <v>0.94</v>
      </c>
      <c r="K185" s="2">
        <f t="shared" si="2"/>
        <v>0.0128574362262148</v>
      </c>
    </row>
    <row r="186" spans="2:11">
      <c r="B186" s="5">
        <v>43649</v>
      </c>
      <c r="C186" s="6">
        <v>390781</v>
      </c>
      <c r="D186" s="7">
        <v>0.17</v>
      </c>
      <c r="E186" s="6">
        <v>39</v>
      </c>
      <c r="F186" s="6">
        <v>20</v>
      </c>
      <c r="G186" s="6">
        <v>30</v>
      </c>
      <c r="H186" s="6">
        <v>385</v>
      </c>
      <c r="I186" s="6">
        <v>35</v>
      </c>
      <c r="J186" s="7">
        <v>0.94</v>
      </c>
      <c r="K186" s="2">
        <f t="shared" si="2"/>
        <v>0.0018278864198038</v>
      </c>
    </row>
    <row r="187" spans="2:11">
      <c r="B187" s="5">
        <v>43650</v>
      </c>
      <c r="C187" s="6">
        <v>400441</v>
      </c>
      <c r="D187" s="7">
        <v>0.18</v>
      </c>
      <c r="E187" s="6">
        <v>36</v>
      </c>
      <c r="F187" s="6">
        <v>20</v>
      </c>
      <c r="G187" s="6">
        <v>26</v>
      </c>
      <c r="H187" s="6">
        <v>382</v>
      </c>
      <c r="I187" s="6">
        <v>37</v>
      </c>
      <c r="J187" s="7">
        <v>0.91</v>
      </c>
      <c r="K187" s="2">
        <f t="shared" si="2"/>
        <v>0.00129775306184698</v>
      </c>
    </row>
    <row r="188" spans="2:11">
      <c r="B188" s="5">
        <v>43651</v>
      </c>
      <c r="C188" s="6">
        <v>380485</v>
      </c>
      <c r="D188" s="7">
        <v>0.19</v>
      </c>
      <c r="E188" s="6">
        <v>40</v>
      </c>
      <c r="F188" s="6">
        <v>19</v>
      </c>
      <c r="G188" s="6">
        <v>27</v>
      </c>
      <c r="H188" s="6">
        <v>380</v>
      </c>
      <c r="I188" s="6">
        <v>34</v>
      </c>
      <c r="J188" s="7">
        <v>0.92</v>
      </c>
      <c r="K188" s="2">
        <f t="shared" si="2"/>
        <v>-0.0528790624502151</v>
      </c>
    </row>
    <row r="189" spans="2:11">
      <c r="B189" s="5">
        <v>43652</v>
      </c>
      <c r="C189" s="6">
        <v>385998</v>
      </c>
      <c r="D189" s="7">
        <v>0.18</v>
      </c>
      <c r="E189" s="6">
        <v>35</v>
      </c>
      <c r="F189" s="6">
        <v>22</v>
      </c>
      <c r="G189" s="6">
        <v>26</v>
      </c>
      <c r="H189" s="6">
        <v>373</v>
      </c>
      <c r="I189" s="6">
        <v>39</v>
      </c>
      <c r="J189" s="7">
        <v>0.94</v>
      </c>
      <c r="K189" s="2">
        <f t="shared" si="2"/>
        <v>-0.0289334061217764</v>
      </c>
    </row>
    <row r="190" spans="2:11">
      <c r="B190" s="5">
        <v>43653</v>
      </c>
      <c r="C190" s="6">
        <v>402638</v>
      </c>
      <c r="D190" s="7">
        <v>0.18</v>
      </c>
      <c r="E190" s="6">
        <v>32</v>
      </c>
      <c r="F190" s="6">
        <v>21</v>
      </c>
      <c r="G190" s="6">
        <v>28</v>
      </c>
      <c r="H190" s="6">
        <v>352</v>
      </c>
      <c r="I190" s="6">
        <v>32</v>
      </c>
      <c r="J190" s="7">
        <v>0.94</v>
      </c>
      <c r="K190" s="2">
        <f t="shared" si="2"/>
        <v>0.0328685948823191</v>
      </c>
    </row>
    <row r="191" spans="2:11">
      <c r="B191" s="5">
        <v>43654</v>
      </c>
      <c r="C191" s="6">
        <v>389876</v>
      </c>
      <c r="D191" s="7">
        <v>0.18</v>
      </c>
      <c r="E191" s="6">
        <v>40</v>
      </c>
      <c r="F191" s="6">
        <v>19</v>
      </c>
      <c r="G191" s="6">
        <v>28</v>
      </c>
      <c r="H191" s="6">
        <v>388</v>
      </c>
      <c r="I191" s="6">
        <v>34</v>
      </c>
      <c r="J191" s="7">
        <v>0.92</v>
      </c>
      <c r="K191" s="2">
        <f t="shared" si="2"/>
        <v>-0.0473705172468559</v>
      </c>
    </row>
    <row r="192" spans="2:11">
      <c r="B192" s="5">
        <v>43655</v>
      </c>
      <c r="C192" s="6">
        <v>386858</v>
      </c>
      <c r="D192" s="7">
        <v>0.17</v>
      </c>
      <c r="E192" s="6">
        <v>39</v>
      </c>
      <c r="F192" s="6">
        <v>22</v>
      </c>
      <c r="G192" s="6">
        <v>27</v>
      </c>
      <c r="H192" s="6">
        <v>388</v>
      </c>
      <c r="I192" s="6">
        <v>32</v>
      </c>
      <c r="J192" s="7">
        <v>0.91</v>
      </c>
      <c r="K192" s="2">
        <f t="shared" si="2"/>
        <v>-0.0434629953812222</v>
      </c>
    </row>
    <row r="193" spans="2:11">
      <c r="B193" s="5">
        <v>43656</v>
      </c>
      <c r="C193" s="6">
        <v>388864</v>
      </c>
      <c r="D193" s="7">
        <v>0.19</v>
      </c>
      <c r="E193" s="6">
        <v>40</v>
      </c>
      <c r="F193" s="6">
        <v>22</v>
      </c>
      <c r="G193" s="6">
        <v>29</v>
      </c>
      <c r="H193" s="6">
        <v>382</v>
      </c>
      <c r="I193" s="6">
        <v>35</v>
      </c>
      <c r="J193" s="7">
        <v>0.94</v>
      </c>
      <c r="K193" s="2">
        <f t="shared" si="2"/>
        <v>-0.0049055609151929</v>
      </c>
    </row>
    <row r="194" spans="2:11">
      <c r="B194" s="5">
        <v>43657</v>
      </c>
      <c r="C194" s="6">
        <v>387491</v>
      </c>
      <c r="D194" s="7">
        <v>0.19</v>
      </c>
      <c r="E194" s="6">
        <v>32</v>
      </c>
      <c r="F194" s="6">
        <v>20</v>
      </c>
      <c r="G194" s="6">
        <v>27</v>
      </c>
      <c r="H194" s="6">
        <v>384</v>
      </c>
      <c r="I194" s="6">
        <v>38</v>
      </c>
      <c r="J194" s="7">
        <v>0.91</v>
      </c>
      <c r="K194" s="2">
        <f t="shared" si="2"/>
        <v>-0.032339345871177</v>
      </c>
    </row>
    <row r="195" spans="2:11">
      <c r="B195" s="5">
        <v>43658</v>
      </c>
      <c r="C195" s="6">
        <v>390416</v>
      </c>
      <c r="D195" s="7">
        <v>0.18</v>
      </c>
      <c r="E195" s="6">
        <v>37</v>
      </c>
      <c r="F195" s="6">
        <v>21</v>
      </c>
      <c r="G195" s="6">
        <v>27</v>
      </c>
      <c r="H195" s="6">
        <v>380</v>
      </c>
      <c r="I195" s="6">
        <v>33</v>
      </c>
      <c r="J195" s="7">
        <v>0.95</v>
      </c>
      <c r="K195" s="2">
        <f t="shared" si="2"/>
        <v>0.0261008975386678</v>
      </c>
    </row>
    <row r="196" spans="2:11">
      <c r="B196" s="5">
        <v>43659</v>
      </c>
      <c r="C196" s="6">
        <v>397033</v>
      </c>
      <c r="D196" s="7">
        <v>0.17</v>
      </c>
      <c r="E196" s="6">
        <v>34</v>
      </c>
      <c r="F196" s="6">
        <v>19</v>
      </c>
      <c r="G196" s="6">
        <v>27</v>
      </c>
      <c r="H196" s="6">
        <v>387</v>
      </c>
      <c r="I196" s="6">
        <v>34</v>
      </c>
      <c r="J196" s="7">
        <v>0.91</v>
      </c>
      <c r="K196" s="2">
        <f t="shared" ref="K196:K259" si="3">IFERROR((VLOOKUP(B196,$B$2:$J$368,2,FALSE)/VLOOKUP(B196-7,$B$2:$J$368,2,FALSE))-1,"No Data available")</f>
        <v>0.0285882310271037</v>
      </c>
    </row>
    <row r="197" spans="2:11">
      <c r="B197" s="5">
        <v>43660</v>
      </c>
      <c r="C197" s="6">
        <v>395422</v>
      </c>
      <c r="D197" s="7">
        <v>0.17</v>
      </c>
      <c r="E197" s="6">
        <v>38</v>
      </c>
      <c r="F197" s="6">
        <v>22</v>
      </c>
      <c r="G197" s="6">
        <v>26</v>
      </c>
      <c r="H197" s="6">
        <v>399</v>
      </c>
      <c r="I197" s="6">
        <v>35</v>
      </c>
      <c r="J197" s="7">
        <v>0.92</v>
      </c>
      <c r="K197" s="2">
        <f t="shared" si="3"/>
        <v>-0.0179218056914648</v>
      </c>
    </row>
    <row r="198" spans="2:11">
      <c r="B198" s="5">
        <v>43661</v>
      </c>
      <c r="C198" s="6">
        <v>392725</v>
      </c>
      <c r="D198" s="7">
        <v>0.18</v>
      </c>
      <c r="E198" s="6">
        <v>39</v>
      </c>
      <c r="F198" s="6">
        <v>22</v>
      </c>
      <c r="G198" s="6">
        <v>27</v>
      </c>
      <c r="H198" s="6">
        <v>353</v>
      </c>
      <c r="I198" s="6">
        <v>32</v>
      </c>
      <c r="J198" s="7">
        <v>0.94</v>
      </c>
      <c r="K198" s="2">
        <f t="shared" si="3"/>
        <v>0.0073074515999958</v>
      </c>
    </row>
    <row r="199" spans="2:11">
      <c r="B199" s="5">
        <v>43662</v>
      </c>
      <c r="C199" s="6">
        <v>387617</v>
      </c>
      <c r="D199" s="7">
        <v>0.17</v>
      </c>
      <c r="E199" s="6">
        <v>38</v>
      </c>
      <c r="F199" s="6">
        <v>20</v>
      </c>
      <c r="G199" s="6">
        <v>30</v>
      </c>
      <c r="H199" s="6">
        <v>458</v>
      </c>
      <c r="I199" s="6">
        <v>40</v>
      </c>
      <c r="J199" s="7">
        <v>0.95</v>
      </c>
      <c r="K199" s="2">
        <f t="shared" si="3"/>
        <v>0.00196196020245165</v>
      </c>
    </row>
    <row r="200" spans="2:11">
      <c r="B200" s="5">
        <v>43663</v>
      </c>
      <c r="C200" s="6">
        <v>386795</v>
      </c>
      <c r="D200" s="7">
        <v>0.18</v>
      </c>
      <c r="E200" s="6">
        <v>30</v>
      </c>
      <c r="F200" s="6">
        <v>17</v>
      </c>
      <c r="G200" s="6">
        <v>29</v>
      </c>
      <c r="H200" s="6">
        <v>387</v>
      </c>
      <c r="I200" s="6">
        <v>36</v>
      </c>
      <c r="J200" s="7">
        <v>0.93</v>
      </c>
      <c r="K200" s="2">
        <f t="shared" si="3"/>
        <v>-0.00532062623436469</v>
      </c>
    </row>
    <row r="201" spans="2:11">
      <c r="B201" s="5">
        <v>43664</v>
      </c>
      <c r="C201" s="6">
        <v>395874</v>
      </c>
      <c r="D201" s="7">
        <v>0.17</v>
      </c>
      <c r="E201" s="6">
        <v>36</v>
      </c>
      <c r="F201" s="6">
        <v>18</v>
      </c>
      <c r="G201" s="6">
        <v>29</v>
      </c>
      <c r="H201" s="6">
        <v>372</v>
      </c>
      <c r="I201" s="6">
        <v>37</v>
      </c>
      <c r="J201" s="7">
        <v>0.94</v>
      </c>
      <c r="K201" s="2">
        <f t="shared" si="3"/>
        <v>0.0216340508553747</v>
      </c>
    </row>
    <row r="202" spans="2:11">
      <c r="B202" s="5">
        <v>43665</v>
      </c>
      <c r="C202" s="6">
        <v>387761</v>
      </c>
      <c r="D202" s="7">
        <v>0.19</v>
      </c>
      <c r="E202" s="6">
        <v>32</v>
      </c>
      <c r="F202" s="6">
        <v>19</v>
      </c>
      <c r="G202" s="6">
        <v>30</v>
      </c>
      <c r="H202" s="6">
        <v>388</v>
      </c>
      <c r="I202" s="6">
        <v>40</v>
      </c>
      <c r="J202" s="7">
        <v>0.94</v>
      </c>
      <c r="K202" s="2">
        <f t="shared" si="3"/>
        <v>-0.0068004385066186</v>
      </c>
    </row>
    <row r="203" spans="2:11">
      <c r="B203" s="5">
        <v>43666</v>
      </c>
      <c r="C203" s="6">
        <v>406137</v>
      </c>
      <c r="D203" s="7">
        <v>0.17</v>
      </c>
      <c r="E203" s="6">
        <v>34</v>
      </c>
      <c r="F203" s="6">
        <v>22</v>
      </c>
      <c r="G203" s="6">
        <v>30</v>
      </c>
      <c r="H203" s="6">
        <v>358</v>
      </c>
      <c r="I203" s="6">
        <v>37</v>
      </c>
      <c r="J203" s="7">
        <v>0.95</v>
      </c>
      <c r="K203" s="2">
        <f t="shared" si="3"/>
        <v>0.0229300838973083</v>
      </c>
    </row>
    <row r="204" spans="2:11">
      <c r="B204" s="5">
        <v>43667</v>
      </c>
      <c r="C204" s="6">
        <v>386278</v>
      </c>
      <c r="D204" s="7">
        <v>0.19</v>
      </c>
      <c r="E204" s="6">
        <v>35</v>
      </c>
      <c r="F204" s="6">
        <v>22</v>
      </c>
      <c r="G204" s="6">
        <v>28</v>
      </c>
      <c r="H204" s="6">
        <v>396</v>
      </c>
      <c r="I204" s="6">
        <v>34</v>
      </c>
      <c r="J204" s="7">
        <v>0.93</v>
      </c>
      <c r="K204" s="2">
        <f t="shared" si="3"/>
        <v>-0.0231246617537719</v>
      </c>
    </row>
    <row r="205" spans="2:11">
      <c r="B205" s="5">
        <v>43668</v>
      </c>
      <c r="C205" s="6">
        <v>385427</v>
      </c>
      <c r="D205" s="7">
        <v>0.19</v>
      </c>
      <c r="E205" s="6">
        <v>33</v>
      </c>
      <c r="F205" s="6">
        <v>17</v>
      </c>
      <c r="G205" s="6">
        <v>28</v>
      </c>
      <c r="H205" s="6">
        <v>372</v>
      </c>
      <c r="I205" s="6">
        <v>32</v>
      </c>
      <c r="J205" s="7">
        <v>0.94</v>
      </c>
      <c r="K205" s="2">
        <f t="shared" si="3"/>
        <v>-0.0185829779107518</v>
      </c>
    </row>
    <row r="206" spans="2:11">
      <c r="B206" s="5">
        <v>43669</v>
      </c>
      <c r="C206" s="6">
        <v>390237</v>
      </c>
      <c r="D206" s="7">
        <v>0.19</v>
      </c>
      <c r="E206" s="6">
        <v>32</v>
      </c>
      <c r="F206" s="6">
        <v>18</v>
      </c>
      <c r="G206" s="6">
        <v>25</v>
      </c>
      <c r="H206" s="6">
        <v>382</v>
      </c>
      <c r="I206" s="6">
        <v>35</v>
      </c>
      <c r="J206" s="7">
        <v>0.93</v>
      </c>
      <c r="K206" s="2">
        <f t="shared" si="3"/>
        <v>0.0067592494653228</v>
      </c>
    </row>
    <row r="207" spans="2:11">
      <c r="B207" s="5">
        <v>43670</v>
      </c>
      <c r="C207" s="6">
        <v>393045</v>
      </c>
      <c r="D207" s="7">
        <v>0.19</v>
      </c>
      <c r="E207" s="6">
        <v>39</v>
      </c>
      <c r="F207" s="6">
        <v>22</v>
      </c>
      <c r="G207" s="6">
        <v>29</v>
      </c>
      <c r="H207" s="6">
        <v>360</v>
      </c>
      <c r="I207" s="6">
        <v>31</v>
      </c>
      <c r="J207" s="7">
        <v>0.93</v>
      </c>
      <c r="K207" s="2">
        <f t="shared" si="3"/>
        <v>0.0161584301761915</v>
      </c>
    </row>
    <row r="208" spans="2:11">
      <c r="B208" s="5">
        <v>43671</v>
      </c>
      <c r="C208" s="6">
        <v>392465</v>
      </c>
      <c r="D208" s="7">
        <v>0.19</v>
      </c>
      <c r="E208" s="6">
        <v>31</v>
      </c>
      <c r="F208" s="6">
        <v>21</v>
      </c>
      <c r="G208" s="6">
        <v>27</v>
      </c>
      <c r="H208" s="6">
        <v>373</v>
      </c>
      <c r="I208" s="6">
        <v>37</v>
      </c>
      <c r="J208" s="7">
        <v>0.94</v>
      </c>
      <c r="K208" s="2">
        <f t="shared" si="3"/>
        <v>-0.00861132582589408</v>
      </c>
    </row>
    <row r="209" spans="2:11">
      <c r="B209" s="5">
        <v>43672</v>
      </c>
      <c r="C209" s="6">
        <v>401514</v>
      </c>
      <c r="D209" s="7">
        <v>0.19</v>
      </c>
      <c r="E209" s="6">
        <v>32</v>
      </c>
      <c r="F209" s="6">
        <v>17</v>
      </c>
      <c r="G209" s="6">
        <v>25</v>
      </c>
      <c r="H209" s="6">
        <v>388</v>
      </c>
      <c r="I209" s="6">
        <v>39</v>
      </c>
      <c r="J209" s="7">
        <v>0.91</v>
      </c>
      <c r="K209" s="2">
        <f t="shared" si="3"/>
        <v>0.0354677236751504</v>
      </c>
    </row>
    <row r="210" spans="2:11">
      <c r="B210" s="5">
        <v>43673</v>
      </c>
      <c r="C210" s="6">
        <v>392433</v>
      </c>
      <c r="D210" s="7">
        <v>0.17</v>
      </c>
      <c r="E210" s="6">
        <v>38</v>
      </c>
      <c r="F210" s="6">
        <v>19</v>
      </c>
      <c r="G210" s="6">
        <v>29</v>
      </c>
      <c r="H210" s="6">
        <v>382</v>
      </c>
      <c r="I210" s="6">
        <v>32</v>
      </c>
      <c r="J210" s="7">
        <v>0.95</v>
      </c>
      <c r="K210" s="2">
        <f t="shared" si="3"/>
        <v>-0.0337423086298466</v>
      </c>
    </row>
    <row r="211" spans="2:11">
      <c r="B211" s="5">
        <v>43674</v>
      </c>
      <c r="C211" s="6">
        <v>395692</v>
      </c>
      <c r="D211" s="7">
        <v>0.17</v>
      </c>
      <c r="E211" s="6">
        <v>40</v>
      </c>
      <c r="F211" s="6">
        <v>18</v>
      </c>
      <c r="G211" s="6">
        <v>26</v>
      </c>
      <c r="H211" s="6">
        <v>375</v>
      </c>
      <c r="I211" s="6">
        <v>31</v>
      </c>
      <c r="J211" s="7">
        <v>0.91</v>
      </c>
      <c r="K211" s="2">
        <f t="shared" si="3"/>
        <v>0.0243710488301172</v>
      </c>
    </row>
    <row r="212" spans="2:11">
      <c r="B212" s="5">
        <v>43675</v>
      </c>
      <c r="C212" s="6">
        <v>391474</v>
      </c>
      <c r="D212" s="7">
        <v>0.17</v>
      </c>
      <c r="E212" s="6">
        <v>35</v>
      </c>
      <c r="F212" s="6">
        <v>22</v>
      </c>
      <c r="G212" s="6">
        <v>25</v>
      </c>
      <c r="H212" s="6">
        <v>388</v>
      </c>
      <c r="I212" s="6">
        <v>38</v>
      </c>
      <c r="J212" s="7">
        <v>0.92</v>
      </c>
      <c r="K212" s="2">
        <f t="shared" si="3"/>
        <v>0.0156890928762126</v>
      </c>
    </row>
    <row r="213" spans="2:11">
      <c r="B213" s="5">
        <v>43676</v>
      </c>
      <c r="C213" s="6">
        <v>399345</v>
      </c>
      <c r="D213" s="7">
        <v>0.19</v>
      </c>
      <c r="E213" s="6">
        <v>34</v>
      </c>
      <c r="F213" s="6">
        <v>18</v>
      </c>
      <c r="G213" s="6">
        <v>29</v>
      </c>
      <c r="H213" s="6">
        <v>365</v>
      </c>
      <c r="I213" s="6">
        <v>39</v>
      </c>
      <c r="J213" s="7">
        <v>0.92</v>
      </c>
      <c r="K213" s="2">
        <f t="shared" si="3"/>
        <v>0.0233396628202862</v>
      </c>
    </row>
    <row r="214" spans="2:11">
      <c r="B214" s="5">
        <v>43677</v>
      </c>
      <c r="C214" s="6">
        <v>390149</v>
      </c>
      <c r="D214" s="7">
        <v>0.17</v>
      </c>
      <c r="E214" s="6">
        <v>33</v>
      </c>
      <c r="F214" s="6">
        <v>18</v>
      </c>
      <c r="G214" s="6">
        <v>29</v>
      </c>
      <c r="H214" s="6">
        <v>365</v>
      </c>
      <c r="I214" s="6">
        <v>39</v>
      </c>
      <c r="J214" s="7">
        <v>0.95</v>
      </c>
      <c r="K214" s="2">
        <f t="shared" si="3"/>
        <v>-0.00736811306593388</v>
      </c>
    </row>
    <row r="215" spans="2:11">
      <c r="B215" s="5">
        <v>43678</v>
      </c>
      <c r="C215" s="6">
        <v>386768</v>
      </c>
      <c r="D215" s="7">
        <v>0.19</v>
      </c>
      <c r="E215" s="6">
        <v>32</v>
      </c>
      <c r="F215" s="6">
        <v>20</v>
      </c>
      <c r="G215" s="6">
        <v>25</v>
      </c>
      <c r="H215" s="6">
        <v>384</v>
      </c>
      <c r="I215" s="6">
        <v>37</v>
      </c>
      <c r="J215" s="7">
        <v>0.94</v>
      </c>
      <c r="K215" s="2">
        <f t="shared" si="3"/>
        <v>-0.0145159440969258</v>
      </c>
    </row>
    <row r="216" spans="2:11">
      <c r="B216" s="5">
        <v>43679</v>
      </c>
      <c r="C216" s="6">
        <v>387112</v>
      </c>
      <c r="D216" s="7">
        <v>0.17</v>
      </c>
      <c r="E216" s="6">
        <v>37</v>
      </c>
      <c r="F216" s="6">
        <v>21</v>
      </c>
      <c r="G216" s="6">
        <v>26</v>
      </c>
      <c r="H216" s="6">
        <v>384</v>
      </c>
      <c r="I216" s="6">
        <v>37</v>
      </c>
      <c r="J216" s="7">
        <v>0.93</v>
      </c>
      <c r="K216" s="2">
        <f t="shared" si="3"/>
        <v>-0.0358692349457304</v>
      </c>
    </row>
    <row r="217" spans="2:11">
      <c r="B217" s="5">
        <v>43680</v>
      </c>
      <c r="C217" s="6">
        <v>409781</v>
      </c>
      <c r="D217" s="7">
        <v>0.19</v>
      </c>
      <c r="E217" s="6">
        <v>30</v>
      </c>
      <c r="F217" s="6">
        <v>19</v>
      </c>
      <c r="G217" s="6">
        <v>27</v>
      </c>
      <c r="H217" s="6">
        <v>358</v>
      </c>
      <c r="I217" s="6">
        <v>31</v>
      </c>
      <c r="J217" s="7">
        <v>0.92</v>
      </c>
      <c r="K217" s="2">
        <f t="shared" si="3"/>
        <v>0.0442062721534631</v>
      </c>
    </row>
    <row r="218" spans="2:11">
      <c r="B218" s="5">
        <v>43681</v>
      </c>
      <c r="C218" s="6">
        <v>388262</v>
      </c>
      <c r="D218" s="7">
        <v>0.18</v>
      </c>
      <c r="E218" s="6">
        <v>35</v>
      </c>
      <c r="F218" s="6">
        <v>22</v>
      </c>
      <c r="G218" s="6">
        <v>30</v>
      </c>
      <c r="H218" s="6">
        <v>369</v>
      </c>
      <c r="I218" s="6">
        <v>39</v>
      </c>
      <c r="J218" s="7">
        <v>0.95</v>
      </c>
      <c r="K218" s="2">
        <f t="shared" si="3"/>
        <v>-0.0187772307754516</v>
      </c>
    </row>
    <row r="219" spans="2:11">
      <c r="B219" s="5">
        <v>43682</v>
      </c>
      <c r="C219" s="6">
        <v>403716</v>
      </c>
      <c r="D219" s="7">
        <v>0.17</v>
      </c>
      <c r="E219" s="6">
        <v>39</v>
      </c>
      <c r="F219" s="6">
        <v>22</v>
      </c>
      <c r="G219" s="6">
        <v>25</v>
      </c>
      <c r="H219" s="6">
        <v>389</v>
      </c>
      <c r="I219" s="6">
        <v>36</v>
      </c>
      <c r="J219" s="7">
        <v>0.92</v>
      </c>
      <c r="K219" s="2">
        <f t="shared" si="3"/>
        <v>0.0312715531555097</v>
      </c>
    </row>
    <row r="220" spans="2:11">
      <c r="B220" s="5">
        <v>43683</v>
      </c>
      <c r="C220" s="6">
        <v>398247</v>
      </c>
      <c r="D220" s="7">
        <v>0.17</v>
      </c>
      <c r="E220" s="6">
        <v>31</v>
      </c>
      <c r="F220" s="6">
        <v>18</v>
      </c>
      <c r="G220" s="6">
        <v>29</v>
      </c>
      <c r="H220" s="6">
        <v>398</v>
      </c>
      <c r="I220" s="6">
        <v>32</v>
      </c>
      <c r="J220" s="7">
        <v>0.95</v>
      </c>
      <c r="K220" s="2">
        <f t="shared" si="3"/>
        <v>-0.00274950231003268</v>
      </c>
    </row>
    <row r="221" spans="2:11">
      <c r="B221" s="5">
        <v>43684</v>
      </c>
      <c r="C221" s="6">
        <v>395396</v>
      </c>
      <c r="D221" s="7">
        <v>0.19</v>
      </c>
      <c r="E221" s="6">
        <v>34</v>
      </c>
      <c r="F221" s="6">
        <v>22</v>
      </c>
      <c r="G221" s="6">
        <v>29</v>
      </c>
      <c r="H221" s="6">
        <v>366</v>
      </c>
      <c r="I221" s="6">
        <v>37</v>
      </c>
      <c r="J221" s="7">
        <v>0.91</v>
      </c>
      <c r="K221" s="2">
        <f t="shared" si="3"/>
        <v>0.0134487080576908</v>
      </c>
    </row>
    <row r="222" spans="2:11">
      <c r="B222" s="5">
        <v>43685</v>
      </c>
      <c r="C222" s="6">
        <v>395163</v>
      </c>
      <c r="D222" s="7">
        <v>0.18</v>
      </c>
      <c r="E222" s="6">
        <v>32</v>
      </c>
      <c r="F222" s="6">
        <v>17</v>
      </c>
      <c r="G222" s="6">
        <v>29</v>
      </c>
      <c r="H222" s="6">
        <v>367</v>
      </c>
      <c r="I222" s="6">
        <v>37</v>
      </c>
      <c r="J222" s="7">
        <v>0.92</v>
      </c>
      <c r="K222" s="2">
        <f t="shared" si="3"/>
        <v>0.0217055185537582</v>
      </c>
    </row>
    <row r="223" spans="2:11">
      <c r="B223" s="5">
        <v>43686</v>
      </c>
      <c r="C223" s="6">
        <v>402090</v>
      </c>
      <c r="D223" s="7">
        <v>0.17</v>
      </c>
      <c r="E223" s="6">
        <v>32</v>
      </c>
      <c r="F223" s="6">
        <v>21</v>
      </c>
      <c r="G223" s="6">
        <v>30</v>
      </c>
      <c r="H223" s="6">
        <v>353</v>
      </c>
      <c r="I223" s="6">
        <v>34</v>
      </c>
      <c r="J223" s="7">
        <v>0.93</v>
      </c>
      <c r="K223" s="2">
        <f t="shared" si="3"/>
        <v>0.0386916447953047</v>
      </c>
    </row>
    <row r="224" spans="2:11">
      <c r="B224" s="5">
        <v>43687</v>
      </c>
      <c r="C224" s="6">
        <v>398762</v>
      </c>
      <c r="D224" s="7">
        <v>0.19</v>
      </c>
      <c r="E224" s="6">
        <v>30</v>
      </c>
      <c r="F224" s="6">
        <v>22</v>
      </c>
      <c r="G224" s="6">
        <v>27</v>
      </c>
      <c r="H224" s="6">
        <v>352</v>
      </c>
      <c r="I224" s="6">
        <v>30</v>
      </c>
      <c r="J224" s="7">
        <v>0.93</v>
      </c>
      <c r="K224" s="2">
        <f t="shared" si="3"/>
        <v>-0.0268899729367638</v>
      </c>
    </row>
    <row r="225" spans="2:11">
      <c r="B225" s="5">
        <v>43688</v>
      </c>
      <c r="C225" s="6">
        <v>383675</v>
      </c>
      <c r="D225" s="7">
        <v>0.19</v>
      </c>
      <c r="E225" s="6">
        <v>34</v>
      </c>
      <c r="F225" s="6">
        <v>29</v>
      </c>
      <c r="G225" s="6">
        <v>27</v>
      </c>
      <c r="H225" s="6">
        <v>396</v>
      </c>
      <c r="I225" s="6">
        <v>31</v>
      </c>
      <c r="J225" s="7">
        <v>0.95</v>
      </c>
      <c r="K225" s="2">
        <f t="shared" si="3"/>
        <v>-0.0118141873271141</v>
      </c>
    </row>
    <row r="226" spans="2:11">
      <c r="B226" s="5">
        <v>43689</v>
      </c>
      <c r="C226" s="6">
        <v>390603</v>
      </c>
      <c r="D226" s="7">
        <v>0.18</v>
      </c>
      <c r="E226" s="6">
        <v>36</v>
      </c>
      <c r="F226" s="6">
        <v>21</v>
      </c>
      <c r="G226" s="6">
        <v>30</v>
      </c>
      <c r="H226" s="6">
        <v>382</v>
      </c>
      <c r="I226" s="6">
        <v>37</v>
      </c>
      <c r="J226" s="7">
        <v>0.91</v>
      </c>
      <c r="K226" s="2">
        <f t="shared" si="3"/>
        <v>-0.0324807537972238</v>
      </c>
    </row>
    <row r="227" spans="2:11">
      <c r="B227" s="5">
        <v>43690</v>
      </c>
      <c r="C227" s="6">
        <v>400629</v>
      </c>
      <c r="D227" s="7">
        <v>0.19</v>
      </c>
      <c r="E227" s="6">
        <v>30</v>
      </c>
      <c r="F227" s="6">
        <v>19</v>
      </c>
      <c r="G227" s="6">
        <v>25</v>
      </c>
      <c r="H227" s="6">
        <v>382</v>
      </c>
      <c r="I227" s="6">
        <v>32</v>
      </c>
      <c r="J227" s="7">
        <v>0.93</v>
      </c>
      <c r="K227" s="2">
        <f t="shared" si="3"/>
        <v>0.00598121266450224</v>
      </c>
    </row>
    <row r="228" spans="2:11">
      <c r="B228" s="5">
        <v>43691</v>
      </c>
      <c r="C228" s="6">
        <v>398528</v>
      </c>
      <c r="D228" s="7">
        <v>0.17</v>
      </c>
      <c r="E228" s="6">
        <v>32</v>
      </c>
      <c r="F228" s="6">
        <v>17</v>
      </c>
      <c r="G228" s="6">
        <v>25</v>
      </c>
      <c r="H228" s="6">
        <v>372</v>
      </c>
      <c r="I228" s="6">
        <v>40</v>
      </c>
      <c r="J228" s="7">
        <v>0.91</v>
      </c>
      <c r="K228" s="2">
        <f t="shared" si="3"/>
        <v>0.00792117269775106</v>
      </c>
    </row>
    <row r="229" spans="2:11">
      <c r="B229" s="5">
        <v>43692</v>
      </c>
      <c r="C229" s="6">
        <v>384154</v>
      </c>
      <c r="D229" s="7">
        <v>0.17</v>
      </c>
      <c r="E229" s="6">
        <v>36</v>
      </c>
      <c r="F229" s="6">
        <v>21</v>
      </c>
      <c r="G229" s="6">
        <v>28</v>
      </c>
      <c r="H229" s="6">
        <v>362</v>
      </c>
      <c r="I229" s="6">
        <v>30</v>
      </c>
      <c r="J229" s="7">
        <v>0.92</v>
      </c>
      <c r="K229" s="2">
        <f t="shared" si="3"/>
        <v>-0.0278593896695793</v>
      </c>
    </row>
    <row r="230" spans="2:11">
      <c r="B230" s="5">
        <v>43693</v>
      </c>
      <c r="C230" s="6">
        <v>405920</v>
      </c>
      <c r="D230" s="7">
        <v>0.19</v>
      </c>
      <c r="E230" s="6">
        <v>35</v>
      </c>
      <c r="F230" s="6">
        <v>17</v>
      </c>
      <c r="G230" s="6">
        <v>29</v>
      </c>
      <c r="H230" s="6">
        <v>351</v>
      </c>
      <c r="I230" s="6">
        <v>40</v>
      </c>
      <c r="J230" s="7">
        <v>0.95</v>
      </c>
      <c r="K230" s="2">
        <f t="shared" si="3"/>
        <v>0.00952523066975064</v>
      </c>
    </row>
    <row r="231" spans="2:11">
      <c r="B231" s="5">
        <v>43694</v>
      </c>
      <c r="C231" s="6">
        <v>408856</v>
      </c>
      <c r="D231" s="7">
        <v>0.17</v>
      </c>
      <c r="E231" s="6">
        <v>35</v>
      </c>
      <c r="F231" s="6">
        <v>17</v>
      </c>
      <c r="G231" s="6">
        <v>29</v>
      </c>
      <c r="H231" s="6">
        <v>371</v>
      </c>
      <c r="I231" s="6">
        <v>39</v>
      </c>
      <c r="J231" s="7">
        <v>0.94</v>
      </c>
      <c r="K231" s="2">
        <f t="shared" si="3"/>
        <v>0.0253133448021627</v>
      </c>
    </row>
    <row r="232" spans="2:11">
      <c r="B232" s="5">
        <v>43695</v>
      </c>
      <c r="C232" s="6">
        <v>390612</v>
      </c>
      <c r="D232" s="7">
        <v>0.17</v>
      </c>
      <c r="E232" s="6">
        <v>38</v>
      </c>
      <c r="F232" s="6">
        <v>20</v>
      </c>
      <c r="G232" s="6">
        <v>30</v>
      </c>
      <c r="H232" s="6">
        <v>380</v>
      </c>
      <c r="I232" s="6">
        <v>40</v>
      </c>
      <c r="J232" s="7">
        <v>0.94</v>
      </c>
      <c r="K232" s="2">
        <f t="shared" si="3"/>
        <v>0.0180804065941227</v>
      </c>
    </row>
    <row r="233" spans="2:11">
      <c r="B233" s="5">
        <v>43696</v>
      </c>
      <c r="C233" s="6">
        <v>408028</v>
      </c>
      <c r="D233" s="7">
        <v>0.18</v>
      </c>
      <c r="E233" s="6">
        <v>35</v>
      </c>
      <c r="F233" s="6">
        <v>20</v>
      </c>
      <c r="G233" s="6">
        <v>30</v>
      </c>
      <c r="H233" s="6">
        <v>388</v>
      </c>
      <c r="I233" s="6">
        <v>32</v>
      </c>
      <c r="J233" s="7">
        <v>0.93</v>
      </c>
      <c r="K233" s="2">
        <f t="shared" si="3"/>
        <v>0.0446105124640619</v>
      </c>
    </row>
    <row r="234" spans="2:11">
      <c r="B234" s="5">
        <v>43697</v>
      </c>
      <c r="C234" s="6">
        <v>383876</v>
      </c>
      <c r="D234" s="7">
        <v>0.18</v>
      </c>
      <c r="E234" s="6">
        <v>35</v>
      </c>
      <c r="F234" s="6">
        <v>22</v>
      </c>
      <c r="G234" s="6">
        <v>30</v>
      </c>
      <c r="H234" s="6">
        <v>351</v>
      </c>
      <c r="I234" s="6">
        <v>38</v>
      </c>
      <c r="J234" s="7">
        <v>0.92</v>
      </c>
      <c r="K234" s="2">
        <f t="shared" si="3"/>
        <v>-0.0418167431713631</v>
      </c>
    </row>
    <row r="235" spans="2:11">
      <c r="B235" s="5">
        <v>43698</v>
      </c>
      <c r="C235" s="6">
        <v>390911</v>
      </c>
      <c r="D235" s="7">
        <v>0.19</v>
      </c>
      <c r="E235" s="6">
        <v>36</v>
      </c>
      <c r="F235" s="6">
        <v>18</v>
      </c>
      <c r="G235" s="6">
        <v>28</v>
      </c>
      <c r="H235" s="6">
        <v>382</v>
      </c>
      <c r="I235" s="6">
        <v>32</v>
      </c>
      <c r="J235" s="7">
        <v>0.93</v>
      </c>
      <c r="K235" s="2">
        <f t="shared" si="3"/>
        <v>-0.0191128352336599</v>
      </c>
    </row>
    <row r="236" spans="2:11">
      <c r="B236" s="5">
        <v>43699</v>
      </c>
      <c r="C236" s="6">
        <v>382072</v>
      </c>
      <c r="D236" s="7">
        <v>0.19</v>
      </c>
      <c r="E236" s="6">
        <v>36</v>
      </c>
      <c r="F236" s="6">
        <v>18</v>
      </c>
      <c r="G236" s="6">
        <v>29</v>
      </c>
      <c r="H236" s="6">
        <v>395</v>
      </c>
      <c r="I236" s="6">
        <v>37</v>
      </c>
      <c r="J236" s="7">
        <v>0.95</v>
      </c>
      <c r="K236" s="2">
        <f t="shared" si="3"/>
        <v>-0.00541970147388804</v>
      </c>
    </row>
    <row r="237" spans="2:11">
      <c r="B237" s="5">
        <v>43700</v>
      </c>
      <c r="C237" s="6">
        <v>403634</v>
      </c>
      <c r="D237" s="7">
        <v>0.19</v>
      </c>
      <c r="E237" s="6">
        <v>39</v>
      </c>
      <c r="F237" s="6">
        <v>21</v>
      </c>
      <c r="G237" s="6">
        <v>27</v>
      </c>
      <c r="H237" s="6">
        <v>352</v>
      </c>
      <c r="I237" s="6">
        <v>34</v>
      </c>
      <c r="J237" s="7">
        <v>0.93</v>
      </c>
      <c r="K237" s="2">
        <f t="shared" si="3"/>
        <v>-0.005631651556957</v>
      </c>
    </row>
    <row r="238" spans="2:11">
      <c r="B238" s="5">
        <v>43701</v>
      </c>
      <c r="C238" s="6">
        <v>380313</v>
      </c>
      <c r="D238" s="7">
        <v>0.19</v>
      </c>
      <c r="E238" s="6">
        <v>36</v>
      </c>
      <c r="F238" s="6">
        <v>18</v>
      </c>
      <c r="G238" s="6">
        <v>29</v>
      </c>
      <c r="H238" s="6">
        <v>377</v>
      </c>
      <c r="I238" s="6">
        <v>31</v>
      </c>
      <c r="J238" s="7">
        <v>0.94</v>
      </c>
      <c r="K238" s="2">
        <f t="shared" si="3"/>
        <v>-0.0698118653022091</v>
      </c>
    </row>
    <row r="239" spans="2:11">
      <c r="B239" s="5">
        <v>43702</v>
      </c>
      <c r="C239" s="6">
        <v>388418</v>
      </c>
      <c r="D239" s="7">
        <v>0.19</v>
      </c>
      <c r="E239" s="6">
        <v>31</v>
      </c>
      <c r="F239" s="6">
        <v>18</v>
      </c>
      <c r="G239" s="6">
        <v>27</v>
      </c>
      <c r="H239" s="6">
        <v>367</v>
      </c>
      <c r="I239" s="6">
        <v>33</v>
      </c>
      <c r="J239" s="7">
        <v>0.95</v>
      </c>
      <c r="K239" s="2">
        <f t="shared" si="3"/>
        <v>-0.00561682692800014</v>
      </c>
    </row>
    <row r="240" spans="2:11">
      <c r="B240" s="5">
        <v>43703</v>
      </c>
      <c r="C240" s="6">
        <v>392670</v>
      </c>
      <c r="D240" s="7">
        <v>0.17</v>
      </c>
      <c r="E240" s="6">
        <v>32</v>
      </c>
      <c r="F240" s="6">
        <v>20</v>
      </c>
      <c r="G240" s="6">
        <v>30</v>
      </c>
      <c r="H240" s="6">
        <v>369</v>
      </c>
      <c r="I240" s="6">
        <v>30</v>
      </c>
      <c r="J240" s="7">
        <v>0.94</v>
      </c>
      <c r="K240" s="2">
        <f t="shared" si="3"/>
        <v>-0.0376395737547424</v>
      </c>
    </row>
    <row r="241" spans="2:11">
      <c r="B241" s="5">
        <v>43704</v>
      </c>
      <c r="C241" s="6">
        <v>405258</v>
      </c>
      <c r="D241" s="7">
        <v>0.19</v>
      </c>
      <c r="E241" s="6">
        <v>39</v>
      </c>
      <c r="F241" s="6">
        <v>22</v>
      </c>
      <c r="G241" s="6">
        <v>29</v>
      </c>
      <c r="H241" s="6">
        <v>361</v>
      </c>
      <c r="I241" s="6">
        <v>37</v>
      </c>
      <c r="J241" s="7">
        <v>0.94</v>
      </c>
      <c r="K241" s="2">
        <f t="shared" si="3"/>
        <v>0.0557002782148401</v>
      </c>
    </row>
    <row r="242" spans="2:11">
      <c r="B242" s="5">
        <v>43705</v>
      </c>
      <c r="C242" s="6">
        <v>400562</v>
      </c>
      <c r="D242" s="7">
        <v>0.19</v>
      </c>
      <c r="E242" s="6">
        <v>31</v>
      </c>
      <c r="F242" s="6">
        <v>19</v>
      </c>
      <c r="G242" s="6">
        <v>28</v>
      </c>
      <c r="H242" s="6">
        <v>382</v>
      </c>
      <c r="I242" s="6">
        <v>40</v>
      </c>
      <c r="J242" s="7">
        <v>0.95</v>
      </c>
      <c r="K242" s="2">
        <f t="shared" si="3"/>
        <v>0.0246884840794963</v>
      </c>
    </row>
    <row r="243" spans="2:11">
      <c r="B243" s="5">
        <v>43706</v>
      </c>
      <c r="C243" s="6">
        <v>386473</v>
      </c>
      <c r="D243" s="7">
        <v>0.17</v>
      </c>
      <c r="E243" s="6">
        <v>35</v>
      </c>
      <c r="F243" s="6">
        <v>22</v>
      </c>
      <c r="G243" s="6">
        <v>29</v>
      </c>
      <c r="H243" s="6">
        <v>362</v>
      </c>
      <c r="I243" s="6">
        <v>31</v>
      </c>
      <c r="J243" s="7">
        <v>0.92</v>
      </c>
      <c r="K243" s="2">
        <f t="shared" si="3"/>
        <v>0.0115187713310581</v>
      </c>
    </row>
    <row r="244" spans="2:11">
      <c r="B244" s="5">
        <v>43707</v>
      </c>
      <c r="C244" s="6">
        <v>382326</v>
      </c>
      <c r="D244" s="7">
        <v>0.19</v>
      </c>
      <c r="E244" s="6">
        <v>30</v>
      </c>
      <c r="F244" s="6">
        <v>20</v>
      </c>
      <c r="G244" s="6">
        <v>27</v>
      </c>
      <c r="H244" s="6">
        <v>389</v>
      </c>
      <c r="I244" s="6">
        <v>33</v>
      </c>
      <c r="J244" s="7">
        <v>0.91</v>
      </c>
      <c r="K244" s="2">
        <f t="shared" si="3"/>
        <v>-0.0527903992230585</v>
      </c>
    </row>
    <row r="245" spans="2:11">
      <c r="B245" s="5">
        <v>43708</v>
      </c>
      <c r="C245" s="6">
        <v>391845</v>
      </c>
      <c r="D245" s="7">
        <v>0.19</v>
      </c>
      <c r="E245" s="6">
        <v>38</v>
      </c>
      <c r="F245" s="6">
        <v>19</v>
      </c>
      <c r="G245" s="6">
        <v>26</v>
      </c>
      <c r="H245" s="6">
        <v>372</v>
      </c>
      <c r="I245" s="6">
        <v>31</v>
      </c>
      <c r="J245" s="7">
        <v>0.95</v>
      </c>
      <c r="K245" s="2">
        <f t="shared" si="3"/>
        <v>0.0303223923452525</v>
      </c>
    </row>
    <row r="246" spans="2:11">
      <c r="B246" s="5">
        <v>43709</v>
      </c>
      <c r="C246" s="6">
        <v>407821</v>
      </c>
      <c r="D246" s="7">
        <v>0.18</v>
      </c>
      <c r="E246" s="6">
        <v>35</v>
      </c>
      <c r="F246" s="6">
        <v>22</v>
      </c>
      <c r="G246" s="6">
        <v>29</v>
      </c>
      <c r="H246" s="6">
        <v>385</v>
      </c>
      <c r="I246" s="6">
        <v>31</v>
      </c>
      <c r="J246" s="7">
        <v>0.94</v>
      </c>
      <c r="K246" s="2">
        <f t="shared" si="3"/>
        <v>0.0499539156269793</v>
      </c>
    </row>
    <row r="247" spans="2:11">
      <c r="B247" s="5">
        <v>43710</v>
      </c>
      <c r="C247" s="6">
        <v>389944</v>
      </c>
      <c r="D247" s="7">
        <v>0.17</v>
      </c>
      <c r="E247" s="6">
        <v>31</v>
      </c>
      <c r="F247" s="6">
        <v>22</v>
      </c>
      <c r="G247" s="6">
        <v>28</v>
      </c>
      <c r="H247" s="6">
        <v>364</v>
      </c>
      <c r="I247" s="6">
        <v>32</v>
      </c>
      <c r="J247" s="7">
        <v>0.92</v>
      </c>
      <c r="K247" s="2">
        <f t="shared" si="3"/>
        <v>-0.00694221611021972</v>
      </c>
    </row>
    <row r="248" spans="2:11">
      <c r="B248" s="5">
        <v>43711</v>
      </c>
      <c r="C248" s="6">
        <v>402082</v>
      </c>
      <c r="D248" s="7">
        <v>0.18</v>
      </c>
      <c r="E248" s="6">
        <v>38</v>
      </c>
      <c r="F248" s="6">
        <v>17</v>
      </c>
      <c r="G248" s="6">
        <v>30</v>
      </c>
      <c r="H248" s="6">
        <v>351</v>
      </c>
      <c r="I248" s="6">
        <v>32</v>
      </c>
      <c r="J248" s="7">
        <v>0.95</v>
      </c>
      <c r="K248" s="2">
        <f t="shared" si="3"/>
        <v>-0.00783698286030132</v>
      </c>
    </row>
    <row r="249" spans="2:11">
      <c r="B249" s="5">
        <v>43712</v>
      </c>
      <c r="C249" s="6">
        <v>384229</v>
      </c>
      <c r="D249" s="7">
        <v>0.19</v>
      </c>
      <c r="E249" s="6">
        <v>39</v>
      </c>
      <c r="F249" s="6">
        <v>20</v>
      </c>
      <c r="G249" s="6">
        <v>26</v>
      </c>
      <c r="H249" s="6">
        <v>361</v>
      </c>
      <c r="I249" s="6">
        <v>34</v>
      </c>
      <c r="J249" s="7">
        <v>0.93</v>
      </c>
      <c r="K249" s="2">
        <f t="shared" si="3"/>
        <v>-0.0407752108287855</v>
      </c>
    </row>
    <row r="250" spans="2:11">
      <c r="B250" s="5">
        <v>43713</v>
      </c>
      <c r="C250" s="6">
        <v>386978</v>
      </c>
      <c r="D250" s="7">
        <v>0.17</v>
      </c>
      <c r="E250" s="6">
        <v>32</v>
      </c>
      <c r="F250" s="6">
        <v>22</v>
      </c>
      <c r="G250" s="6">
        <v>26</v>
      </c>
      <c r="H250" s="6">
        <v>368</v>
      </c>
      <c r="I250" s="6">
        <v>31</v>
      </c>
      <c r="J250" s="7">
        <v>0.93</v>
      </c>
      <c r="K250" s="2">
        <f t="shared" si="3"/>
        <v>0.00130668895369146</v>
      </c>
    </row>
    <row r="251" spans="2:11">
      <c r="B251" s="5">
        <v>43714</v>
      </c>
      <c r="C251" s="6">
        <v>396745</v>
      </c>
      <c r="D251" s="7">
        <v>0.18</v>
      </c>
      <c r="E251" s="6">
        <v>33</v>
      </c>
      <c r="F251" s="6">
        <v>17</v>
      </c>
      <c r="G251" s="6">
        <v>30</v>
      </c>
      <c r="H251" s="6">
        <v>377</v>
      </c>
      <c r="I251" s="6">
        <v>34</v>
      </c>
      <c r="J251" s="7">
        <v>0.92</v>
      </c>
      <c r="K251" s="2">
        <f t="shared" si="3"/>
        <v>0.037713888147811</v>
      </c>
    </row>
    <row r="252" spans="2:11">
      <c r="B252" s="5">
        <v>43715</v>
      </c>
      <c r="C252" s="6">
        <v>407003</v>
      </c>
      <c r="D252" s="7">
        <v>0.17</v>
      </c>
      <c r="E252" s="6">
        <v>34</v>
      </c>
      <c r="F252" s="6">
        <v>18</v>
      </c>
      <c r="G252" s="6">
        <v>26</v>
      </c>
      <c r="H252" s="6">
        <v>385</v>
      </c>
      <c r="I252" s="6">
        <v>37</v>
      </c>
      <c r="J252" s="7">
        <v>0.95</v>
      </c>
      <c r="K252" s="2">
        <f t="shared" si="3"/>
        <v>0.0386836631831464</v>
      </c>
    </row>
    <row r="253" spans="2:11">
      <c r="B253" s="5">
        <v>43716</v>
      </c>
      <c r="C253" s="6">
        <v>385901</v>
      </c>
      <c r="D253" s="7">
        <v>0.18</v>
      </c>
      <c r="E253" s="6">
        <v>35</v>
      </c>
      <c r="F253" s="6">
        <v>18</v>
      </c>
      <c r="G253" s="6">
        <v>30</v>
      </c>
      <c r="H253" s="6">
        <v>382</v>
      </c>
      <c r="I253" s="6">
        <v>34</v>
      </c>
      <c r="J253" s="7">
        <v>0.91</v>
      </c>
      <c r="K253" s="2">
        <f t="shared" si="3"/>
        <v>-0.053749071283725</v>
      </c>
    </row>
    <row r="254" spans="2:11">
      <c r="B254" s="5">
        <v>43717</v>
      </c>
      <c r="C254" s="6">
        <v>407716</v>
      </c>
      <c r="D254" s="7">
        <v>0.18</v>
      </c>
      <c r="E254" s="6">
        <v>35</v>
      </c>
      <c r="F254" s="6">
        <v>21</v>
      </c>
      <c r="G254" s="6">
        <v>26</v>
      </c>
      <c r="H254" s="6">
        <v>370</v>
      </c>
      <c r="I254" s="6">
        <v>38</v>
      </c>
      <c r="J254" s="7">
        <v>0.94</v>
      </c>
      <c r="K254" s="2">
        <f t="shared" si="3"/>
        <v>0.0455757749830745</v>
      </c>
    </row>
    <row r="255" spans="2:11">
      <c r="B255" s="5">
        <v>43718</v>
      </c>
      <c r="C255" s="6">
        <v>397777</v>
      </c>
      <c r="D255" s="7">
        <v>0.18</v>
      </c>
      <c r="E255" s="6">
        <v>35</v>
      </c>
      <c r="F255" s="6">
        <v>18</v>
      </c>
      <c r="G255" s="6">
        <v>27</v>
      </c>
      <c r="H255" s="6">
        <v>399</v>
      </c>
      <c r="I255" s="6">
        <v>37</v>
      </c>
      <c r="J255" s="7">
        <v>0.91</v>
      </c>
      <c r="K255" s="2">
        <f t="shared" si="3"/>
        <v>-0.0107067712556145</v>
      </c>
    </row>
    <row r="256" spans="2:11">
      <c r="B256" s="5">
        <v>43719</v>
      </c>
      <c r="C256" s="6">
        <v>393437</v>
      </c>
      <c r="D256" s="7">
        <v>0.18</v>
      </c>
      <c r="E256" s="6">
        <v>40</v>
      </c>
      <c r="F256" s="6">
        <v>17</v>
      </c>
      <c r="G256" s="6">
        <v>26</v>
      </c>
      <c r="H256" s="6">
        <v>387</v>
      </c>
      <c r="I256" s="6">
        <v>31</v>
      </c>
      <c r="J256" s="7">
        <v>0.94</v>
      </c>
      <c r="K256" s="2">
        <f t="shared" si="3"/>
        <v>0.0239648751135391</v>
      </c>
    </row>
    <row r="257" spans="2:11">
      <c r="B257" s="5">
        <v>43720</v>
      </c>
      <c r="C257" s="6">
        <v>406634</v>
      </c>
      <c r="D257" s="7">
        <v>0.18</v>
      </c>
      <c r="E257" s="6">
        <v>34</v>
      </c>
      <c r="F257" s="6">
        <v>20</v>
      </c>
      <c r="G257" s="6">
        <v>25</v>
      </c>
      <c r="H257" s="6">
        <v>368</v>
      </c>
      <c r="I257" s="6">
        <v>36</v>
      </c>
      <c r="J257" s="7">
        <v>0.91</v>
      </c>
      <c r="K257" s="2">
        <f t="shared" si="3"/>
        <v>0.0507935851650481</v>
      </c>
    </row>
    <row r="258" spans="2:11">
      <c r="B258" s="5">
        <v>43721</v>
      </c>
      <c r="C258" s="6">
        <v>392550</v>
      </c>
      <c r="D258" s="7">
        <v>0.19</v>
      </c>
      <c r="E258" s="6">
        <v>30</v>
      </c>
      <c r="F258" s="6">
        <v>19</v>
      </c>
      <c r="G258" s="6">
        <v>29</v>
      </c>
      <c r="H258" s="6">
        <v>384</v>
      </c>
      <c r="I258" s="6">
        <v>32</v>
      </c>
      <c r="J258" s="7">
        <v>0.92</v>
      </c>
      <c r="K258" s="2">
        <f t="shared" si="3"/>
        <v>-0.0105735421996497</v>
      </c>
    </row>
    <row r="259" spans="2:11">
      <c r="B259" s="5">
        <v>43722</v>
      </c>
      <c r="C259" s="6">
        <v>406604</v>
      </c>
      <c r="D259" s="7">
        <v>0.17</v>
      </c>
      <c r="E259" s="6">
        <v>64</v>
      </c>
      <c r="F259" s="6">
        <v>22</v>
      </c>
      <c r="G259" s="6">
        <v>30</v>
      </c>
      <c r="H259" s="6">
        <v>378</v>
      </c>
      <c r="I259" s="6">
        <v>35</v>
      </c>
      <c r="J259" s="7">
        <v>0.93</v>
      </c>
      <c r="K259" s="2">
        <f t="shared" si="3"/>
        <v>-0.000980336754274558</v>
      </c>
    </row>
    <row r="260" spans="2:11">
      <c r="B260" s="5">
        <v>43723</v>
      </c>
      <c r="C260" s="6">
        <v>393532</v>
      </c>
      <c r="D260" s="7">
        <v>0.19</v>
      </c>
      <c r="E260" s="6">
        <v>31</v>
      </c>
      <c r="F260" s="6">
        <v>18</v>
      </c>
      <c r="G260" s="6">
        <v>29</v>
      </c>
      <c r="H260" s="6">
        <v>385</v>
      </c>
      <c r="I260" s="6">
        <v>38</v>
      </c>
      <c r="J260" s="7">
        <v>0.94</v>
      </c>
      <c r="K260" s="2">
        <f t="shared" ref="K260:K323" si="4">IFERROR((VLOOKUP(B260,$B$2:$J$368,2,FALSE)/VLOOKUP(B260-7,$B$2:$J$368,2,FALSE))-1,"No Data available")</f>
        <v>0.0197745017504489</v>
      </c>
    </row>
    <row r="261" spans="2:11">
      <c r="B261" s="5">
        <v>43724</v>
      </c>
      <c r="C261" s="6">
        <v>398745</v>
      </c>
      <c r="D261" s="7">
        <v>0.19</v>
      </c>
      <c r="E261" s="6">
        <v>33</v>
      </c>
      <c r="F261" s="6">
        <v>21</v>
      </c>
      <c r="G261" s="6">
        <v>25</v>
      </c>
      <c r="H261" s="6">
        <v>367</v>
      </c>
      <c r="I261" s="6">
        <v>32</v>
      </c>
      <c r="J261" s="7">
        <v>0.95</v>
      </c>
      <c r="K261" s="2">
        <f t="shared" si="4"/>
        <v>-0.0220030609541936</v>
      </c>
    </row>
    <row r="262" spans="2:11">
      <c r="B262" s="5">
        <v>43725</v>
      </c>
      <c r="C262" s="6">
        <v>388146</v>
      </c>
      <c r="D262" s="7">
        <v>0.17</v>
      </c>
      <c r="E262" s="6">
        <v>32</v>
      </c>
      <c r="F262" s="6">
        <v>18</v>
      </c>
      <c r="G262" s="6">
        <v>29</v>
      </c>
      <c r="H262" s="6">
        <v>382</v>
      </c>
      <c r="I262" s="6">
        <v>30</v>
      </c>
      <c r="J262" s="7">
        <v>0.94</v>
      </c>
      <c r="K262" s="2">
        <f t="shared" si="4"/>
        <v>-0.0242120585151983</v>
      </c>
    </row>
    <row r="263" spans="2:11">
      <c r="B263" s="5">
        <v>43726</v>
      </c>
      <c r="C263" s="6">
        <v>406545</v>
      </c>
      <c r="D263" s="7">
        <v>0.18</v>
      </c>
      <c r="E263" s="6">
        <v>32</v>
      </c>
      <c r="F263" s="6">
        <v>20</v>
      </c>
      <c r="G263" s="6">
        <v>28</v>
      </c>
      <c r="H263" s="6">
        <v>377</v>
      </c>
      <c r="I263" s="6">
        <v>35</v>
      </c>
      <c r="J263" s="7">
        <v>0.93</v>
      </c>
      <c r="K263" s="2">
        <f t="shared" si="4"/>
        <v>0.0333166428170202</v>
      </c>
    </row>
    <row r="264" spans="2:11">
      <c r="B264" s="5">
        <v>43727</v>
      </c>
      <c r="C264" s="6">
        <v>406600</v>
      </c>
      <c r="D264" s="7">
        <v>0.19</v>
      </c>
      <c r="E264" s="6">
        <v>33</v>
      </c>
      <c r="F264" s="6">
        <v>21</v>
      </c>
      <c r="G264" s="6">
        <v>30</v>
      </c>
      <c r="H264" s="6">
        <v>351</v>
      </c>
      <c r="I264" s="6">
        <v>34</v>
      </c>
      <c r="J264" s="7">
        <v>0.95</v>
      </c>
      <c r="K264" s="2">
        <f t="shared" si="4"/>
        <v>-8.36132738532003e-5</v>
      </c>
    </row>
    <row r="265" spans="2:11">
      <c r="B265" s="5">
        <v>43728</v>
      </c>
      <c r="C265" s="6">
        <v>407858</v>
      </c>
      <c r="D265" s="7">
        <v>0.19</v>
      </c>
      <c r="E265" s="6">
        <v>39</v>
      </c>
      <c r="F265" s="6">
        <v>21</v>
      </c>
      <c r="G265" s="6">
        <v>27</v>
      </c>
      <c r="H265" s="6">
        <v>383</v>
      </c>
      <c r="I265" s="6">
        <v>35</v>
      </c>
      <c r="J265" s="7">
        <v>0.93</v>
      </c>
      <c r="K265" s="2">
        <f t="shared" si="4"/>
        <v>0.0389963062030314</v>
      </c>
    </row>
    <row r="266" spans="2:11">
      <c r="B266" s="5">
        <v>43729</v>
      </c>
      <c r="C266" s="6">
        <v>388449</v>
      </c>
      <c r="D266" s="7">
        <v>0.17</v>
      </c>
      <c r="E266" s="6">
        <v>37</v>
      </c>
      <c r="F266" s="6">
        <v>20</v>
      </c>
      <c r="G266" s="6">
        <v>25</v>
      </c>
      <c r="H266" s="6">
        <v>372</v>
      </c>
      <c r="I266" s="6">
        <v>31</v>
      </c>
      <c r="J266" s="7">
        <v>0.91</v>
      </c>
      <c r="K266" s="2">
        <f t="shared" si="4"/>
        <v>-0.0446503231645532</v>
      </c>
    </row>
    <row r="267" spans="2:11">
      <c r="B267" s="5">
        <v>43730</v>
      </c>
      <c r="C267" s="6">
        <v>401959</v>
      </c>
      <c r="D267" s="7">
        <v>0.19</v>
      </c>
      <c r="E267" s="6">
        <v>31</v>
      </c>
      <c r="F267" s="6">
        <v>20</v>
      </c>
      <c r="G267" s="6">
        <v>25</v>
      </c>
      <c r="H267" s="6">
        <v>366</v>
      </c>
      <c r="I267" s="6">
        <v>31</v>
      </c>
      <c r="J267" s="7">
        <v>0.95</v>
      </c>
      <c r="K267" s="2">
        <f t="shared" si="4"/>
        <v>0.0214137605074047</v>
      </c>
    </row>
    <row r="268" spans="2:11">
      <c r="B268" s="5">
        <v>43731</v>
      </c>
      <c r="C268" s="6">
        <v>405567</v>
      </c>
      <c r="D268" s="7">
        <v>0.19</v>
      </c>
      <c r="E268" s="6">
        <v>35</v>
      </c>
      <c r="F268" s="6">
        <v>22</v>
      </c>
      <c r="G268" s="6">
        <v>27</v>
      </c>
      <c r="H268" s="6">
        <v>359</v>
      </c>
      <c r="I268" s="6">
        <v>31</v>
      </c>
      <c r="J268" s="7">
        <v>0.91</v>
      </c>
      <c r="K268" s="2">
        <f t="shared" si="4"/>
        <v>0.0171086784787271</v>
      </c>
    </row>
    <row r="269" spans="2:11">
      <c r="B269" s="5">
        <v>43732</v>
      </c>
      <c r="C269" s="6">
        <v>388298</v>
      </c>
      <c r="D269" s="7">
        <v>0.19</v>
      </c>
      <c r="E269" s="6">
        <v>38</v>
      </c>
      <c r="F269" s="6">
        <v>17</v>
      </c>
      <c r="G269" s="6">
        <v>30</v>
      </c>
      <c r="H269" s="6">
        <v>398</v>
      </c>
      <c r="I269" s="6">
        <v>35</v>
      </c>
      <c r="J269" s="7">
        <v>0.95</v>
      </c>
      <c r="K269" s="2">
        <f t="shared" si="4"/>
        <v>0.000391605220716018</v>
      </c>
    </row>
    <row r="270" spans="2:11">
      <c r="B270" s="5">
        <v>43733</v>
      </c>
      <c r="C270" s="6">
        <v>391681</v>
      </c>
      <c r="D270" s="7">
        <v>0.17</v>
      </c>
      <c r="E270" s="6">
        <v>32</v>
      </c>
      <c r="F270" s="6">
        <v>21</v>
      </c>
      <c r="G270" s="6">
        <v>28</v>
      </c>
      <c r="H270" s="6">
        <v>388</v>
      </c>
      <c r="I270" s="6">
        <v>37</v>
      </c>
      <c r="J270" s="7">
        <v>0.91</v>
      </c>
      <c r="K270" s="2">
        <f t="shared" si="4"/>
        <v>-0.0365617582309461</v>
      </c>
    </row>
    <row r="271" spans="2:11">
      <c r="B271" s="5">
        <v>43734</v>
      </c>
      <c r="C271" s="6">
        <v>400929</v>
      </c>
      <c r="D271" s="7">
        <v>0.19</v>
      </c>
      <c r="E271" s="6">
        <v>30</v>
      </c>
      <c r="F271" s="6">
        <v>18</v>
      </c>
      <c r="G271" s="6">
        <v>28</v>
      </c>
      <c r="H271" s="6">
        <v>394</v>
      </c>
      <c r="I271" s="6">
        <v>35</v>
      </c>
      <c r="J271" s="7">
        <v>0.91</v>
      </c>
      <c r="K271" s="2">
        <f t="shared" si="4"/>
        <v>-0.0139473684210526</v>
      </c>
    </row>
    <row r="272" spans="2:11">
      <c r="B272" s="5">
        <v>43735</v>
      </c>
      <c r="C272" s="6">
        <v>400010</v>
      </c>
      <c r="D272" s="7">
        <v>0.19</v>
      </c>
      <c r="E272" s="6">
        <v>37</v>
      </c>
      <c r="F272" s="6">
        <v>21</v>
      </c>
      <c r="G272" s="6">
        <v>29</v>
      </c>
      <c r="H272" s="6">
        <v>393</v>
      </c>
      <c r="I272" s="6">
        <v>38</v>
      </c>
      <c r="J272" s="7">
        <v>0.92</v>
      </c>
      <c r="K272" s="2">
        <f t="shared" si="4"/>
        <v>-0.0192419910851326</v>
      </c>
    </row>
    <row r="273" spans="2:11">
      <c r="B273" s="5">
        <v>43736</v>
      </c>
      <c r="C273" s="6">
        <v>406277</v>
      </c>
      <c r="D273" s="7">
        <v>0.19</v>
      </c>
      <c r="E273" s="6">
        <v>38</v>
      </c>
      <c r="F273" s="6">
        <v>17</v>
      </c>
      <c r="G273" s="6">
        <v>30</v>
      </c>
      <c r="H273" s="6">
        <v>397</v>
      </c>
      <c r="I273" s="6">
        <v>36</v>
      </c>
      <c r="J273" s="7">
        <v>0.94</v>
      </c>
      <c r="K273" s="2">
        <f t="shared" si="4"/>
        <v>0.0458953427605684</v>
      </c>
    </row>
    <row r="274" spans="2:11">
      <c r="B274" s="5">
        <v>43737</v>
      </c>
      <c r="C274" s="6">
        <v>400829</v>
      </c>
      <c r="D274" s="7">
        <v>0.18</v>
      </c>
      <c r="E274" s="6">
        <v>30</v>
      </c>
      <c r="F274" s="6">
        <v>22</v>
      </c>
      <c r="G274" s="6">
        <v>28</v>
      </c>
      <c r="H274" s="6">
        <v>360</v>
      </c>
      <c r="I274" s="6">
        <v>39</v>
      </c>
      <c r="J274" s="7">
        <v>0.91</v>
      </c>
      <c r="K274" s="2">
        <f t="shared" si="4"/>
        <v>-0.00281123199132249</v>
      </c>
    </row>
    <row r="275" spans="2:11">
      <c r="B275" s="5">
        <v>43738</v>
      </c>
      <c r="C275" s="6">
        <v>392169</v>
      </c>
      <c r="D275" s="7">
        <v>0.18</v>
      </c>
      <c r="E275" s="6">
        <v>32</v>
      </c>
      <c r="F275" s="6">
        <v>18</v>
      </c>
      <c r="G275" s="6">
        <v>28</v>
      </c>
      <c r="H275" s="6">
        <v>359</v>
      </c>
      <c r="I275" s="6">
        <v>34</v>
      </c>
      <c r="J275" s="7">
        <v>0.91</v>
      </c>
      <c r="K275" s="2">
        <f t="shared" si="4"/>
        <v>-0.0330352321564624</v>
      </c>
    </row>
    <row r="276" spans="2:11">
      <c r="B276" s="5">
        <v>43739</v>
      </c>
      <c r="C276" s="6">
        <v>383376</v>
      </c>
      <c r="D276" s="7">
        <v>0.17</v>
      </c>
      <c r="E276" s="6">
        <v>30</v>
      </c>
      <c r="F276" s="6">
        <v>21</v>
      </c>
      <c r="G276" s="6">
        <v>25</v>
      </c>
      <c r="H276" s="6">
        <v>394</v>
      </c>
      <c r="I276" s="6">
        <v>35</v>
      </c>
      <c r="J276" s="7">
        <v>0.92</v>
      </c>
      <c r="K276" s="2">
        <f t="shared" si="4"/>
        <v>-0.0126758314490417</v>
      </c>
    </row>
    <row r="277" spans="2:11">
      <c r="B277" s="5">
        <v>43740</v>
      </c>
      <c r="C277" s="6">
        <v>384903</v>
      </c>
      <c r="D277" s="7">
        <v>0.19</v>
      </c>
      <c r="E277" s="6">
        <v>34</v>
      </c>
      <c r="F277" s="6">
        <v>19</v>
      </c>
      <c r="G277" s="6">
        <v>26</v>
      </c>
      <c r="H277" s="6">
        <v>380</v>
      </c>
      <c r="I277" s="6">
        <v>30</v>
      </c>
      <c r="J277" s="7">
        <v>0.94</v>
      </c>
      <c r="K277" s="2">
        <f t="shared" si="4"/>
        <v>-0.0173048986292417</v>
      </c>
    </row>
    <row r="278" spans="2:11">
      <c r="B278" s="5">
        <v>43741</v>
      </c>
      <c r="C278" s="6">
        <v>381179</v>
      </c>
      <c r="D278" s="7">
        <v>0.17</v>
      </c>
      <c r="E278" s="6">
        <v>37</v>
      </c>
      <c r="F278" s="6">
        <v>18</v>
      </c>
      <c r="G278" s="6">
        <v>28</v>
      </c>
      <c r="H278" s="6">
        <v>387</v>
      </c>
      <c r="I278" s="6">
        <v>33</v>
      </c>
      <c r="J278" s="7">
        <v>0.93</v>
      </c>
      <c r="K278" s="2">
        <f t="shared" si="4"/>
        <v>-0.0492605922744426</v>
      </c>
    </row>
    <row r="279" spans="2:11">
      <c r="B279" s="5">
        <v>43742</v>
      </c>
      <c r="C279" s="6">
        <v>389368</v>
      </c>
      <c r="D279" s="7">
        <v>0.19</v>
      </c>
      <c r="E279" s="6">
        <v>34</v>
      </c>
      <c r="F279" s="6">
        <v>22</v>
      </c>
      <c r="G279" s="6">
        <v>29</v>
      </c>
      <c r="H279" s="6">
        <v>357</v>
      </c>
      <c r="I279" s="6">
        <v>40</v>
      </c>
      <c r="J279" s="7">
        <v>0.94</v>
      </c>
      <c r="K279" s="2">
        <f t="shared" si="4"/>
        <v>-0.0266043348916277</v>
      </c>
    </row>
    <row r="280" spans="2:11">
      <c r="B280" s="5">
        <v>43743</v>
      </c>
      <c r="C280" s="6">
        <v>409180</v>
      </c>
      <c r="D280" s="7">
        <v>0.19</v>
      </c>
      <c r="E280" s="6">
        <v>32</v>
      </c>
      <c r="F280" s="6">
        <v>21</v>
      </c>
      <c r="G280" s="6">
        <v>29</v>
      </c>
      <c r="H280" s="6">
        <v>382</v>
      </c>
      <c r="I280" s="6">
        <v>39</v>
      </c>
      <c r="J280" s="7">
        <v>0.95</v>
      </c>
      <c r="K280" s="2">
        <f t="shared" si="4"/>
        <v>0.00714537126147929</v>
      </c>
    </row>
    <row r="281" spans="2:11">
      <c r="B281" s="5">
        <v>43744</v>
      </c>
      <c r="C281" s="6">
        <v>382705</v>
      </c>
      <c r="D281" s="7">
        <v>0.17</v>
      </c>
      <c r="E281" s="6">
        <v>31</v>
      </c>
      <c r="F281" s="6">
        <v>19</v>
      </c>
      <c r="G281" s="6">
        <v>30</v>
      </c>
      <c r="H281" s="6">
        <v>372</v>
      </c>
      <c r="I281" s="6">
        <v>31</v>
      </c>
      <c r="J281" s="7">
        <v>0.94</v>
      </c>
      <c r="K281" s="2">
        <f t="shared" si="4"/>
        <v>-0.045216289240549</v>
      </c>
    </row>
    <row r="282" spans="2:11">
      <c r="B282" s="5">
        <v>43745</v>
      </c>
      <c r="C282" s="6">
        <v>402657</v>
      </c>
      <c r="D282" s="7">
        <v>0.18</v>
      </c>
      <c r="E282" s="6">
        <v>30</v>
      </c>
      <c r="F282" s="6">
        <v>19</v>
      </c>
      <c r="G282" s="6">
        <v>26</v>
      </c>
      <c r="H282" s="6">
        <v>388</v>
      </c>
      <c r="I282" s="6">
        <v>32</v>
      </c>
      <c r="J282" s="7">
        <v>0.91</v>
      </c>
      <c r="K282" s="2">
        <f t="shared" si="4"/>
        <v>0.0267435722864378</v>
      </c>
    </row>
    <row r="283" spans="2:11">
      <c r="B283" s="5">
        <v>43746</v>
      </c>
      <c r="C283" s="6">
        <v>386505</v>
      </c>
      <c r="D283" s="7">
        <v>0.19</v>
      </c>
      <c r="E283" s="6">
        <v>38</v>
      </c>
      <c r="F283" s="6">
        <v>18</v>
      </c>
      <c r="G283" s="6">
        <v>29</v>
      </c>
      <c r="H283" s="6">
        <v>387</v>
      </c>
      <c r="I283" s="6">
        <v>39</v>
      </c>
      <c r="J283" s="7">
        <v>0.95</v>
      </c>
      <c r="K283" s="2">
        <f t="shared" si="4"/>
        <v>0.00816170026292728</v>
      </c>
    </row>
    <row r="284" spans="2:11">
      <c r="B284" s="5">
        <v>43747</v>
      </c>
      <c r="C284" s="6">
        <v>382253</v>
      </c>
      <c r="D284" s="7">
        <v>0.19</v>
      </c>
      <c r="E284" s="6">
        <v>34</v>
      </c>
      <c r="F284" s="6">
        <v>19</v>
      </c>
      <c r="G284" s="6">
        <v>29</v>
      </c>
      <c r="H284" s="6">
        <v>366</v>
      </c>
      <c r="I284" s="6">
        <v>34</v>
      </c>
      <c r="J284" s="7">
        <v>0.91</v>
      </c>
      <c r="K284" s="2">
        <f t="shared" si="4"/>
        <v>-0.0068848515080423</v>
      </c>
    </row>
    <row r="285" spans="2:11">
      <c r="B285" s="5">
        <v>43748</v>
      </c>
      <c r="C285" s="6">
        <v>408424</v>
      </c>
      <c r="D285" s="7">
        <v>0.17</v>
      </c>
      <c r="E285" s="6">
        <v>33</v>
      </c>
      <c r="F285" s="6">
        <v>22</v>
      </c>
      <c r="G285" s="6">
        <v>29</v>
      </c>
      <c r="H285" s="6">
        <v>368</v>
      </c>
      <c r="I285" s="6">
        <v>30</v>
      </c>
      <c r="J285" s="7">
        <v>0.93</v>
      </c>
      <c r="K285" s="2">
        <f t="shared" si="4"/>
        <v>0.0714756059489112</v>
      </c>
    </row>
    <row r="286" spans="2:11">
      <c r="B286" s="5">
        <v>43749</v>
      </c>
      <c r="C286" s="6">
        <v>388464</v>
      </c>
      <c r="D286" s="7">
        <v>0.18</v>
      </c>
      <c r="E286" s="6">
        <v>31</v>
      </c>
      <c r="F286" s="6">
        <v>19</v>
      </c>
      <c r="G286" s="6">
        <v>25</v>
      </c>
      <c r="H286" s="6">
        <v>384</v>
      </c>
      <c r="I286" s="6">
        <v>30</v>
      </c>
      <c r="J286" s="7">
        <v>0.95</v>
      </c>
      <c r="K286" s="2">
        <f t="shared" si="4"/>
        <v>-0.00232171108052026</v>
      </c>
    </row>
    <row r="287" spans="2:11">
      <c r="B287" s="5">
        <v>43750</v>
      </c>
      <c r="C287" s="6">
        <v>387248</v>
      </c>
      <c r="D287" s="7">
        <v>0.17</v>
      </c>
      <c r="E287" s="6">
        <v>33</v>
      </c>
      <c r="F287" s="6">
        <v>17</v>
      </c>
      <c r="G287" s="6">
        <v>27</v>
      </c>
      <c r="H287" s="6">
        <v>360</v>
      </c>
      <c r="I287" s="6">
        <v>39</v>
      </c>
      <c r="J287" s="7">
        <v>0.95</v>
      </c>
      <c r="K287" s="2">
        <f t="shared" si="4"/>
        <v>-0.0535998826922137</v>
      </c>
    </row>
    <row r="288" spans="2:11">
      <c r="B288" s="5">
        <v>43751</v>
      </c>
      <c r="C288" s="6">
        <v>404505</v>
      </c>
      <c r="D288" s="7">
        <v>0.19</v>
      </c>
      <c r="E288" s="6">
        <v>32</v>
      </c>
      <c r="F288" s="6">
        <v>21</v>
      </c>
      <c r="G288" s="6">
        <v>27</v>
      </c>
      <c r="H288" s="6">
        <v>387</v>
      </c>
      <c r="I288" s="6">
        <v>36</v>
      </c>
      <c r="J288" s="7">
        <v>0.95</v>
      </c>
      <c r="K288" s="2">
        <f t="shared" si="4"/>
        <v>0.0569629348976366</v>
      </c>
    </row>
    <row r="289" spans="2:11">
      <c r="B289" s="5">
        <v>43752</v>
      </c>
      <c r="C289" s="6">
        <v>401477</v>
      </c>
      <c r="D289" s="7">
        <v>0.18</v>
      </c>
      <c r="E289" s="6">
        <v>31</v>
      </c>
      <c r="F289" s="6">
        <v>21</v>
      </c>
      <c r="G289" s="6">
        <v>25</v>
      </c>
      <c r="H289" s="6">
        <v>362</v>
      </c>
      <c r="I289" s="6">
        <v>36</v>
      </c>
      <c r="J289" s="7">
        <v>0.93</v>
      </c>
      <c r="K289" s="2">
        <f t="shared" si="4"/>
        <v>-0.00293053392838072</v>
      </c>
    </row>
    <row r="290" spans="2:11">
      <c r="B290" s="5">
        <v>43753</v>
      </c>
      <c r="C290" s="6">
        <v>402669</v>
      </c>
      <c r="D290" s="7">
        <v>0.19</v>
      </c>
      <c r="E290" s="6">
        <v>35</v>
      </c>
      <c r="F290" s="6">
        <v>17</v>
      </c>
      <c r="G290" s="6">
        <v>25</v>
      </c>
      <c r="H290" s="6">
        <v>394</v>
      </c>
      <c r="I290" s="6">
        <v>32</v>
      </c>
      <c r="J290" s="7">
        <v>0.91</v>
      </c>
      <c r="K290" s="2">
        <f t="shared" si="4"/>
        <v>0.0418209337524742</v>
      </c>
    </row>
    <row r="291" spans="2:11">
      <c r="B291" s="5">
        <v>43754</v>
      </c>
      <c r="C291" s="6">
        <v>401441</v>
      </c>
      <c r="D291" s="7">
        <v>0.19</v>
      </c>
      <c r="E291" s="6">
        <v>38</v>
      </c>
      <c r="F291" s="6">
        <v>22</v>
      </c>
      <c r="G291" s="6">
        <v>26</v>
      </c>
      <c r="H291" s="6">
        <v>371</v>
      </c>
      <c r="I291" s="6">
        <v>31</v>
      </c>
      <c r="J291" s="7">
        <v>0.95</v>
      </c>
      <c r="K291" s="2">
        <f t="shared" si="4"/>
        <v>0.050197120755102</v>
      </c>
    </row>
    <row r="292" spans="2:11">
      <c r="B292" s="5">
        <v>43755</v>
      </c>
      <c r="C292" s="6">
        <v>404247</v>
      </c>
      <c r="D292" s="7">
        <v>0.17</v>
      </c>
      <c r="E292" s="6">
        <v>37</v>
      </c>
      <c r="F292" s="6">
        <v>18</v>
      </c>
      <c r="G292" s="6">
        <v>27</v>
      </c>
      <c r="H292" s="6">
        <v>365</v>
      </c>
      <c r="I292" s="6">
        <v>34</v>
      </c>
      <c r="J292" s="7">
        <v>0.92</v>
      </c>
      <c r="K292" s="2">
        <f t="shared" si="4"/>
        <v>-0.0102271169177129</v>
      </c>
    </row>
    <row r="293" spans="2:11">
      <c r="B293" s="5">
        <v>43756</v>
      </c>
      <c r="C293" s="6">
        <v>384464</v>
      </c>
      <c r="D293" s="7">
        <v>0.18</v>
      </c>
      <c r="E293" s="6">
        <v>35</v>
      </c>
      <c r="F293" s="6">
        <v>20</v>
      </c>
      <c r="G293" s="6">
        <v>30</v>
      </c>
      <c r="H293" s="6">
        <v>383</v>
      </c>
      <c r="I293" s="6">
        <v>39</v>
      </c>
      <c r="J293" s="7">
        <v>0.94</v>
      </c>
      <c r="K293" s="2">
        <f t="shared" si="4"/>
        <v>-0.0102969644548787</v>
      </c>
    </row>
    <row r="294" spans="2:11">
      <c r="B294" s="5">
        <v>43757</v>
      </c>
      <c r="C294" s="6">
        <v>383538</v>
      </c>
      <c r="D294" s="7">
        <v>0.19</v>
      </c>
      <c r="E294" s="6">
        <v>34</v>
      </c>
      <c r="F294" s="6">
        <v>19</v>
      </c>
      <c r="G294" s="6">
        <v>27</v>
      </c>
      <c r="H294" s="6">
        <v>386</v>
      </c>
      <c r="I294" s="6">
        <v>35</v>
      </c>
      <c r="J294" s="7">
        <v>0.92</v>
      </c>
      <c r="K294" s="2">
        <f t="shared" si="4"/>
        <v>-0.00958042391439073</v>
      </c>
    </row>
    <row r="295" spans="2:11">
      <c r="B295" s="5">
        <v>43758</v>
      </c>
      <c r="C295" s="6">
        <v>392178</v>
      </c>
      <c r="D295" s="7">
        <v>0.19</v>
      </c>
      <c r="E295" s="6">
        <v>38</v>
      </c>
      <c r="F295" s="6">
        <v>22</v>
      </c>
      <c r="G295" s="6">
        <v>25</v>
      </c>
      <c r="H295" s="6">
        <v>361</v>
      </c>
      <c r="I295" s="6">
        <v>33</v>
      </c>
      <c r="J295" s="7">
        <v>0.94</v>
      </c>
      <c r="K295" s="2">
        <f t="shared" si="4"/>
        <v>-0.0304742833833945</v>
      </c>
    </row>
    <row r="296" spans="2:11">
      <c r="B296" s="5">
        <v>43759</v>
      </c>
      <c r="C296" s="6">
        <v>383369</v>
      </c>
      <c r="D296" s="7">
        <v>0.19</v>
      </c>
      <c r="E296" s="6">
        <v>31</v>
      </c>
      <c r="F296" s="6">
        <v>22</v>
      </c>
      <c r="G296" s="6">
        <v>30</v>
      </c>
      <c r="H296" s="6">
        <v>368</v>
      </c>
      <c r="I296" s="6">
        <v>36</v>
      </c>
      <c r="J296" s="7">
        <v>0.92</v>
      </c>
      <c r="K296" s="2">
        <f t="shared" si="4"/>
        <v>-0.0451034554906009</v>
      </c>
    </row>
    <row r="297" spans="2:11">
      <c r="B297" s="5">
        <v>43760</v>
      </c>
      <c r="C297" s="6">
        <v>399709</v>
      </c>
      <c r="D297" s="7">
        <v>0.18</v>
      </c>
      <c r="E297" s="6">
        <v>37</v>
      </c>
      <c r="F297" s="6">
        <v>19</v>
      </c>
      <c r="G297" s="6">
        <v>29</v>
      </c>
      <c r="H297" s="6">
        <v>376</v>
      </c>
      <c r="I297" s="6">
        <v>32</v>
      </c>
      <c r="J297" s="7">
        <v>0.94</v>
      </c>
      <c r="K297" s="2">
        <f t="shared" si="4"/>
        <v>-0.0073509507809143</v>
      </c>
    </row>
    <row r="298" spans="2:11">
      <c r="B298" s="5">
        <v>43761</v>
      </c>
      <c r="C298" s="6">
        <v>394443</v>
      </c>
      <c r="D298" s="7">
        <v>0.18</v>
      </c>
      <c r="E298" s="6">
        <v>37</v>
      </c>
      <c r="F298" s="6">
        <v>18</v>
      </c>
      <c r="G298" s="6">
        <v>30</v>
      </c>
      <c r="H298" s="6">
        <v>369</v>
      </c>
      <c r="I298" s="6">
        <v>33</v>
      </c>
      <c r="J298" s="7">
        <v>0.95</v>
      </c>
      <c r="K298" s="2">
        <f t="shared" si="4"/>
        <v>-0.017432200497707</v>
      </c>
    </row>
    <row r="299" spans="2:11">
      <c r="B299" s="5">
        <v>43762</v>
      </c>
      <c r="C299" s="6">
        <v>389066</v>
      </c>
      <c r="D299" s="7">
        <v>0.18</v>
      </c>
      <c r="E299" s="6">
        <v>38</v>
      </c>
      <c r="F299" s="6">
        <v>21</v>
      </c>
      <c r="G299" s="6">
        <v>27</v>
      </c>
      <c r="H299" s="6">
        <v>398</v>
      </c>
      <c r="I299" s="6">
        <v>31</v>
      </c>
      <c r="J299" s="7">
        <v>0.91</v>
      </c>
      <c r="K299" s="2">
        <f t="shared" si="4"/>
        <v>-0.0375537728171143</v>
      </c>
    </row>
    <row r="300" spans="2:11">
      <c r="B300" s="5">
        <v>43763</v>
      </c>
      <c r="C300" s="6">
        <v>393573</v>
      </c>
      <c r="D300" s="7">
        <v>0.19</v>
      </c>
      <c r="E300" s="6">
        <v>37</v>
      </c>
      <c r="F300" s="6">
        <v>20</v>
      </c>
      <c r="G300" s="6">
        <v>28</v>
      </c>
      <c r="H300" s="6">
        <v>375</v>
      </c>
      <c r="I300" s="6">
        <v>39</v>
      </c>
      <c r="J300" s="7">
        <v>0.93</v>
      </c>
      <c r="K300" s="2">
        <f t="shared" si="4"/>
        <v>0.0236927254567398</v>
      </c>
    </row>
    <row r="301" spans="2:11">
      <c r="B301" s="5">
        <v>43764</v>
      </c>
      <c r="C301" s="6">
        <v>382825</v>
      </c>
      <c r="D301" s="7">
        <v>0.17</v>
      </c>
      <c r="E301" s="6">
        <v>36</v>
      </c>
      <c r="F301" s="6">
        <v>20</v>
      </c>
      <c r="G301" s="6">
        <v>28</v>
      </c>
      <c r="H301" s="6">
        <v>359</v>
      </c>
      <c r="I301" s="6">
        <v>40</v>
      </c>
      <c r="J301" s="7">
        <v>0.92</v>
      </c>
      <c r="K301" s="2">
        <f t="shared" si="4"/>
        <v>-0.00185900745167367</v>
      </c>
    </row>
    <row r="302" spans="2:11">
      <c r="B302" s="5">
        <v>43765</v>
      </c>
      <c r="C302" s="6">
        <v>382944</v>
      </c>
      <c r="D302" s="7">
        <v>0.18</v>
      </c>
      <c r="E302" s="6">
        <v>33</v>
      </c>
      <c r="F302" s="6">
        <v>17</v>
      </c>
      <c r="G302" s="6">
        <v>27</v>
      </c>
      <c r="H302" s="6">
        <v>366</v>
      </c>
      <c r="I302" s="6">
        <v>35</v>
      </c>
      <c r="J302" s="7">
        <v>0.95</v>
      </c>
      <c r="K302" s="2">
        <f t="shared" si="4"/>
        <v>-0.0235454309012744</v>
      </c>
    </row>
    <row r="303" spans="2:11">
      <c r="B303" s="5">
        <v>43766</v>
      </c>
      <c r="C303" s="6">
        <v>403354</v>
      </c>
      <c r="D303" s="7">
        <v>0.19</v>
      </c>
      <c r="E303" s="6">
        <v>31</v>
      </c>
      <c r="F303" s="6">
        <v>20</v>
      </c>
      <c r="G303" s="6">
        <v>28</v>
      </c>
      <c r="H303" s="6">
        <v>395</v>
      </c>
      <c r="I303" s="6">
        <v>31</v>
      </c>
      <c r="J303" s="7">
        <v>0.94</v>
      </c>
      <c r="K303" s="2">
        <f t="shared" si="4"/>
        <v>0.0521299322584767</v>
      </c>
    </row>
    <row r="304" spans="2:11">
      <c r="B304" s="5">
        <v>43767</v>
      </c>
      <c r="C304" s="6">
        <v>396314</v>
      </c>
      <c r="D304" s="7">
        <v>0.18</v>
      </c>
      <c r="E304" s="6">
        <v>32</v>
      </c>
      <c r="F304" s="6">
        <v>22</v>
      </c>
      <c r="G304" s="6">
        <v>26</v>
      </c>
      <c r="H304" s="6">
        <v>382</v>
      </c>
      <c r="I304" s="6">
        <v>30</v>
      </c>
      <c r="J304" s="7">
        <v>0.93</v>
      </c>
      <c r="K304" s="2">
        <f t="shared" si="4"/>
        <v>-0.00849367915158272</v>
      </c>
    </row>
    <row r="305" spans="2:11">
      <c r="B305" s="5">
        <v>43768</v>
      </c>
      <c r="C305" s="6">
        <v>396097</v>
      </c>
      <c r="D305" s="7">
        <v>0.17</v>
      </c>
      <c r="E305" s="6">
        <v>34</v>
      </c>
      <c r="F305" s="6">
        <v>21</v>
      </c>
      <c r="G305" s="6">
        <v>30</v>
      </c>
      <c r="H305" s="6">
        <v>394</v>
      </c>
      <c r="I305" s="6">
        <v>37</v>
      </c>
      <c r="J305" s="7">
        <v>0.91</v>
      </c>
      <c r="K305" s="2">
        <f t="shared" si="4"/>
        <v>0.00419325479220056</v>
      </c>
    </row>
    <row r="306" spans="2:11">
      <c r="B306" s="5">
        <v>43769</v>
      </c>
      <c r="C306" s="6">
        <v>392878</v>
      </c>
      <c r="D306" s="7">
        <v>0.17</v>
      </c>
      <c r="E306" s="6">
        <v>40</v>
      </c>
      <c r="F306" s="6">
        <v>22</v>
      </c>
      <c r="G306" s="6">
        <v>29</v>
      </c>
      <c r="H306" s="6">
        <v>363</v>
      </c>
      <c r="I306" s="6">
        <v>34</v>
      </c>
      <c r="J306" s="7">
        <v>0.95</v>
      </c>
      <c r="K306" s="2">
        <f t="shared" si="4"/>
        <v>0.00979782350552338</v>
      </c>
    </row>
    <row r="307" spans="2:11">
      <c r="B307" s="5">
        <v>43770</v>
      </c>
      <c r="C307" s="6">
        <v>404865</v>
      </c>
      <c r="D307" s="7">
        <v>0.19</v>
      </c>
      <c r="E307" s="6">
        <v>33</v>
      </c>
      <c r="F307" s="6">
        <v>20</v>
      </c>
      <c r="G307" s="6">
        <v>26</v>
      </c>
      <c r="H307" s="6">
        <v>355</v>
      </c>
      <c r="I307" s="6">
        <v>31</v>
      </c>
      <c r="J307" s="7">
        <v>0.91</v>
      </c>
      <c r="K307" s="2">
        <f t="shared" si="4"/>
        <v>0.0286909925223529</v>
      </c>
    </row>
    <row r="308" spans="2:11">
      <c r="B308" s="5">
        <v>43771</v>
      </c>
      <c r="C308" s="6">
        <v>404425</v>
      </c>
      <c r="D308" s="7">
        <v>0.18</v>
      </c>
      <c r="E308" s="6">
        <v>33</v>
      </c>
      <c r="F308" s="6">
        <v>19</v>
      </c>
      <c r="G308" s="6">
        <v>30</v>
      </c>
      <c r="H308" s="6">
        <v>399</v>
      </c>
      <c r="I308" s="6">
        <v>36</v>
      </c>
      <c r="J308" s="7">
        <v>0.91</v>
      </c>
      <c r="K308" s="2">
        <f t="shared" si="4"/>
        <v>0.0564226474237577</v>
      </c>
    </row>
    <row r="309" spans="2:11">
      <c r="B309" s="5">
        <v>43772</v>
      </c>
      <c r="C309" s="6">
        <v>404029</v>
      </c>
      <c r="D309" s="7">
        <v>0.19</v>
      </c>
      <c r="E309" s="6">
        <v>32</v>
      </c>
      <c r="F309" s="6">
        <v>19</v>
      </c>
      <c r="G309" s="6">
        <v>26</v>
      </c>
      <c r="H309" s="6">
        <v>390</v>
      </c>
      <c r="I309" s="6">
        <v>37</v>
      </c>
      <c r="J309" s="7">
        <v>0.94</v>
      </c>
      <c r="K309" s="2">
        <f t="shared" si="4"/>
        <v>0.0550602699089162</v>
      </c>
    </row>
    <row r="310" spans="2:11">
      <c r="B310" s="5">
        <v>43773</v>
      </c>
      <c r="C310" s="6">
        <v>382779</v>
      </c>
      <c r="D310" s="7">
        <v>0.19</v>
      </c>
      <c r="E310" s="6">
        <v>34</v>
      </c>
      <c r="F310" s="6">
        <v>22</v>
      </c>
      <c r="G310" s="6">
        <v>27</v>
      </c>
      <c r="H310" s="6">
        <v>396</v>
      </c>
      <c r="I310" s="6">
        <v>34</v>
      </c>
      <c r="J310" s="7">
        <v>0.92</v>
      </c>
      <c r="K310" s="2">
        <f t="shared" si="4"/>
        <v>-0.0510097829697982</v>
      </c>
    </row>
    <row r="311" spans="2:11">
      <c r="B311" s="5">
        <v>43774</v>
      </c>
      <c r="C311" s="6">
        <v>394015</v>
      </c>
      <c r="D311" s="7">
        <v>0.17</v>
      </c>
      <c r="E311" s="6">
        <v>31</v>
      </c>
      <c r="F311" s="6">
        <v>22</v>
      </c>
      <c r="G311" s="6">
        <v>25</v>
      </c>
      <c r="H311" s="6">
        <v>398</v>
      </c>
      <c r="I311" s="6">
        <v>39</v>
      </c>
      <c r="J311" s="7">
        <v>0.91</v>
      </c>
      <c r="K311" s="2">
        <f t="shared" si="4"/>
        <v>-0.00580095580776863</v>
      </c>
    </row>
    <row r="312" spans="2:11">
      <c r="B312" s="5">
        <v>43775</v>
      </c>
      <c r="C312" s="6">
        <v>384987</v>
      </c>
      <c r="D312" s="7">
        <v>0.18</v>
      </c>
      <c r="E312" s="6">
        <v>34</v>
      </c>
      <c r="F312" s="6">
        <v>19</v>
      </c>
      <c r="G312" s="6">
        <v>25</v>
      </c>
      <c r="H312" s="6">
        <v>394</v>
      </c>
      <c r="I312" s="6">
        <v>33</v>
      </c>
      <c r="J312" s="7">
        <v>0.94</v>
      </c>
      <c r="K312" s="2">
        <f t="shared" si="4"/>
        <v>-0.0280486850443199</v>
      </c>
    </row>
    <row r="313" spans="2:11">
      <c r="B313" s="5">
        <v>43776</v>
      </c>
      <c r="C313" s="6">
        <v>405410</v>
      </c>
      <c r="D313" s="7">
        <v>0.18</v>
      </c>
      <c r="E313" s="6">
        <v>36</v>
      </c>
      <c r="F313" s="6">
        <v>21</v>
      </c>
      <c r="G313" s="6">
        <v>30</v>
      </c>
      <c r="H313" s="6">
        <v>361</v>
      </c>
      <c r="I313" s="6">
        <v>37</v>
      </c>
      <c r="J313" s="7">
        <v>0.93</v>
      </c>
      <c r="K313" s="2">
        <f t="shared" si="4"/>
        <v>0.0318979428728512</v>
      </c>
    </row>
    <row r="314" spans="2:11">
      <c r="B314" s="5">
        <v>43777</v>
      </c>
      <c r="C314" s="6">
        <v>403572</v>
      </c>
      <c r="D314" s="7">
        <v>0.19</v>
      </c>
      <c r="E314" s="6">
        <v>31</v>
      </c>
      <c r="F314" s="6">
        <v>17</v>
      </c>
      <c r="G314" s="6">
        <v>26</v>
      </c>
      <c r="H314" s="6">
        <v>352</v>
      </c>
      <c r="I314" s="6">
        <v>34</v>
      </c>
      <c r="J314" s="7">
        <v>0.94</v>
      </c>
      <c r="K314" s="2">
        <f t="shared" si="4"/>
        <v>-0.00319365714497422</v>
      </c>
    </row>
    <row r="315" spans="2:11">
      <c r="B315" s="5">
        <v>43778</v>
      </c>
      <c r="C315" s="6">
        <v>380487</v>
      </c>
      <c r="D315" s="7">
        <v>0.19</v>
      </c>
      <c r="E315" s="6">
        <v>40</v>
      </c>
      <c r="F315" s="6">
        <v>21</v>
      </c>
      <c r="G315" s="6">
        <v>27</v>
      </c>
      <c r="H315" s="6">
        <v>368</v>
      </c>
      <c r="I315" s="6">
        <v>32</v>
      </c>
      <c r="J315" s="7">
        <v>0.93</v>
      </c>
      <c r="K315" s="2">
        <f t="shared" si="4"/>
        <v>-0.059190208320455</v>
      </c>
    </row>
    <row r="316" spans="2:11">
      <c r="B316" s="5">
        <v>43779</v>
      </c>
      <c r="C316" s="6">
        <v>397106</v>
      </c>
      <c r="D316" s="7">
        <v>0.19</v>
      </c>
      <c r="E316" s="6">
        <v>34</v>
      </c>
      <c r="F316" s="6">
        <v>20</v>
      </c>
      <c r="G316" s="6">
        <v>30</v>
      </c>
      <c r="H316" s="6">
        <v>358</v>
      </c>
      <c r="I316" s="6">
        <v>37</v>
      </c>
      <c r="J316" s="7">
        <v>0.92</v>
      </c>
      <c r="K316" s="2">
        <f t="shared" si="4"/>
        <v>-0.0171349086327962</v>
      </c>
    </row>
    <row r="317" spans="2:11">
      <c r="B317" s="5">
        <v>43780</v>
      </c>
      <c r="C317" s="6">
        <v>387858</v>
      </c>
      <c r="D317" s="7">
        <v>0.17</v>
      </c>
      <c r="E317" s="6">
        <v>38</v>
      </c>
      <c r="F317" s="6">
        <v>17</v>
      </c>
      <c r="G317" s="6">
        <v>25</v>
      </c>
      <c r="H317" s="6">
        <v>381</v>
      </c>
      <c r="I317" s="6">
        <v>31</v>
      </c>
      <c r="J317" s="7">
        <v>0.94</v>
      </c>
      <c r="K317" s="2">
        <f t="shared" si="4"/>
        <v>0.0132687529880167</v>
      </c>
    </row>
    <row r="318" spans="2:11">
      <c r="B318" s="5">
        <v>43781</v>
      </c>
      <c r="C318" s="6">
        <v>403207</v>
      </c>
      <c r="D318" s="7">
        <v>0.18</v>
      </c>
      <c r="E318" s="6">
        <v>32</v>
      </c>
      <c r="F318" s="6">
        <v>19</v>
      </c>
      <c r="G318" s="6">
        <v>30</v>
      </c>
      <c r="H318" s="6">
        <v>387</v>
      </c>
      <c r="I318" s="6">
        <v>39</v>
      </c>
      <c r="J318" s="7">
        <v>0.93</v>
      </c>
      <c r="K318" s="2">
        <f t="shared" si="4"/>
        <v>0.023329061076355</v>
      </c>
    </row>
    <row r="319" spans="2:11">
      <c r="B319" s="5">
        <v>43782</v>
      </c>
      <c r="C319" s="6">
        <v>380788</v>
      </c>
      <c r="D319" s="7">
        <v>0.19</v>
      </c>
      <c r="E319" s="6">
        <v>36</v>
      </c>
      <c r="F319" s="6">
        <v>21</v>
      </c>
      <c r="G319" s="6">
        <v>25</v>
      </c>
      <c r="H319" s="6">
        <v>394</v>
      </c>
      <c r="I319" s="6">
        <v>34</v>
      </c>
      <c r="J319" s="7">
        <v>0.95</v>
      </c>
      <c r="K319" s="2">
        <f t="shared" si="4"/>
        <v>-0.0109068617901383</v>
      </c>
    </row>
    <row r="320" spans="2:11">
      <c r="B320" s="5">
        <v>43783</v>
      </c>
      <c r="C320" s="6">
        <v>383044</v>
      </c>
      <c r="D320" s="7">
        <v>0.19</v>
      </c>
      <c r="E320" s="6">
        <v>34</v>
      </c>
      <c r="F320" s="6">
        <v>20</v>
      </c>
      <c r="G320" s="6">
        <v>25</v>
      </c>
      <c r="H320" s="6">
        <v>378</v>
      </c>
      <c r="I320" s="6">
        <v>33</v>
      </c>
      <c r="J320" s="7">
        <v>0.92</v>
      </c>
      <c r="K320" s="2">
        <f t="shared" si="4"/>
        <v>-0.0551688414197973</v>
      </c>
    </row>
    <row r="321" spans="2:11">
      <c r="B321" s="5">
        <v>43784</v>
      </c>
      <c r="C321" s="6">
        <v>396628</v>
      </c>
      <c r="D321" s="7">
        <v>0.19</v>
      </c>
      <c r="E321" s="6">
        <v>30</v>
      </c>
      <c r="F321" s="6">
        <v>18</v>
      </c>
      <c r="G321" s="6">
        <v>27</v>
      </c>
      <c r="H321" s="6">
        <v>365</v>
      </c>
      <c r="I321" s="6">
        <v>40</v>
      </c>
      <c r="J321" s="7">
        <v>0.91</v>
      </c>
      <c r="K321" s="2">
        <f t="shared" si="4"/>
        <v>-0.0172063473184463</v>
      </c>
    </row>
    <row r="322" spans="2:11">
      <c r="B322" s="5">
        <v>43785</v>
      </c>
      <c r="C322" s="6">
        <v>404564</v>
      </c>
      <c r="D322" s="7">
        <v>0.18</v>
      </c>
      <c r="E322" s="6">
        <v>40</v>
      </c>
      <c r="F322" s="6">
        <v>21</v>
      </c>
      <c r="G322" s="6">
        <v>30</v>
      </c>
      <c r="H322" s="6">
        <v>392</v>
      </c>
      <c r="I322" s="6">
        <v>39</v>
      </c>
      <c r="J322" s="7">
        <v>0.92</v>
      </c>
      <c r="K322" s="2">
        <f t="shared" si="4"/>
        <v>0.0632794287321248</v>
      </c>
    </row>
    <row r="323" spans="2:11">
      <c r="B323" s="5">
        <v>43786</v>
      </c>
      <c r="C323" s="6">
        <v>380987</v>
      </c>
      <c r="D323" s="7">
        <v>0.19</v>
      </c>
      <c r="E323" s="6">
        <v>112</v>
      </c>
      <c r="F323" s="6">
        <v>22</v>
      </c>
      <c r="G323" s="6">
        <v>27</v>
      </c>
      <c r="H323" s="6">
        <v>353</v>
      </c>
      <c r="I323" s="6">
        <v>38</v>
      </c>
      <c r="J323" s="7">
        <v>0.95</v>
      </c>
      <c r="K323" s="2">
        <f t="shared" si="4"/>
        <v>-0.0405911771668018</v>
      </c>
    </row>
    <row r="324" spans="2:11">
      <c r="B324" s="5">
        <v>43787</v>
      </c>
      <c r="C324" s="6">
        <v>398199</v>
      </c>
      <c r="D324" s="7">
        <v>0.18</v>
      </c>
      <c r="E324" s="6">
        <v>37</v>
      </c>
      <c r="F324" s="6">
        <v>22</v>
      </c>
      <c r="G324" s="6">
        <v>26</v>
      </c>
      <c r="H324" s="6">
        <v>385</v>
      </c>
      <c r="I324" s="6">
        <v>34</v>
      </c>
      <c r="J324" s="7">
        <v>0.94</v>
      </c>
      <c r="K324" s="2">
        <f t="shared" ref="K324:K368" si="5">IFERROR((VLOOKUP(B324,$B$2:$J$368,2,FALSE)/VLOOKUP(B324-7,$B$2:$J$368,2,FALSE))-1,"No Data available")</f>
        <v>0.0266618195318906</v>
      </c>
    </row>
    <row r="325" spans="2:11">
      <c r="B325" s="5">
        <v>43788</v>
      </c>
      <c r="C325" s="6">
        <v>384779</v>
      </c>
      <c r="D325" s="7">
        <v>0.19</v>
      </c>
      <c r="E325" s="6">
        <v>33</v>
      </c>
      <c r="F325" s="6">
        <v>22</v>
      </c>
      <c r="G325" s="6">
        <v>27</v>
      </c>
      <c r="H325" s="6">
        <v>369</v>
      </c>
      <c r="I325" s="6">
        <v>33</v>
      </c>
      <c r="J325" s="7">
        <v>0.92</v>
      </c>
      <c r="K325" s="2">
        <f t="shared" si="5"/>
        <v>-0.0457035716145801</v>
      </c>
    </row>
    <row r="326" spans="2:11">
      <c r="B326" s="5">
        <v>43789</v>
      </c>
      <c r="C326" s="6">
        <v>410182</v>
      </c>
      <c r="D326" s="7">
        <v>0.19</v>
      </c>
      <c r="E326" s="6">
        <v>40</v>
      </c>
      <c r="F326" s="6">
        <v>19</v>
      </c>
      <c r="G326" s="6">
        <v>29</v>
      </c>
      <c r="H326" s="6">
        <v>389</v>
      </c>
      <c r="I326" s="6">
        <v>32</v>
      </c>
      <c r="J326" s="7">
        <v>0.92</v>
      </c>
      <c r="K326" s="2">
        <f t="shared" si="5"/>
        <v>0.0771925585890312</v>
      </c>
    </row>
    <row r="327" spans="2:11">
      <c r="B327" s="5">
        <v>43790</v>
      </c>
      <c r="C327" s="6">
        <v>393181</v>
      </c>
      <c r="D327" s="7">
        <v>0.18</v>
      </c>
      <c r="E327" s="6">
        <v>38</v>
      </c>
      <c r="F327" s="6">
        <v>21</v>
      </c>
      <c r="G327" s="6">
        <v>27</v>
      </c>
      <c r="H327" s="6">
        <v>395</v>
      </c>
      <c r="I327" s="6">
        <v>35</v>
      </c>
      <c r="J327" s="7">
        <v>0.92</v>
      </c>
      <c r="K327" s="2">
        <f t="shared" si="5"/>
        <v>0.026464322636564</v>
      </c>
    </row>
    <row r="328" spans="2:11">
      <c r="B328" s="5">
        <v>43791</v>
      </c>
      <c r="C328" s="6">
        <v>409499</v>
      </c>
      <c r="D328" s="7">
        <v>0.18</v>
      </c>
      <c r="E328" s="6">
        <v>35</v>
      </c>
      <c r="F328" s="6">
        <v>19</v>
      </c>
      <c r="G328" s="6">
        <v>25</v>
      </c>
      <c r="H328" s="6">
        <v>360</v>
      </c>
      <c r="I328" s="6">
        <v>37</v>
      </c>
      <c r="J328" s="7">
        <v>0.95</v>
      </c>
      <c r="K328" s="2">
        <f t="shared" si="5"/>
        <v>0.0324510624565084</v>
      </c>
    </row>
    <row r="329" spans="2:11">
      <c r="B329" s="5">
        <v>43792</v>
      </c>
      <c r="C329" s="6">
        <v>401426</v>
      </c>
      <c r="D329" s="7">
        <v>0.18</v>
      </c>
      <c r="E329" s="6">
        <v>37</v>
      </c>
      <c r="F329" s="6">
        <v>18</v>
      </c>
      <c r="G329" s="6">
        <v>28</v>
      </c>
      <c r="H329" s="6">
        <v>393</v>
      </c>
      <c r="I329" s="6">
        <v>39</v>
      </c>
      <c r="J329" s="7">
        <v>0.95</v>
      </c>
      <c r="K329" s="2">
        <f t="shared" si="5"/>
        <v>-0.00775649835378334</v>
      </c>
    </row>
    <row r="330" spans="2:11">
      <c r="B330" s="5">
        <v>43793</v>
      </c>
      <c r="C330" s="6">
        <v>388049</v>
      </c>
      <c r="D330" s="7">
        <v>0.19</v>
      </c>
      <c r="E330" s="6">
        <v>34</v>
      </c>
      <c r="F330" s="6">
        <v>22</v>
      </c>
      <c r="G330" s="6">
        <v>27</v>
      </c>
      <c r="H330" s="6">
        <v>354</v>
      </c>
      <c r="I330" s="6">
        <v>37</v>
      </c>
      <c r="J330" s="7">
        <v>0.95</v>
      </c>
      <c r="K330" s="2">
        <f t="shared" si="5"/>
        <v>0.0185360655350446</v>
      </c>
    </row>
    <row r="331" spans="2:11">
      <c r="B331" s="5">
        <v>43794</v>
      </c>
      <c r="C331" s="6">
        <v>408801</v>
      </c>
      <c r="D331" s="7">
        <v>0.19</v>
      </c>
      <c r="E331" s="6">
        <v>34</v>
      </c>
      <c r="F331" s="6">
        <v>22</v>
      </c>
      <c r="G331" s="6">
        <v>26</v>
      </c>
      <c r="H331" s="6">
        <v>392</v>
      </c>
      <c r="I331" s="6">
        <v>39</v>
      </c>
      <c r="J331" s="7">
        <v>0.94</v>
      </c>
      <c r="K331" s="2">
        <f t="shared" si="5"/>
        <v>0.0266248785155161</v>
      </c>
    </row>
    <row r="332" spans="2:11">
      <c r="B332" s="5">
        <v>43795</v>
      </c>
      <c r="C332" s="6">
        <v>396857</v>
      </c>
      <c r="D332" s="7">
        <v>0.17</v>
      </c>
      <c r="E332" s="6">
        <v>35</v>
      </c>
      <c r="F332" s="6">
        <v>17</v>
      </c>
      <c r="G332" s="6">
        <v>25</v>
      </c>
      <c r="H332" s="6">
        <v>368</v>
      </c>
      <c r="I332" s="6">
        <v>39</v>
      </c>
      <c r="J332" s="7">
        <v>0.95</v>
      </c>
      <c r="K332" s="2">
        <f t="shared" si="5"/>
        <v>0.0313894469292764</v>
      </c>
    </row>
    <row r="333" spans="2:11">
      <c r="B333" s="5">
        <v>43796</v>
      </c>
      <c r="C333" s="6">
        <v>396457</v>
      </c>
      <c r="D333" s="7">
        <v>0.19</v>
      </c>
      <c r="E333" s="6">
        <v>35</v>
      </c>
      <c r="F333" s="6">
        <v>22</v>
      </c>
      <c r="G333" s="6">
        <v>28</v>
      </c>
      <c r="H333" s="6">
        <v>369</v>
      </c>
      <c r="I333" s="6">
        <v>34</v>
      </c>
      <c r="J333" s="7">
        <v>0.91</v>
      </c>
      <c r="K333" s="2">
        <f t="shared" si="5"/>
        <v>-0.0334607564447001</v>
      </c>
    </row>
    <row r="334" spans="2:11">
      <c r="B334" s="5">
        <v>43797</v>
      </c>
      <c r="C334" s="6">
        <v>403521</v>
      </c>
      <c r="D334" s="7">
        <v>0.18</v>
      </c>
      <c r="E334" s="6">
        <v>33</v>
      </c>
      <c r="F334" s="6">
        <v>21</v>
      </c>
      <c r="G334" s="6">
        <v>28</v>
      </c>
      <c r="H334" s="6">
        <v>380</v>
      </c>
      <c r="I334" s="6">
        <v>32</v>
      </c>
      <c r="J334" s="7">
        <v>0.94</v>
      </c>
      <c r="K334" s="2">
        <f t="shared" si="5"/>
        <v>0.0262983206207827</v>
      </c>
    </row>
    <row r="335" spans="2:11">
      <c r="B335" s="5">
        <v>43798</v>
      </c>
      <c r="C335" s="6">
        <v>403130</v>
      </c>
      <c r="D335" s="7">
        <v>0.17</v>
      </c>
      <c r="E335" s="6">
        <v>39</v>
      </c>
      <c r="F335" s="6">
        <v>17</v>
      </c>
      <c r="G335" s="6">
        <v>28</v>
      </c>
      <c r="H335" s="6">
        <v>352</v>
      </c>
      <c r="I335" s="6">
        <v>32</v>
      </c>
      <c r="J335" s="7">
        <v>0.94</v>
      </c>
      <c r="K335" s="2">
        <f t="shared" si="5"/>
        <v>-0.0155531515339475</v>
      </c>
    </row>
    <row r="336" spans="2:11">
      <c r="B336" s="5">
        <v>43799</v>
      </c>
      <c r="C336" s="6">
        <v>381333</v>
      </c>
      <c r="D336" s="7">
        <v>0.19</v>
      </c>
      <c r="E336" s="6">
        <v>40</v>
      </c>
      <c r="F336" s="6">
        <v>18</v>
      </c>
      <c r="G336" s="6">
        <v>29</v>
      </c>
      <c r="H336" s="6">
        <v>369</v>
      </c>
      <c r="I336" s="6">
        <v>36</v>
      </c>
      <c r="J336" s="7">
        <v>0.93</v>
      </c>
      <c r="K336" s="2">
        <f t="shared" si="5"/>
        <v>-0.0500540572857762</v>
      </c>
    </row>
    <row r="337" spans="2:11">
      <c r="B337" s="5">
        <v>43800</v>
      </c>
      <c r="C337" s="6">
        <v>397690</v>
      </c>
      <c r="D337" s="7">
        <v>0.18</v>
      </c>
      <c r="E337" s="6">
        <v>40</v>
      </c>
      <c r="F337" s="6">
        <v>18</v>
      </c>
      <c r="G337" s="6">
        <v>27</v>
      </c>
      <c r="H337" s="6">
        <v>388</v>
      </c>
      <c r="I337" s="6">
        <v>39</v>
      </c>
      <c r="J337" s="7">
        <v>0.92</v>
      </c>
      <c r="K337" s="2">
        <f t="shared" si="5"/>
        <v>0.0248448005277684</v>
      </c>
    </row>
    <row r="338" spans="2:11">
      <c r="B338" s="5">
        <v>43801</v>
      </c>
      <c r="C338" s="6">
        <v>400613</v>
      </c>
      <c r="D338" s="7">
        <v>0.17</v>
      </c>
      <c r="E338" s="6">
        <v>37</v>
      </c>
      <c r="F338" s="6">
        <v>22</v>
      </c>
      <c r="G338" s="6">
        <v>26</v>
      </c>
      <c r="H338" s="6">
        <v>394</v>
      </c>
      <c r="I338" s="6">
        <v>37</v>
      </c>
      <c r="J338" s="7">
        <v>0.91</v>
      </c>
      <c r="K338" s="2">
        <f t="shared" si="5"/>
        <v>-0.0200293052120714</v>
      </c>
    </row>
    <row r="339" spans="2:11">
      <c r="B339" s="5">
        <v>43802</v>
      </c>
      <c r="C339" s="6">
        <v>393251</v>
      </c>
      <c r="D339" s="7">
        <v>0.19</v>
      </c>
      <c r="E339" s="6">
        <v>36</v>
      </c>
      <c r="F339" s="6">
        <v>20</v>
      </c>
      <c r="G339" s="6">
        <v>30</v>
      </c>
      <c r="H339" s="6">
        <v>360</v>
      </c>
      <c r="I339" s="6">
        <v>39</v>
      </c>
      <c r="J339" s="7">
        <v>0.94</v>
      </c>
      <c r="K339" s="2">
        <f t="shared" si="5"/>
        <v>-0.0090863963593939</v>
      </c>
    </row>
    <row r="340" spans="2:11">
      <c r="B340" s="5">
        <v>43803</v>
      </c>
      <c r="C340" s="6">
        <v>385988</v>
      </c>
      <c r="D340" s="7">
        <v>0.19</v>
      </c>
      <c r="E340" s="6">
        <v>37</v>
      </c>
      <c r="F340" s="6">
        <v>18</v>
      </c>
      <c r="G340" s="6">
        <v>28</v>
      </c>
      <c r="H340" s="6">
        <v>397</v>
      </c>
      <c r="I340" s="6">
        <v>38</v>
      </c>
      <c r="J340" s="7">
        <v>0.92</v>
      </c>
      <c r="K340" s="2">
        <f t="shared" si="5"/>
        <v>-0.0264063946405285</v>
      </c>
    </row>
    <row r="341" spans="2:11">
      <c r="B341" s="5">
        <v>43804</v>
      </c>
      <c r="C341" s="6">
        <v>404457</v>
      </c>
      <c r="D341" s="7">
        <v>0.18</v>
      </c>
      <c r="E341" s="6">
        <v>30</v>
      </c>
      <c r="F341" s="6">
        <v>22</v>
      </c>
      <c r="G341" s="6">
        <v>30</v>
      </c>
      <c r="H341" s="6">
        <v>370</v>
      </c>
      <c r="I341" s="6">
        <v>39</v>
      </c>
      <c r="J341" s="7">
        <v>0.91</v>
      </c>
      <c r="K341" s="2">
        <f t="shared" si="5"/>
        <v>0.00231958188049686</v>
      </c>
    </row>
    <row r="342" spans="2:11">
      <c r="B342" s="5">
        <v>43805</v>
      </c>
      <c r="C342" s="6">
        <v>386475</v>
      </c>
      <c r="D342" s="7">
        <v>0.19</v>
      </c>
      <c r="E342" s="6">
        <v>34</v>
      </c>
      <c r="F342" s="6">
        <v>21</v>
      </c>
      <c r="G342" s="6">
        <v>26</v>
      </c>
      <c r="H342" s="6">
        <v>356</v>
      </c>
      <c r="I342" s="6">
        <v>32</v>
      </c>
      <c r="J342" s="7">
        <v>0.91</v>
      </c>
      <c r="K342" s="2">
        <f t="shared" si="5"/>
        <v>-0.0413142162577829</v>
      </c>
    </row>
    <row r="343" spans="2:11">
      <c r="B343" s="5">
        <v>43806</v>
      </c>
      <c r="C343" s="6">
        <v>401987</v>
      </c>
      <c r="D343" s="7">
        <v>0.17</v>
      </c>
      <c r="E343" s="6">
        <v>38</v>
      </c>
      <c r="F343" s="6">
        <v>20</v>
      </c>
      <c r="G343" s="6">
        <v>30</v>
      </c>
      <c r="H343" s="6">
        <v>370</v>
      </c>
      <c r="I343" s="6">
        <v>36</v>
      </c>
      <c r="J343" s="7">
        <v>0.95</v>
      </c>
      <c r="K343" s="2">
        <f t="shared" si="5"/>
        <v>0.0541626347575479</v>
      </c>
    </row>
    <row r="344" spans="2:11">
      <c r="B344" s="5">
        <v>43807</v>
      </c>
      <c r="C344" s="6">
        <v>392420</v>
      </c>
      <c r="D344" s="7">
        <v>0.19</v>
      </c>
      <c r="E344" s="6">
        <v>30</v>
      </c>
      <c r="F344" s="6">
        <v>18</v>
      </c>
      <c r="G344" s="6">
        <v>25</v>
      </c>
      <c r="H344" s="6">
        <v>394</v>
      </c>
      <c r="I344" s="6">
        <v>36</v>
      </c>
      <c r="J344" s="7">
        <v>0.93</v>
      </c>
      <c r="K344" s="2">
        <f t="shared" si="5"/>
        <v>-0.0132515275717268</v>
      </c>
    </row>
    <row r="345" spans="2:11">
      <c r="B345" s="5">
        <v>43808</v>
      </c>
      <c r="C345" s="6">
        <v>397135</v>
      </c>
      <c r="D345" s="7">
        <v>0.17</v>
      </c>
      <c r="E345" s="6">
        <v>36</v>
      </c>
      <c r="F345" s="6">
        <v>22</v>
      </c>
      <c r="G345" s="6">
        <v>25</v>
      </c>
      <c r="H345" s="6">
        <v>363</v>
      </c>
      <c r="I345" s="6">
        <v>38</v>
      </c>
      <c r="J345" s="7">
        <v>0.92</v>
      </c>
      <c r="K345" s="2">
        <f t="shared" si="5"/>
        <v>-0.00868169530194973</v>
      </c>
    </row>
    <row r="346" spans="2:11">
      <c r="B346" s="5">
        <v>43809</v>
      </c>
      <c r="C346" s="6">
        <v>408697</v>
      </c>
      <c r="D346" s="7">
        <v>0.18</v>
      </c>
      <c r="E346" s="6">
        <v>31</v>
      </c>
      <c r="F346" s="6">
        <v>19</v>
      </c>
      <c r="G346" s="6">
        <v>29</v>
      </c>
      <c r="H346" s="6">
        <v>370</v>
      </c>
      <c r="I346" s="6">
        <v>35</v>
      </c>
      <c r="J346" s="7">
        <v>0.94</v>
      </c>
      <c r="K346" s="2">
        <f t="shared" si="5"/>
        <v>0.039277713216241</v>
      </c>
    </row>
    <row r="347" spans="2:11">
      <c r="B347" s="5">
        <v>43810</v>
      </c>
      <c r="C347" s="6">
        <v>384623</v>
      </c>
      <c r="D347" s="7">
        <v>0.18</v>
      </c>
      <c r="E347" s="6">
        <v>36</v>
      </c>
      <c r="F347" s="6">
        <v>20</v>
      </c>
      <c r="G347" s="6">
        <v>27</v>
      </c>
      <c r="H347" s="6">
        <v>397</v>
      </c>
      <c r="I347" s="6">
        <v>37</v>
      </c>
      <c r="J347" s="7">
        <v>0.94</v>
      </c>
      <c r="K347" s="2">
        <f t="shared" si="5"/>
        <v>-0.00353637936930684</v>
      </c>
    </row>
    <row r="348" spans="2:11">
      <c r="B348" s="5">
        <v>43811</v>
      </c>
      <c r="C348" s="6">
        <v>385929</v>
      </c>
      <c r="D348" s="7">
        <v>0.18</v>
      </c>
      <c r="E348" s="6">
        <v>36</v>
      </c>
      <c r="F348" s="6">
        <v>21</v>
      </c>
      <c r="G348" s="6">
        <v>27</v>
      </c>
      <c r="H348" s="6">
        <v>386</v>
      </c>
      <c r="I348" s="6">
        <v>33</v>
      </c>
      <c r="J348" s="7">
        <v>0.92</v>
      </c>
      <c r="K348" s="2">
        <f t="shared" si="5"/>
        <v>-0.0458095669008077</v>
      </c>
    </row>
    <row r="349" spans="2:11">
      <c r="B349" s="5">
        <v>43812</v>
      </c>
      <c r="C349" s="6">
        <v>410246</v>
      </c>
      <c r="D349" s="7">
        <v>0.17</v>
      </c>
      <c r="E349" s="6">
        <v>32</v>
      </c>
      <c r="F349" s="6">
        <v>20</v>
      </c>
      <c r="G349" s="6">
        <v>25</v>
      </c>
      <c r="H349" s="6">
        <v>371</v>
      </c>
      <c r="I349" s="6">
        <v>33</v>
      </c>
      <c r="J349" s="7">
        <v>0.92</v>
      </c>
      <c r="K349" s="2">
        <f t="shared" si="5"/>
        <v>0.0615072126269487</v>
      </c>
    </row>
    <row r="350" spans="2:11">
      <c r="B350" s="5">
        <v>43813</v>
      </c>
      <c r="C350" s="6">
        <v>386399</v>
      </c>
      <c r="D350" s="7">
        <v>0.17</v>
      </c>
      <c r="E350" s="6">
        <v>38</v>
      </c>
      <c r="F350" s="6">
        <v>19</v>
      </c>
      <c r="G350" s="6">
        <v>26</v>
      </c>
      <c r="H350" s="6">
        <v>391</v>
      </c>
      <c r="I350" s="6">
        <v>40</v>
      </c>
      <c r="J350" s="7">
        <v>0.92</v>
      </c>
      <c r="K350" s="2">
        <f t="shared" si="5"/>
        <v>-0.0387773733976472</v>
      </c>
    </row>
    <row r="351" spans="2:11">
      <c r="B351" s="5">
        <v>43814</v>
      </c>
      <c r="C351" s="6">
        <v>410008</v>
      </c>
      <c r="D351" s="7">
        <v>0.18</v>
      </c>
      <c r="E351" s="6">
        <v>30</v>
      </c>
      <c r="F351" s="6">
        <v>21</v>
      </c>
      <c r="G351" s="6">
        <v>27</v>
      </c>
      <c r="H351" s="6">
        <v>355</v>
      </c>
      <c r="I351" s="6">
        <v>32</v>
      </c>
      <c r="J351" s="7">
        <v>0.91</v>
      </c>
      <c r="K351" s="2">
        <f t="shared" si="5"/>
        <v>0.0448193262320982</v>
      </c>
    </row>
    <row r="352" spans="2:11">
      <c r="B352" s="5">
        <v>43815</v>
      </c>
      <c r="C352" s="6">
        <v>390197</v>
      </c>
      <c r="D352" s="7">
        <v>0.19</v>
      </c>
      <c r="E352" s="6">
        <v>40</v>
      </c>
      <c r="F352" s="6">
        <v>19</v>
      </c>
      <c r="G352" s="6">
        <v>27</v>
      </c>
      <c r="H352" s="6">
        <v>386</v>
      </c>
      <c r="I352" s="6">
        <v>31</v>
      </c>
      <c r="J352" s="7">
        <v>0.95</v>
      </c>
      <c r="K352" s="2">
        <f t="shared" si="5"/>
        <v>-0.0174701298047264</v>
      </c>
    </row>
    <row r="353" spans="2:11">
      <c r="B353" s="5">
        <v>43816</v>
      </c>
      <c r="C353" s="6">
        <v>393364</v>
      </c>
      <c r="D353" s="7">
        <v>0.17</v>
      </c>
      <c r="E353" s="6">
        <v>40</v>
      </c>
      <c r="F353" s="6">
        <v>20</v>
      </c>
      <c r="G353" s="6">
        <v>27</v>
      </c>
      <c r="H353" s="6">
        <v>356</v>
      </c>
      <c r="I353" s="6">
        <v>33</v>
      </c>
      <c r="J353" s="7">
        <v>0.92</v>
      </c>
      <c r="K353" s="2">
        <f t="shared" si="5"/>
        <v>-0.0375167911680291</v>
      </c>
    </row>
    <row r="354" spans="2:11">
      <c r="B354" s="5">
        <v>43817</v>
      </c>
      <c r="C354" s="6">
        <v>396256</v>
      </c>
      <c r="D354" s="7">
        <v>0.19</v>
      </c>
      <c r="E354" s="6">
        <v>40</v>
      </c>
      <c r="F354" s="6">
        <v>22</v>
      </c>
      <c r="G354" s="6">
        <v>27</v>
      </c>
      <c r="H354" s="6">
        <v>362</v>
      </c>
      <c r="I354" s="6">
        <v>38</v>
      </c>
      <c r="J354" s="7">
        <v>0.93</v>
      </c>
      <c r="K354" s="2">
        <f t="shared" si="5"/>
        <v>0.0302452011450174</v>
      </c>
    </row>
    <row r="355" spans="2:11">
      <c r="B355" s="5">
        <v>43818</v>
      </c>
      <c r="C355" s="6">
        <v>395679</v>
      </c>
      <c r="D355" s="7">
        <v>0.17</v>
      </c>
      <c r="E355" s="6">
        <v>34</v>
      </c>
      <c r="F355" s="6">
        <v>19</v>
      </c>
      <c r="G355" s="6">
        <v>30</v>
      </c>
      <c r="H355" s="6">
        <v>354</v>
      </c>
      <c r="I355" s="6">
        <v>32</v>
      </c>
      <c r="J355" s="7">
        <v>0.92</v>
      </c>
      <c r="K355" s="2">
        <f t="shared" si="5"/>
        <v>0.0252637143101451</v>
      </c>
    </row>
    <row r="356" spans="2:11">
      <c r="B356" s="5">
        <v>43819</v>
      </c>
      <c r="C356" s="6">
        <v>388480</v>
      </c>
      <c r="D356" s="7">
        <v>0.18</v>
      </c>
      <c r="E356" s="6">
        <v>34</v>
      </c>
      <c r="F356" s="6">
        <v>20</v>
      </c>
      <c r="G356" s="6">
        <v>27</v>
      </c>
      <c r="H356" s="6">
        <v>362</v>
      </c>
      <c r="I356" s="6">
        <v>39</v>
      </c>
      <c r="J356" s="7">
        <v>0.95</v>
      </c>
      <c r="K356" s="2">
        <f t="shared" si="5"/>
        <v>-0.0530559712952716</v>
      </c>
    </row>
    <row r="357" spans="2:11">
      <c r="B357" s="5">
        <v>43820</v>
      </c>
      <c r="C357" s="6">
        <v>399659</v>
      </c>
      <c r="D357" s="7">
        <v>0.17</v>
      </c>
      <c r="E357" s="6">
        <v>39</v>
      </c>
      <c r="F357" s="6">
        <v>17</v>
      </c>
      <c r="G357" s="6">
        <v>29</v>
      </c>
      <c r="H357" s="6">
        <v>350</v>
      </c>
      <c r="I357" s="6">
        <v>31</v>
      </c>
      <c r="J357" s="7">
        <v>0.91</v>
      </c>
      <c r="K357" s="2">
        <f t="shared" si="5"/>
        <v>0.0343168589980822</v>
      </c>
    </row>
    <row r="358" spans="2:11">
      <c r="B358" s="5">
        <v>43821</v>
      </c>
      <c r="C358" s="6">
        <v>391668</v>
      </c>
      <c r="D358" s="7">
        <v>0.18</v>
      </c>
      <c r="E358" s="6">
        <v>30</v>
      </c>
      <c r="F358" s="6">
        <v>18</v>
      </c>
      <c r="G358" s="6">
        <v>25</v>
      </c>
      <c r="H358" s="6">
        <v>397</v>
      </c>
      <c r="I358" s="6">
        <v>39</v>
      </c>
      <c r="J358" s="7">
        <v>0.92</v>
      </c>
      <c r="K358" s="2">
        <f t="shared" si="5"/>
        <v>-0.044730834520302</v>
      </c>
    </row>
    <row r="359" spans="2:11">
      <c r="B359" s="5">
        <v>43822</v>
      </c>
      <c r="C359" s="6">
        <v>387294</v>
      </c>
      <c r="D359" s="7">
        <v>0.17</v>
      </c>
      <c r="E359" s="6">
        <v>34</v>
      </c>
      <c r="F359" s="6">
        <v>18</v>
      </c>
      <c r="G359" s="6">
        <v>29</v>
      </c>
      <c r="H359" s="6">
        <v>357</v>
      </c>
      <c r="I359" s="6">
        <v>30</v>
      </c>
      <c r="J359" s="7">
        <v>0.92</v>
      </c>
      <c r="K359" s="2">
        <f t="shared" si="5"/>
        <v>-0.00743983167476936</v>
      </c>
    </row>
    <row r="360" spans="2:11">
      <c r="B360" s="5">
        <v>43823</v>
      </c>
      <c r="C360" s="6">
        <v>385346</v>
      </c>
      <c r="D360" s="7">
        <v>0.17</v>
      </c>
      <c r="E360" s="6">
        <v>40</v>
      </c>
      <c r="F360" s="6">
        <v>17</v>
      </c>
      <c r="G360" s="6">
        <v>26</v>
      </c>
      <c r="H360" s="6">
        <v>394</v>
      </c>
      <c r="I360" s="6">
        <v>40</v>
      </c>
      <c r="J360" s="7">
        <v>0.93</v>
      </c>
      <c r="K360" s="2">
        <f t="shared" si="5"/>
        <v>-0.020383156567454</v>
      </c>
    </row>
    <row r="361" spans="2:11">
      <c r="B361" s="5">
        <v>43824</v>
      </c>
      <c r="C361" s="6">
        <v>403674</v>
      </c>
      <c r="D361" s="7">
        <v>0.19</v>
      </c>
      <c r="E361" s="6">
        <v>38</v>
      </c>
      <c r="F361" s="6">
        <v>20</v>
      </c>
      <c r="G361" s="6">
        <v>27</v>
      </c>
      <c r="H361" s="6">
        <v>366</v>
      </c>
      <c r="I361" s="6">
        <v>35</v>
      </c>
      <c r="J361" s="7">
        <v>0.93</v>
      </c>
      <c r="K361" s="2">
        <f t="shared" si="5"/>
        <v>0.0187202212710975</v>
      </c>
    </row>
    <row r="362" spans="2:11">
      <c r="B362" s="5">
        <v>43825</v>
      </c>
      <c r="C362" s="6">
        <v>381035</v>
      </c>
      <c r="D362" s="7">
        <v>0.18</v>
      </c>
      <c r="E362" s="6">
        <v>39</v>
      </c>
      <c r="F362" s="6">
        <v>21</v>
      </c>
      <c r="G362" s="6">
        <v>29</v>
      </c>
      <c r="H362" s="6">
        <v>380</v>
      </c>
      <c r="I362" s="6">
        <v>36</v>
      </c>
      <c r="J362" s="7">
        <v>0.95</v>
      </c>
      <c r="K362" s="2">
        <f t="shared" si="5"/>
        <v>-0.0370097983466395</v>
      </c>
    </row>
    <row r="363" spans="2:11">
      <c r="B363" s="5">
        <v>43826</v>
      </c>
      <c r="C363" s="6">
        <v>409390</v>
      </c>
      <c r="D363" s="7">
        <v>0.19</v>
      </c>
      <c r="E363" s="6">
        <v>30</v>
      </c>
      <c r="F363" s="6">
        <v>18</v>
      </c>
      <c r="G363" s="6">
        <v>27</v>
      </c>
      <c r="H363" s="6">
        <v>387</v>
      </c>
      <c r="I363" s="6">
        <v>33</v>
      </c>
      <c r="J363" s="7">
        <v>0.91</v>
      </c>
      <c r="K363" s="2">
        <f t="shared" si="5"/>
        <v>0.0538251647446457</v>
      </c>
    </row>
    <row r="364" spans="2:11">
      <c r="B364" s="5">
        <v>43827</v>
      </c>
      <c r="C364" s="6">
        <v>383323</v>
      </c>
      <c r="D364" s="7">
        <v>0.19</v>
      </c>
      <c r="E364" s="6">
        <v>30</v>
      </c>
      <c r="F364" s="6">
        <v>18</v>
      </c>
      <c r="G364" s="6">
        <v>27</v>
      </c>
      <c r="H364" s="6">
        <v>388</v>
      </c>
      <c r="I364" s="6">
        <v>37</v>
      </c>
      <c r="J364" s="7">
        <v>0.91</v>
      </c>
      <c r="K364" s="2">
        <f t="shared" si="5"/>
        <v>-0.0408748458060496</v>
      </c>
    </row>
    <row r="365" spans="2:11">
      <c r="B365" s="5">
        <v>43828</v>
      </c>
      <c r="C365" s="6">
        <v>385433</v>
      </c>
      <c r="D365" s="7">
        <v>0.17</v>
      </c>
      <c r="E365" s="6">
        <v>38</v>
      </c>
      <c r="F365" s="6">
        <v>17</v>
      </c>
      <c r="G365" s="6">
        <v>25</v>
      </c>
      <c r="H365" s="6">
        <v>350</v>
      </c>
      <c r="I365" s="6">
        <v>31</v>
      </c>
      <c r="J365" s="7">
        <v>0.94</v>
      </c>
      <c r="K365" s="2">
        <f t="shared" si="5"/>
        <v>-0.0159190947435073</v>
      </c>
    </row>
    <row r="366" spans="2:11">
      <c r="B366" s="5">
        <v>43829</v>
      </c>
      <c r="C366" s="6">
        <v>382858</v>
      </c>
      <c r="D366" s="7">
        <v>0.18</v>
      </c>
      <c r="E366" s="6">
        <v>38</v>
      </c>
      <c r="F366" s="6">
        <v>17</v>
      </c>
      <c r="G366" s="6">
        <v>26</v>
      </c>
      <c r="H366" s="6">
        <v>385</v>
      </c>
      <c r="I366" s="6">
        <v>30</v>
      </c>
      <c r="J366" s="7">
        <v>0.95</v>
      </c>
      <c r="K366" s="2">
        <f t="shared" si="5"/>
        <v>-0.0114538309398028</v>
      </c>
    </row>
    <row r="367" spans="2:11">
      <c r="B367" s="5">
        <v>43830</v>
      </c>
      <c r="C367" s="6">
        <v>384453</v>
      </c>
      <c r="D367" s="7">
        <v>0.19</v>
      </c>
      <c r="E367" s="6">
        <v>33</v>
      </c>
      <c r="F367" s="6">
        <v>18</v>
      </c>
      <c r="G367" s="6">
        <v>26</v>
      </c>
      <c r="H367" s="6">
        <v>357</v>
      </c>
      <c r="I367" s="6">
        <v>36</v>
      </c>
      <c r="J367" s="7">
        <v>0.91</v>
      </c>
      <c r="K367" s="2">
        <f t="shared" si="5"/>
        <v>-0.00231739787100427</v>
      </c>
    </row>
    <row r="368" spans="2:11">
      <c r="B368" s="5">
        <v>43831</v>
      </c>
      <c r="C368" s="6">
        <v>385535</v>
      </c>
      <c r="D368" s="7">
        <v>0.17</v>
      </c>
      <c r="E368" s="6">
        <v>31</v>
      </c>
      <c r="F368" s="6">
        <v>20</v>
      </c>
      <c r="G368" s="6">
        <v>28</v>
      </c>
      <c r="H368" s="6">
        <v>397</v>
      </c>
      <c r="I368" s="6">
        <v>33</v>
      </c>
      <c r="J368" s="7">
        <v>0.93</v>
      </c>
      <c r="K368" s="2">
        <f t="shared" si="5"/>
        <v>-0.0449347740998924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6"/>
  <sheetViews>
    <sheetView workbookViewId="0">
      <selection activeCell="C7" sqref="C7"/>
    </sheetView>
  </sheetViews>
  <sheetFormatPr defaultColWidth="8.66666666666667" defaultRowHeight="15.5" outlineLevelCol="1"/>
  <cols>
    <col min="1" max="1" width="13.6666666666667"/>
    <col min="2" max="2" width="22.3333333333333"/>
  </cols>
  <sheetData>
    <row r="3" spans="1:2">
      <c r="A3" t="s">
        <v>28</v>
      </c>
      <c r="B3" t="s">
        <v>48</v>
      </c>
    </row>
    <row r="4" spans="1:2">
      <c r="A4">
        <v>1</v>
      </c>
      <c r="B4">
        <v>6</v>
      </c>
    </row>
    <row r="5" spans="1:2">
      <c r="A5">
        <v>2</v>
      </c>
      <c r="B5">
        <v>4</v>
      </c>
    </row>
    <row r="6" spans="1:2">
      <c r="A6">
        <v>3</v>
      </c>
      <c r="B6">
        <v>5</v>
      </c>
    </row>
    <row r="7" spans="1:2">
      <c r="A7">
        <v>4</v>
      </c>
      <c r="B7">
        <v>7</v>
      </c>
    </row>
    <row r="8" spans="1:2">
      <c r="A8">
        <v>5</v>
      </c>
      <c r="B8">
        <v>0</v>
      </c>
    </row>
    <row r="9" spans="1:2">
      <c r="A9">
        <v>6</v>
      </c>
      <c r="B9">
        <v>2</v>
      </c>
    </row>
    <row r="10" spans="1:2">
      <c r="A10">
        <v>7</v>
      </c>
      <c r="B10">
        <v>2</v>
      </c>
    </row>
    <row r="11" spans="1:2">
      <c r="A11">
        <v>8</v>
      </c>
      <c r="B11">
        <v>2</v>
      </c>
    </row>
    <row r="12" spans="1:2">
      <c r="A12">
        <v>9</v>
      </c>
      <c r="B12">
        <v>2</v>
      </c>
    </row>
    <row r="13" spans="1:2">
      <c r="A13">
        <v>10</v>
      </c>
      <c r="B13">
        <v>2</v>
      </c>
    </row>
    <row r="14" spans="1:2">
      <c r="A14">
        <v>11</v>
      </c>
      <c r="B14">
        <v>3</v>
      </c>
    </row>
    <row r="15" spans="1:2">
      <c r="A15">
        <v>12</v>
      </c>
      <c r="B15">
        <v>2</v>
      </c>
    </row>
    <row r="16" spans="1:2">
      <c r="A16" t="s">
        <v>49</v>
      </c>
      <c r="B16">
        <v>37</v>
      </c>
    </row>
  </sheetData>
  <pageMargins left="0.75" right="0.75" top="1" bottom="1" header="0.5" footer="0.5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34"/>
  <sheetViews>
    <sheetView topLeftCell="A13" workbookViewId="0">
      <selection activeCell="F18" sqref="F18"/>
    </sheetView>
  </sheetViews>
  <sheetFormatPr defaultColWidth="8.66666666666667" defaultRowHeight="15.5" outlineLevelCol="5"/>
  <cols>
    <col min="1" max="1" width="13.6666666666667"/>
    <col min="2" max="3" width="16.0833333333333"/>
    <col min="4" max="4" width="13.6666666666667"/>
    <col min="5" max="5" width="11.4166666666667"/>
    <col min="6" max="6" width="13.8333333333333"/>
    <col min="7" max="7" width="22.0833333333333"/>
    <col min="8" max="10" width="24.3333333333333"/>
  </cols>
  <sheetData>
    <row r="3" spans="1:5">
      <c r="A3" t="s">
        <v>28</v>
      </c>
      <c r="B3" t="s">
        <v>50</v>
      </c>
      <c r="C3" t="s">
        <v>51</v>
      </c>
      <c r="D3" t="s">
        <v>52</v>
      </c>
      <c r="E3" t="s">
        <v>53</v>
      </c>
    </row>
    <row r="4" spans="1:5">
      <c r="A4">
        <v>1</v>
      </c>
      <c r="B4" s="1">
        <v>312407748</v>
      </c>
      <c r="C4" s="1">
        <v>228773311</v>
      </c>
      <c r="D4" s="1">
        <v>112204738</v>
      </c>
      <c r="E4" s="1">
        <v>223979555</v>
      </c>
    </row>
    <row r="5" spans="1:5">
      <c r="A5">
        <v>2</v>
      </c>
      <c r="B5" s="1">
        <v>285313636</v>
      </c>
      <c r="C5" s="1">
        <v>213985225</v>
      </c>
      <c r="D5" s="1">
        <v>87179158</v>
      </c>
      <c r="E5" s="1">
        <v>206059844</v>
      </c>
    </row>
    <row r="6" spans="1:5">
      <c r="A6">
        <v>3</v>
      </c>
      <c r="B6" s="1">
        <v>324738378</v>
      </c>
      <c r="C6" s="1">
        <v>243553784</v>
      </c>
      <c r="D6" s="1">
        <v>99225605</v>
      </c>
      <c r="E6" s="1">
        <v>234533270</v>
      </c>
    </row>
    <row r="7" spans="1:5">
      <c r="A7">
        <v>4</v>
      </c>
      <c r="B7" s="1">
        <v>302905072</v>
      </c>
      <c r="C7" s="1">
        <v>227178803</v>
      </c>
      <c r="D7" s="1">
        <v>92554318</v>
      </c>
      <c r="E7" s="1">
        <v>218764769</v>
      </c>
    </row>
    <row r="8" spans="1:5">
      <c r="A8">
        <v>5</v>
      </c>
      <c r="B8" s="1">
        <v>309993479</v>
      </c>
      <c r="C8" s="1">
        <v>232495110</v>
      </c>
      <c r="D8" s="1">
        <v>94720222</v>
      </c>
      <c r="E8" s="1">
        <v>223884175</v>
      </c>
    </row>
    <row r="9" spans="1:5">
      <c r="A9">
        <v>6</v>
      </c>
      <c r="B9" s="1">
        <v>314663322</v>
      </c>
      <c r="C9" s="1">
        <v>235997492</v>
      </c>
      <c r="D9" s="1">
        <v>96147116</v>
      </c>
      <c r="E9" s="1">
        <v>227256840</v>
      </c>
    </row>
    <row r="10" spans="1:5">
      <c r="A10">
        <v>7</v>
      </c>
      <c r="B10" s="1">
        <v>305734571</v>
      </c>
      <c r="C10" s="1">
        <v>229300927</v>
      </c>
      <c r="D10" s="1">
        <v>93418887</v>
      </c>
      <c r="E10" s="1">
        <v>220808299</v>
      </c>
    </row>
    <row r="11" spans="1:5">
      <c r="A11">
        <v>8</v>
      </c>
      <c r="B11" s="1">
        <v>318470958</v>
      </c>
      <c r="C11" s="1">
        <v>238853221</v>
      </c>
      <c r="D11" s="1">
        <v>97310562</v>
      </c>
      <c r="E11" s="1">
        <v>230006799</v>
      </c>
    </row>
    <row r="12" spans="1:5">
      <c r="A12">
        <v>9</v>
      </c>
      <c r="B12" s="1">
        <v>307306195</v>
      </c>
      <c r="C12" s="1">
        <v>230479648</v>
      </c>
      <c r="D12" s="1">
        <v>93899107</v>
      </c>
      <c r="E12" s="1">
        <v>221943361</v>
      </c>
    </row>
    <row r="13" spans="1:5">
      <c r="A13">
        <v>10</v>
      </c>
      <c r="B13" s="1">
        <v>305458508</v>
      </c>
      <c r="C13" s="1">
        <v>229093879</v>
      </c>
      <c r="D13" s="1">
        <v>93334537</v>
      </c>
      <c r="E13" s="1">
        <v>220608922</v>
      </c>
    </row>
    <row r="14" spans="1:5">
      <c r="A14">
        <v>11</v>
      </c>
      <c r="B14" s="1">
        <v>311591298</v>
      </c>
      <c r="C14" s="1">
        <v>233693475</v>
      </c>
      <c r="D14" s="1">
        <v>95208446</v>
      </c>
      <c r="E14" s="1">
        <v>225038155</v>
      </c>
    </row>
    <row r="15" spans="1:5">
      <c r="A15">
        <v>12</v>
      </c>
      <c r="B15" s="1">
        <v>316792462</v>
      </c>
      <c r="C15" s="1">
        <v>237594347</v>
      </c>
      <c r="D15" s="1">
        <v>96797688</v>
      </c>
      <c r="E15" s="1">
        <v>228794551</v>
      </c>
    </row>
    <row r="16" spans="1:5">
      <c r="A16" t="s">
        <v>49</v>
      </c>
      <c r="B16" s="1">
        <v>3715375627</v>
      </c>
      <c r="C16" s="1">
        <v>2780999222</v>
      </c>
      <c r="D16" s="1">
        <v>1152000384</v>
      </c>
      <c r="E16" s="1">
        <v>2681678540</v>
      </c>
    </row>
    <row r="21" spans="1:6">
      <c r="A21" t="s">
        <v>28</v>
      </c>
      <c r="B21" t="s">
        <v>54</v>
      </c>
      <c r="C21"/>
      <c r="E21" t="s">
        <v>9</v>
      </c>
      <c r="F21" t="s">
        <v>55</v>
      </c>
    </row>
    <row r="22" spans="1:6">
      <c r="A22">
        <v>1</v>
      </c>
      <c r="B22" s="1">
        <v>877365352</v>
      </c>
      <c r="C22"/>
      <c r="E22" t="s">
        <v>56</v>
      </c>
      <c r="F22" s="1">
        <v>85803322</v>
      </c>
    </row>
    <row r="23" spans="1:6">
      <c r="A23">
        <v>2</v>
      </c>
      <c r="B23" s="1">
        <v>792537863</v>
      </c>
      <c r="C23"/>
      <c r="E23" t="s">
        <v>57</v>
      </c>
      <c r="F23" s="1">
        <v>85599212</v>
      </c>
    </row>
    <row r="24" spans="1:6">
      <c r="A24">
        <v>3</v>
      </c>
      <c r="B24" s="1">
        <v>902051037</v>
      </c>
      <c r="C24"/>
      <c r="E24" t="s">
        <v>58</v>
      </c>
      <c r="F24" s="1">
        <v>69923424</v>
      </c>
    </row>
    <row r="25" spans="1:6">
      <c r="A25">
        <v>4</v>
      </c>
      <c r="B25" s="1">
        <v>841402962</v>
      </c>
      <c r="C25"/>
      <c r="D25"/>
      <c r="E25" t="s">
        <v>59</v>
      </c>
      <c r="F25" s="1">
        <v>67566585</v>
      </c>
    </row>
    <row r="26" spans="1:6">
      <c r="A26">
        <v>5</v>
      </c>
      <c r="B26" s="1">
        <v>861092986</v>
      </c>
      <c r="C26"/>
      <c r="D26"/>
      <c r="E26" t="s">
        <v>60</v>
      </c>
      <c r="F26" s="1">
        <v>66541638</v>
      </c>
    </row>
    <row r="27" spans="1:6">
      <c r="A27">
        <v>6</v>
      </c>
      <c r="B27" s="1">
        <v>874064770</v>
      </c>
      <c r="C27"/>
      <c r="D27"/>
      <c r="E27" t="s">
        <v>61</v>
      </c>
      <c r="F27" s="1">
        <v>65711925</v>
      </c>
    </row>
    <row r="28" spans="1:6">
      <c r="A28">
        <v>7</v>
      </c>
      <c r="B28" s="1">
        <v>849262684</v>
      </c>
      <c r="C28"/>
      <c r="D28"/>
      <c r="E28" t="s">
        <v>62</v>
      </c>
      <c r="F28" s="1">
        <v>65616473.67328</v>
      </c>
    </row>
    <row r="29" spans="1:6">
      <c r="A29">
        <v>8</v>
      </c>
      <c r="B29" s="1">
        <v>884641540</v>
      </c>
      <c r="C29"/>
      <c r="D29"/>
      <c r="E29" t="s">
        <v>49</v>
      </c>
      <c r="F29" s="1">
        <v>506762579.67328</v>
      </c>
    </row>
    <row r="30" spans="1:2">
      <c r="A30">
        <v>9</v>
      </c>
      <c r="B30" s="1">
        <v>853628311</v>
      </c>
    </row>
    <row r="31" spans="1:2">
      <c r="A31">
        <v>10</v>
      </c>
      <c r="B31" s="1">
        <v>848495846</v>
      </c>
    </row>
    <row r="32" spans="1:2">
      <c r="A32">
        <v>11</v>
      </c>
      <c r="B32" s="1">
        <v>865531374</v>
      </c>
    </row>
    <row r="33" spans="1:2">
      <c r="A33">
        <v>12</v>
      </c>
      <c r="B33" s="1">
        <v>879979048</v>
      </c>
    </row>
    <row r="34" spans="1:2">
      <c r="A34" t="s">
        <v>49</v>
      </c>
      <c r="B34" s="1">
        <v>10330053773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tabSelected="1" zoomScale="60" zoomScaleNormal="60" topLeftCell="D67" workbookViewId="0">
      <selection activeCell="AC17" sqref="AC17:AC18"/>
    </sheetView>
  </sheetViews>
  <sheetFormatPr defaultColWidth="8.66666666666667" defaultRowHeight="15.5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Session Details</vt:lpstr>
      <vt:lpstr>Channel wise traffic</vt:lpstr>
      <vt:lpstr>Supporting Data</vt:lpstr>
      <vt:lpstr>No. Of Deviation - Month</vt:lpstr>
      <vt:lpstr>PivotTable</vt:lpstr>
      <vt:lpstr>Graphs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Administrator</cp:lastModifiedBy>
  <dcterms:created xsi:type="dcterms:W3CDTF">2022-09-19T07:36:00Z</dcterms:created>
  <dcterms:modified xsi:type="dcterms:W3CDTF">2024-06-02T18:07:39Z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1876BB3457E0418FA099826E73800FA6_12</vt:lpwstr>
  </property>
  <property fmtid="{D5CDD505-2E9C-101B-9397-08002B2CF9AE}" pid="3" name="KSOProductBuildVer">
    <vt:lpwstr>1033-12.2.0.17119</vt:lpwstr>
  </property>
  <property fmtid="{D5CDD505-2E9C-101B-9397-08002B2CF9AE}" pid="4" name="KSOReadingLayout">
    <vt:bool>false</vt:bool>
  </property>
</Properties>
</file>