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DESKTOP\Desktop\"/>
    </mc:Choice>
  </mc:AlternateContent>
  <xr:revisionPtr revIDLastSave="0" documentId="8_{E5BF6782-A233-224C-9029-22F32191683A}" xr6:coauthVersionLast="47" xr6:coauthVersionMax="47" xr10:uidLastSave="{00000000-0000-0000-0000-000000000000}"/>
  <bookViews>
    <workbookView xWindow="0" yWindow="0" windowWidth="16815" windowHeight="775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6" i="1" l="1"/>
  <c r="C86" i="1"/>
  <c r="C88" i="1"/>
  <c r="C79" i="1"/>
  <c r="C41" i="1"/>
  <c r="C69" i="1"/>
  <c r="C71" i="1"/>
  <c r="C59" i="1"/>
  <c r="C61" i="1"/>
  <c r="C62" i="1"/>
  <c r="C52" i="1"/>
  <c r="C8" i="1"/>
  <c r="C29" i="1"/>
  <c r="C21" i="1"/>
  <c r="C18" i="1"/>
  <c r="C10" i="1"/>
</calcChain>
</file>

<file path=xl/sharedStrings.xml><?xml version="1.0" encoding="utf-8"?>
<sst xmlns="http://schemas.openxmlformats.org/spreadsheetml/2006/main" count="54" uniqueCount="45">
  <si>
    <t xml:space="preserve">Annual Rate </t>
  </si>
  <si>
    <t>Principle Amount</t>
  </si>
  <si>
    <t>Number Of Payments</t>
  </si>
  <si>
    <t>Tenure(in years)</t>
  </si>
  <si>
    <t>Monthly Payment</t>
  </si>
  <si>
    <t>Q1)</t>
  </si>
  <si>
    <t>Q2)</t>
  </si>
  <si>
    <t>Interest Rate</t>
  </si>
  <si>
    <t>Tenure(In years)</t>
  </si>
  <si>
    <t xml:space="preserve">Annual Investment </t>
  </si>
  <si>
    <t xml:space="preserve">Future value of investment </t>
  </si>
  <si>
    <t xml:space="preserve">Number of investments </t>
  </si>
  <si>
    <t>Q3)</t>
  </si>
  <si>
    <t>Future Sum</t>
  </si>
  <si>
    <t xml:space="preserve">Interest rate </t>
  </si>
  <si>
    <t>Present Value</t>
  </si>
  <si>
    <t>Q4)</t>
  </si>
  <si>
    <t>Year</t>
  </si>
  <si>
    <t>Cash Flows</t>
  </si>
  <si>
    <t xml:space="preserve">Net Present Value </t>
  </si>
  <si>
    <t>Q5)</t>
  </si>
  <si>
    <t>IRR</t>
  </si>
  <si>
    <t>Q6)</t>
  </si>
  <si>
    <t>loan amount</t>
  </si>
  <si>
    <t>annual interest rate</t>
  </si>
  <si>
    <t>tenure(in years)</t>
  </si>
  <si>
    <t>monthly payment</t>
  </si>
  <si>
    <t>number of payments</t>
  </si>
  <si>
    <t>Total payment</t>
  </si>
  <si>
    <t>Q7)</t>
  </si>
  <si>
    <t>Cashflows</t>
  </si>
  <si>
    <t>Monthly Investment</t>
  </si>
  <si>
    <t>Annual interest rate</t>
  </si>
  <si>
    <t>Number of investments</t>
  </si>
  <si>
    <t>future value</t>
  </si>
  <si>
    <t>Q8)</t>
  </si>
  <si>
    <t>Future value</t>
  </si>
  <si>
    <t>Annual Investment</t>
  </si>
  <si>
    <t>Interest rate</t>
  </si>
  <si>
    <t xml:space="preserve">Number of periods </t>
  </si>
  <si>
    <t>Q9)</t>
  </si>
  <si>
    <t>Loan</t>
  </si>
  <si>
    <t>Q10)</t>
  </si>
  <si>
    <t>Future Value</t>
  </si>
  <si>
    <t xml:space="preserve">Present 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</si>
</sst>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₹&quot;\ #,##0.00;[Red]&quot;₹&quot;\ \-#,##0.00"/>
    <numFmt numFmtId="165" formatCode="_ &quot;₹&quot;\ * #,##0.00_ ;_ &quot;₹&quot;\ * \-#,##0.00_ ;_ &quot;₹&quot;\ * &quot;-&quot;??_ ;_ @_ "/>
    <numFmt numFmtId="166" formatCode="[$₹-439]#,##0.00;[Red][$₹-439]\-#,##0.00"/>
    <numFmt numFmtId="167" formatCode="[$₹-439]#,##0.00"/>
    <numFmt numFmtId="168" formatCode="[$₹-439]#,##0"/>
    <numFmt numFmtId="169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0" applyNumberFormat="1"/>
    <xf numFmtId="166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2" borderId="0" xfId="0" applyFill="1"/>
    <xf numFmtId="166" fontId="0" fillId="2" borderId="0" xfId="0" applyNumberFormat="1" applyFill="1"/>
    <xf numFmtId="167" fontId="0" fillId="2" borderId="0" xfId="0" applyNumberFormat="1" applyFill="1" applyAlignment="1">
      <alignment horizontal="right" vertical="center"/>
    </xf>
    <xf numFmtId="167" fontId="0" fillId="2" borderId="0" xfId="0" applyNumberFormat="1" applyFill="1"/>
    <xf numFmtId="168" fontId="0" fillId="2" borderId="0" xfId="0" applyNumberFormat="1" applyFill="1"/>
    <xf numFmtId="9" fontId="0" fillId="2" borderId="0" xfId="0" applyNumberFormat="1" applyFill="1"/>
    <xf numFmtId="164" fontId="0" fillId="2" borderId="0" xfId="0" applyNumberFormat="1" applyFill="1"/>
    <xf numFmtId="169" fontId="0" fillId="2" borderId="0" xfId="1" applyNumberFormat="1" applyFont="1" applyFill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96"/>
  <sheetViews>
    <sheetView tabSelected="1" topLeftCell="A24" zoomScaleNormal="60" zoomScaleSheetLayoutView="100" workbookViewId="0">
      <selection activeCell="C79" sqref="C79"/>
    </sheetView>
  </sheetViews>
  <sheetFormatPr defaultRowHeight="15" x14ac:dyDescent="0.2"/>
  <cols>
    <col min="2" max="2" width="23.40625" customWidth="1"/>
    <col min="3" max="3" width="18.83203125" customWidth="1"/>
    <col min="4" max="4" width="15.6015625" customWidth="1"/>
    <col min="5" max="5" width="12.64453125" customWidth="1"/>
  </cols>
  <sheetData>
    <row r="3" spans="1:4" x14ac:dyDescent="0.2">
      <c r="A3" t="s">
        <v>5</v>
      </c>
    </row>
    <row r="5" spans="1:4" x14ac:dyDescent="0.2">
      <c r="B5" t="s">
        <v>0</v>
      </c>
      <c r="C5" s="1">
        <v>0.06</v>
      </c>
    </row>
    <row r="6" spans="1:4" x14ac:dyDescent="0.2">
      <c r="B6" t="s">
        <v>3</v>
      </c>
      <c r="C6">
        <v>5</v>
      </c>
    </row>
    <row r="7" spans="1:4" x14ac:dyDescent="0.2">
      <c r="B7" t="s">
        <v>1</v>
      </c>
      <c r="C7">
        <v>200000</v>
      </c>
      <c r="D7" s="4"/>
    </row>
    <row r="8" spans="1:4" x14ac:dyDescent="0.2">
      <c r="B8" t="s">
        <v>2</v>
      </c>
      <c r="C8">
        <f>C6*12</f>
        <v>60</v>
      </c>
    </row>
    <row r="10" spans="1:4" x14ac:dyDescent="0.2">
      <c r="B10" s="5" t="s">
        <v>4</v>
      </c>
      <c r="C10" s="6">
        <f>-PMT(C5/12,C8,C7)</f>
        <v>3866.5603058855831</v>
      </c>
    </row>
    <row r="11" spans="1:4" x14ac:dyDescent="0.2">
      <c r="C11" s="2"/>
    </row>
    <row r="13" spans="1:4" x14ac:dyDescent="0.2">
      <c r="A13" t="s">
        <v>6</v>
      </c>
    </row>
    <row r="15" spans="1:4" x14ac:dyDescent="0.2">
      <c r="B15" t="s">
        <v>7</v>
      </c>
      <c r="C15" s="1">
        <v>0.08</v>
      </c>
    </row>
    <row r="16" spans="1:4" x14ac:dyDescent="0.2">
      <c r="B16" t="s">
        <v>8</v>
      </c>
      <c r="C16">
        <v>10</v>
      </c>
    </row>
    <row r="17" spans="1:5" x14ac:dyDescent="0.2">
      <c r="B17" t="s">
        <v>9</v>
      </c>
      <c r="C17" s="3">
        <v>5000</v>
      </c>
    </row>
    <row r="18" spans="1:5" x14ac:dyDescent="0.2">
      <c r="B18" t="s">
        <v>11</v>
      </c>
      <c r="C18">
        <f>C16*12</f>
        <v>120</v>
      </c>
    </row>
    <row r="21" spans="1:5" x14ac:dyDescent="0.2">
      <c r="B21" s="5" t="s">
        <v>10</v>
      </c>
      <c r="C21" s="7">
        <f xml:space="preserve"> -FV(C15,10,C17,0,0)</f>
        <v>72432.812329549241</v>
      </c>
      <c r="E21" s="4"/>
    </row>
    <row r="23" spans="1:5" x14ac:dyDescent="0.2">
      <c r="A23" t="s">
        <v>12</v>
      </c>
    </row>
    <row r="25" spans="1:5" x14ac:dyDescent="0.2">
      <c r="B25" t="s">
        <v>13</v>
      </c>
      <c r="C25" s="3">
        <v>50000</v>
      </c>
    </row>
    <row r="26" spans="1:5" x14ac:dyDescent="0.2">
      <c r="B26" t="s">
        <v>3</v>
      </c>
      <c r="C26">
        <v>3</v>
      </c>
    </row>
    <row r="27" spans="1:5" x14ac:dyDescent="0.2">
      <c r="B27" t="s">
        <v>14</v>
      </c>
      <c r="C27" s="1">
        <v>0.05</v>
      </c>
    </row>
    <row r="29" spans="1:5" x14ac:dyDescent="0.2">
      <c r="B29" s="5" t="s">
        <v>15</v>
      </c>
      <c r="C29" s="8">
        <f>-PV(C27,C26,0,C25,0)</f>
        <v>43191.879926573798</v>
      </c>
    </row>
    <row r="31" spans="1:5" x14ac:dyDescent="0.2">
      <c r="A31" t="s">
        <v>16</v>
      </c>
    </row>
    <row r="32" spans="1:5" x14ac:dyDescent="0.2">
      <c r="C32" s="1"/>
    </row>
    <row r="34" spans="1:4" x14ac:dyDescent="0.2">
      <c r="B34" t="s">
        <v>17</v>
      </c>
      <c r="C34" t="s">
        <v>30</v>
      </c>
    </row>
    <row r="35" spans="1:4" x14ac:dyDescent="0.2">
      <c r="B35">
        <v>1</v>
      </c>
      <c r="C35">
        <v>-10000</v>
      </c>
    </row>
    <row r="36" spans="1:4" x14ac:dyDescent="0.2">
      <c r="B36">
        <v>2</v>
      </c>
      <c r="C36">
        <v>3000</v>
      </c>
    </row>
    <row r="37" spans="1:4" x14ac:dyDescent="0.2">
      <c r="B37">
        <v>3</v>
      </c>
      <c r="C37">
        <v>6000</v>
      </c>
    </row>
    <row r="38" spans="1:4" x14ac:dyDescent="0.2">
      <c r="B38">
        <v>4</v>
      </c>
      <c r="C38">
        <v>8000</v>
      </c>
    </row>
    <row r="39" spans="1:4" x14ac:dyDescent="0.2">
      <c r="B39">
        <v>5</v>
      </c>
      <c r="C39">
        <v>12000</v>
      </c>
    </row>
    <row r="41" spans="1:4" x14ac:dyDescent="0.2">
      <c r="B41" s="5" t="s">
        <v>19</v>
      </c>
      <c r="C41" s="9">
        <f>NPV(C32,C36:C39)+C35</f>
        <v>19000</v>
      </c>
    </row>
    <row r="43" spans="1:4" x14ac:dyDescent="0.2">
      <c r="A43" t="s">
        <v>20</v>
      </c>
    </row>
    <row r="45" spans="1:4" x14ac:dyDescent="0.2">
      <c r="B45" t="s">
        <v>17</v>
      </c>
      <c r="C45" t="s">
        <v>18</v>
      </c>
      <c r="D45" s="1"/>
    </row>
    <row r="46" spans="1:4" x14ac:dyDescent="0.2">
      <c r="B46">
        <v>1</v>
      </c>
      <c r="C46">
        <v>-10000</v>
      </c>
    </row>
    <row r="47" spans="1:4" x14ac:dyDescent="0.2">
      <c r="B47">
        <v>2</v>
      </c>
      <c r="C47">
        <v>3000</v>
      </c>
    </row>
    <row r="48" spans="1:4" x14ac:dyDescent="0.2">
      <c r="B48">
        <v>3</v>
      </c>
      <c r="C48">
        <v>6000</v>
      </c>
    </row>
    <row r="49" spans="1:4" x14ac:dyDescent="0.2">
      <c r="B49">
        <v>4</v>
      </c>
      <c r="C49">
        <v>8000</v>
      </c>
    </row>
    <row r="50" spans="1:4" x14ac:dyDescent="0.2">
      <c r="B50">
        <v>5</v>
      </c>
      <c r="C50">
        <v>12000</v>
      </c>
    </row>
    <row r="52" spans="1:4" x14ac:dyDescent="0.2">
      <c r="B52" s="5" t="s">
        <v>21</v>
      </c>
      <c r="C52" s="10">
        <f>IRR(C46:C51)</f>
        <v>0.46459409467915624</v>
      </c>
    </row>
    <row r="54" spans="1:4" x14ac:dyDescent="0.2">
      <c r="A54" t="s">
        <v>22</v>
      </c>
    </row>
    <row r="55" spans="1:4" x14ac:dyDescent="0.2">
      <c r="D55" s="4"/>
    </row>
    <row r="56" spans="1:4" x14ac:dyDescent="0.2">
      <c r="B56" t="s">
        <v>23</v>
      </c>
      <c r="C56">
        <v>150000</v>
      </c>
    </row>
    <row r="57" spans="1:4" x14ac:dyDescent="0.2">
      <c r="B57" t="s">
        <v>24</v>
      </c>
      <c r="C57" s="1">
        <v>0.1</v>
      </c>
    </row>
    <row r="58" spans="1:4" x14ac:dyDescent="0.2">
      <c r="B58" t="s">
        <v>25</v>
      </c>
      <c r="C58">
        <v>8</v>
      </c>
    </row>
    <row r="59" spans="1:4" x14ac:dyDescent="0.2">
      <c r="B59" t="s">
        <v>27</v>
      </c>
      <c r="C59">
        <f>C58*12</f>
        <v>96</v>
      </c>
    </row>
    <row r="60" spans="1:4" x14ac:dyDescent="0.2">
      <c r="D60" s="4"/>
    </row>
    <row r="61" spans="1:4" x14ac:dyDescent="0.2">
      <c r="B61" t="s">
        <v>26</v>
      </c>
      <c r="C61" s="4">
        <f>-PMT(C57/12,C59,C56)</f>
        <v>2276.1246146706494</v>
      </c>
    </row>
    <row r="62" spans="1:4" x14ac:dyDescent="0.2">
      <c r="B62" s="5" t="s">
        <v>28</v>
      </c>
      <c r="C62" s="11">
        <f>C61*C59</f>
        <v>218507.96300838236</v>
      </c>
      <c r="D62" s="4"/>
    </row>
    <row r="64" spans="1:4" x14ac:dyDescent="0.2">
      <c r="A64" t="s">
        <v>29</v>
      </c>
      <c r="D64" s="4"/>
    </row>
    <row r="66" spans="1:3" x14ac:dyDescent="0.2">
      <c r="B66" t="s">
        <v>31</v>
      </c>
      <c r="C66">
        <v>2500</v>
      </c>
    </row>
    <row r="67" spans="1:3" x14ac:dyDescent="0.2">
      <c r="B67" t="s">
        <v>32</v>
      </c>
      <c r="C67" s="1">
        <v>0.06</v>
      </c>
    </row>
    <row r="68" spans="1:3" x14ac:dyDescent="0.2">
      <c r="B68" t="s">
        <v>3</v>
      </c>
      <c r="C68">
        <v>15</v>
      </c>
    </row>
    <row r="69" spans="1:3" x14ac:dyDescent="0.2">
      <c r="B69" t="s">
        <v>33</v>
      </c>
      <c r="C69">
        <f>C68*12</f>
        <v>180</v>
      </c>
    </row>
    <row r="71" spans="1:3" x14ac:dyDescent="0.2">
      <c r="B71" s="5" t="s">
        <v>34</v>
      </c>
      <c r="C71" s="11">
        <f>-FV(C67/12,C69,C66,0,0)</f>
        <v>727046.78112357296</v>
      </c>
    </row>
    <row r="73" spans="1:3" x14ac:dyDescent="0.2">
      <c r="A73" t="s">
        <v>35</v>
      </c>
    </row>
    <row r="75" spans="1:3" x14ac:dyDescent="0.2">
      <c r="B75" t="s">
        <v>36</v>
      </c>
      <c r="C75">
        <v>1000000</v>
      </c>
    </row>
    <row r="76" spans="1:3" x14ac:dyDescent="0.2">
      <c r="B76" t="s">
        <v>37</v>
      </c>
      <c r="C76">
        <v>10000</v>
      </c>
    </row>
    <row r="77" spans="1:3" x14ac:dyDescent="0.2">
      <c r="B77" t="s">
        <v>38</v>
      </c>
      <c r="C77" s="1">
        <v>0.12</v>
      </c>
    </row>
    <row r="79" spans="1:3" x14ac:dyDescent="0.2">
      <c r="B79" s="5" t="s">
        <v>39</v>
      </c>
      <c r="C79" s="12">
        <f>-NPER(C77,C76,C75)</f>
        <v>22.632834312982478</v>
      </c>
    </row>
    <row r="81" spans="1:3" x14ac:dyDescent="0.2">
      <c r="A81" t="s">
        <v>40</v>
      </c>
    </row>
    <row r="83" spans="1:3" x14ac:dyDescent="0.2">
      <c r="B83" t="s">
        <v>41</v>
      </c>
      <c r="C83">
        <v>300000</v>
      </c>
    </row>
    <row r="84" spans="1:3" x14ac:dyDescent="0.2">
      <c r="B84" t="s">
        <v>32</v>
      </c>
      <c r="C84" s="1">
        <v>0.09</v>
      </c>
    </row>
    <row r="85" spans="1:3" x14ac:dyDescent="0.2">
      <c r="B85" t="s">
        <v>3</v>
      </c>
      <c r="C85">
        <v>5</v>
      </c>
    </row>
    <row r="86" spans="1:3" x14ac:dyDescent="0.2">
      <c r="B86" t="s">
        <v>39</v>
      </c>
      <c r="C86">
        <f>C85*12</f>
        <v>60</v>
      </c>
    </row>
    <row r="88" spans="1:3" x14ac:dyDescent="0.2">
      <c r="B88" s="5" t="s">
        <v>4</v>
      </c>
      <c r="C88" s="11">
        <f>-PMT(C84/12,C86,C83,0,0)</f>
        <v>6227.5065679062027</v>
      </c>
    </row>
    <row r="90" spans="1:3" x14ac:dyDescent="0.2">
      <c r="A90" t="s">
        <v>42</v>
      </c>
    </row>
    <row r="92" spans="1:3" x14ac:dyDescent="0.2">
      <c r="B92" t="s">
        <v>43</v>
      </c>
      <c r="C92">
        <v>50000</v>
      </c>
    </row>
    <row r="93" spans="1:3" x14ac:dyDescent="0.2">
      <c r="B93" t="s">
        <v>7</v>
      </c>
      <c r="C93" s="1">
        <v>7.0000000000000007E-2</v>
      </c>
    </row>
    <row r="94" spans="1:3" x14ac:dyDescent="0.2">
      <c r="B94" t="s">
        <v>3</v>
      </c>
      <c r="C94">
        <v>10</v>
      </c>
    </row>
    <row r="96" spans="1:3" x14ac:dyDescent="0.2">
      <c r="B96" s="5" t="s">
        <v>44</v>
      </c>
      <c r="C96" s="11">
        <f>-PV(C93,C94,0,C92,0)</f>
        <v>25417.464606735888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vamsi srujan</dc:creator>
  <cp:lastModifiedBy>DESKTOP</cp:lastModifiedBy>
  <dcterms:created xsi:type="dcterms:W3CDTF">2024-03-02T12:14:26Z</dcterms:created>
  <dcterms:modified xsi:type="dcterms:W3CDTF">2024-03-03T02:13:02Z</dcterms:modified>
</cp:coreProperties>
</file>