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 activeTab="2"/>
  </bookViews>
  <sheets>
    <sheet name="Covariance" sheetId="2" r:id="rId1"/>
    <sheet name="Correlation" sheetId="3" r:id="rId2"/>
    <sheet name="Sheet1" sheetId="4" r:id="rId3"/>
    <sheet name="Normal Distribution" sheetId="1" r:id="rId4"/>
  </sheets>
  <definedNames>
    <definedName name="_xlchart.0" hidden="1">'Normal Distribution'!$L$7</definedName>
    <definedName name="_xlchart.1" hidden="1">'Normal Distribution'!$L$8:$L$27</definedName>
    <definedName name="_xlchart.2" hidden="1">'Normal Distribution'!$M$7</definedName>
    <definedName name="_xlchart.3" hidden="1">'Normal Distribution'!$M$8:$M$27</definedName>
  </definedNames>
  <calcPr calcId="162913"/>
  <pivotCaches>
    <pivotCache cacheId="0" r:id="rId5"/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B2" i="2"/>
  <c r="E11" i="1" l="1"/>
  <c r="L4" i="1" s="1"/>
  <c r="E10" i="1"/>
  <c r="E9" i="1"/>
  <c r="E7" i="1"/>
  <c r="E6" i="1"/>
  <c r="E5" i="1"/>
  <c r="E4" i="1"/>
  <c r="E3" i="1"/>
  <c r="L8" i="1" l="1"/>
  <c r="L9" i="1" l="1"/>
  <c r="M8" i="1"/>
  <c r="M9" i="1" l="1"/>
  <c r="L10" i="1"/>
  <c r="M10" i="1" l="1"/>
  <c r="L11" i="1"/>
  <c r="M11" i="1" l="1"/>
  <c r="L12" i="1"/>
  <c r="L13" i="1" l="1"/>
  <c r="M12" i="1"/>
  <c r="L14" i="1" l="1"/>
  <c r="M13" i="1"/>
  <c r="L15" i="1" l="1"/>
  <c r="M14" i="1"/>
  <c r="L16" i="1" l="1"/>
  <c r="M15" i="1"/>
  <c r="L17" i="1" l="1"/>
  <c r="M16" i="1"/>
  <c r="L18" i="1" l="1"/>
  <c r="M17" i="1"/>
  <c r="L19" i="1" l="1"/>
  <c r="M18" i="1"/>
  <c r="L20" i="1" l="1"/>
  <c r="M19" i="1"/>
  <c r="L21" i="1" l="1"/>
  <c r="M20" i="1"/>
  <c r="L22" i="1" l="1"/>
  <c r="M21" i="1"/>
  <c r="L23" i="1" l="1"/>
  <c r="M22" i="1"/>
  <c r="L24" i="1" l="1"/>
  <c r="M23" i="1"/>
  <c r="L25" i="1" l="1"/>
  <c r="M24" i="1"/>
  <c r="L26" i="1" l="1"/>
  <c r="M25" i="1"/>
  <c r="L27" i="1" l="1"/>
  <c r="M27" i="1" s="1"/>
  <c r="M26" i="1"/>
</calcChain>
</file>

<file path=xl/sharedStrings.xml><?xml version="1.0" encoding="utf-8"?>
<sst xmlns="http://schemas.openxmlformats.org/spreadsheetml/2006/main" count="75" uniqueCount="34">
  <si>
    <t>Player Scores</t>
  </si>
  <si>
    <t>Variables</t>
  </si>
  <si>
    <t>Min</t>
  </si>
  <si>
    <t>Q1</t>
  </si>
  <si>
    <t>Median</t>
  </si>
  <si>
    <t>Q3</t>
  </si>
  <si>
    <t>Maximun</t>
  </si>
  <si>
    <t>85th Percentile</t>
  </si>
  <si>
    <t xml:space="preserve">Mean </t>
  </si>
  <si>
    <t xml:space="preserve">Range </t>
  </si>
  <si>
    <t>Stdev</t>
  </si>
  <si>
    <t>Grand Total</t>
  </si>
  <si>
    <t>Total</t>
  </si>
  <si>
    <t>3310-3409</t>
  </si>
  <si>
    <t>3410-3509</t>
  </si>
  <si>
    <t>3510-3609</t>
  </si>
  <si>
    <t>3610-3709</t>
  </si>
  <si>
    <t>3710-3809</t>
  </si>
  <si>
    <t>3810-3909</t>
  </si>
  <si>
    <t>3910-4009</t>
  </si>
  <si>
    <t>4010-4109</t>
  </si>
  <si>
    <t>4110-4209</t>
  </si>
  <si>
    <t>4210-4309</t>
  </si>
  <si>
    <t>4310-4409</t>
  </si>
  <si>
    <t>4410-4509</t>
  </si>
  <si>
    <t>4510-4609</t>
  </si>
  <si>
    <t>4610-4709</t>
  </si>
  <si>
    <t>Count of Player Scores</t>
  </si>
  <si>
    <t>Dummy</t>
  </si>
  <si>
    <t>Data_Histogram</t>
  </si>
  <si>
    <t>Normal distribution</t>
  </si>
  <si>
    <t>Row Labels</t>
  </si>
  <si>
    <t>Sum of Total</t>
  </si>
  <si>
    <t>Sum of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</si>
</sst>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pivotButton="1"/>
    <xf numFmtId="0" fontId="0" fillId="0" borderId="0" xfId="0" applyNumberFormat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0" fillId="5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4"/>
                <c:pt idx="0">
                  <c:v>3310-3409</c:v>
                </c:pt>
                <c:pt idx="1">
                  <c:v>3410-3509</c:v>
                </c:pt>
                <c:pt idx="2">
                  <c:v>3510-3609</c:v>
                </c:pt>
                <c:pt idx="3">
                  <c:v>3610-3709</c:v>
                </c:pt>
                <c:pt idx="4">
                  <c:v>3710-3809</c:v>
                </c:pt>
                <c:pt idx="5">
                  <c:v>3810-3909</c:v>
                </c:pt>
                <c:pt idx="6">
                  <c:v>3910-4009</c:v>
                </c:pt>
                <c:pt idx="7">
                  <c:v>4010-4109</c:v>
                </c:pt>
                <c:pt idx="8">
                  <c:v>4110-4209</c:v>
                </c:pt>
                <c:pt idx="9">
                  <c:v>4210-4309</c:v>
                </c:pt>
                <c:pt idx="10">
                  <c:v>4310-4409</c:v>
                </c:pt>
                <c:pt idx="11">
                  <c:v>4410-4509</c:v>
                </c:pt>
                <c:pt idx="12">
                  <c:v>4510-4609</c:v>
                </c:pt>
                <c:pt idx="13">
                  <c:v>4610-4709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F8-4186-9C91-7B1E46A906A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Dummy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4"/>
                <c:pt idx="0">
                  <c:v>3310-3409</c:v>
                </c:pt>
                <c:pt idx="1">
                  <c:v>3410-3509</c:v>
                </c:pt>
                <c:pt idx="2">
                  <c:v>3510-3609</c:v>
                </c:pt>
                <c:pt idx="3">
                  <c:v>3610-3709</c:v>
                </c:pt>
                <c:pt idx="4">
                  <c:v>3710-3809</c:v>
                </c:pt>
                <c:pt idx="5">
                  <c:v>3810-3909</c:v>
                </c:pt>
                <c:pt idx="6">
                  <c:v>3910-4009</c:v>
                </c:pt>
                <c:pt idx="7">
                  <c:v>4010-4109</c:v>
                </c:pt>
                <c:pt idx="8">
                  <c:v>4110-4209</c:v>
                </c:pt>
                <c:pt idx="9">
                  <c:v>4210-4309</c:v>
                </c:pt>
                <c:pt idx="10">
                  <c:v>4310-4409</c:v>
                </c:pt>
                <c:pt idx="11">
                  <c:v>4410-4509</c:v>
                </c:pt>
                <c:pt idx="12">
                  <c:v>4510-4609</c:v>
                </c:pt>
                <c:pt idx="13">
                  <c:v>4610-4709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F8-4186-9C91-7B1E46A90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0421000"/>
        <c:axId val="450421328"/>
      </c:barChart>
      <c:catAx>
        <c:axId val="45042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21328"/>
        <c:crosses val="autoZero"/>
        <c:auto val="1"/>
        <c:lblAlgn val="ctr"/>
        <c:lblOffset val="100"/>
        <c:noMultiLvlLbl val="0"/>
      </c:catAx>
      <c:valAx>
        <c:axId val="4504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2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[Assignment.xlsx]Sheet1!PivotTable1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4"/>
                <c:pt idx="0">
                  <c:v>3310-3409</c:v>
                </c:pt>
                <c:pt idx="1">
                  <c:v>3410-3509</c:v>
                </c:pt>
                <c:pt idx="2">
                  <c:v>3510-3609</c:v>
                </c:pt>
                <c:pt idx="3">
                  <c:v>3610-3709</c:v>
                </c:pt>
                <c:pt idx="4">
                  <c:v>3710-3809</c:v>
                </c:pt>
                <c:pt idx="5">
                  <c:v>3810-3909</c:v>
                </c:pt>
                <c:pt idx="6">
                  <c:v>3910-4009</c:v>
                </c:pt>
                <c:pt idx="7">
                  <c:v>4010-4109</c:v>
                </c:pt>
                <c:pt idx="8">
                  <c:v>4110-4209</c:v>
                </c:pt>
                <c:pt idx="9">
                  <c:v>4210-4309</c:v>
                </c:pt>
                <c:pt idx="10">
                  <c:v>4310-4409</c:v>
                </c:pt>
                <c:pt idx="11">
                  <c:v>4410-4509</c:v>
                </c:pt>
                <c:pt idx="12">
                  <c:v>4510-4609</c:v>
                </c:pt>
                <c:pt idx="13">
                  <c:v>4610-4709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0-4331-A424-4597EAAD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383768"/>
        <c:axId val="458384752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Sum of Dummy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4"/>
                <c:pt idx="0">
                  <c:v>3310-3409</c:v>
                </c:pt>
                <c:pt idx="1">
                  <c:v>3410-3509</c:v>
                </c:pt>
                <c:pt idx="2">
                  <c:v>3510-3609</c:v>
                </c:pt>
                <c:pt idx="3">
                  <c:v>3610-3709</c:v>
                </c:pt>
                <c:pt idx="4">
                  <c:v>3710-3809</c:v>
                </c:pt>
                <c:pt idx="5">
                  <c:v>3810-3909</c:v>
                </c:pt>
                <c:pt idx="6">
                  <c:v>3910-4009</c:v>
                </c:pt>
                <c:pt idx="7">
                  <c:v>4010-4109</c:v>
                </c:pt>
                <c:pt idx="8">
                  <c:v>4110-4209</c:v>
                </c:pt>
                <c:pt idx="9">
                  <c:v>4210-4309</c:v>
                </c:pt>
                <c:pt idx="10">
                  <c:v>4310-4409</c:v>
                </c:pt>
                <c:pt idx="11">
                  <c:v>4410-4509</c:v>
                </c:pt>
                <c:pt idx="12">
                  <c:v>4510-4609</c:v>
                </c:pt>
                <c:pt idx="13">
                  <c:v>4610-4709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0-4331-A424-4597EAAD5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381144"/>
        <c:axId val="458384424"/>
      </c:lineChart>
      <c:catAx>
        <c:axId val="458381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84424"/>
        <c:crosses val="autoZero"/>
        <c:auto val="1"/>
        <c:lblAlgn val="ctr"/>
        <c:lblOffset val="100"/>
        <c:noMultiLvlLbl val="0"/>
      </c:catAx>
      <c:valAx>
        <c:axId val="45838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81144"/>
        <c:crosses val="autoZero"/>
        <c:crossBetween val="between"/>
      </c:valAx>
      <c:valAx>
        <c:axId val="4583847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383768"/>
        <c:crosses val="max"/>
        <c:crossBetween val="between"/>
      </c:valAx>
      <c:catAx>
        <c:axId val="458383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583847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9877515310592E-2"/>
          <c:y val="0.16245370370370371"/>
          <c:w val="0.89654636920384956"/>
          <c:h val="0.501438466025080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'Normal Distribution'!$E$28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'Normal Distribution'!$D$29:$D$42</c:f>
              <c:strCache>
                <c:ptCount val="14"/>
                <c:pt idx="0">
                  <c:v>3310-3409</c:v>
                </c:pt>
                <c:pt idx="1">
                  <c:v>3410-3509</c:v>
                </c:pt>
                <c:pt idx="2">
                  <c:v>3510-3609</c:v>
                </c:pt>
                <c:pt idx="3">
                  <c:v>3610-3709</c:v>
                </c:pt>
                <c:pt idx="4">
                  <c:v>3710-3809</c:v>
                </c:pt>
                <c:pt idx="5">
                  <c:v>3810-3909</c:v>
                </c:pt>
                <c:pt idx="6">
                  <c:v>3910-4009</c:v>
                </c:pt>
                <c:pt idx="7">
                  <c:v>4010-4109</c:v>
                </c:pt>
                <c:pt idx="8">
                  <c:v>4110-4209</c:v>
                </c:pt>
                <c:pt idx="9">
                  <c:v>4210-4309</c:v>
                </c:pt>
                <c:pt idx="10">
                  <c:v>4310-4409</c:v>
                </c:pt>
                <c:pt idx="11">
                  <c:v>4410-4509</c:v>
                </c:pt>
                <c:pt idx="12">
                  <c:v>4510-4609</c:v>
                </c:pt>
                <c:pt idx="13">
                  <c:v>4610-4709</c:v>
                </c:pt>
              </c:strCache>
            </c:strRef>
          </c:cat>
          <c:val>
            <c:numRef>
              <c:f>'Normal Distribution'!$E$29:$E$42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E-42D1-89F9-2BDB44745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3787768"/>
        <c:axId val="473786456"/>
      </c:barChart>
      <c:lineChart>
        <c:grouping val="standard"/>
        <c:varyColors val="0"/>
        <c:ser>
          <c:idx val="1"/>
          <c:order val="1"/>
          <c:tx>
            <c:strRef>
              <c:f>'Normal Distribution'!$F$28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'Normal Distribution'!$D$29:$D$42</c:f>
              <c:strCache>
                <c:ptCount val="14"/>
                <c:pt idx="0">
                  <c:v>3310-3409</c:v>
                </c:pt>
                <c:pt idx="1">
                  <c:v>3410-3509</c:v>
                </c:pt>
                <c:pt idx="2">
                  <c:v>3510-3609</c:v>
                </c:pt>
                <c:pt idx="3">
                  <c:v>3610-3709</c:v>
                </c:pt>
                <c:pt idx="4">
                  <c:v>3710-3809</c:v>
                </c:pt>
                <c:pt idx="5">
                  <c:v>3810-3909</c:v>
                </c:pt>
                <c:pt idx="6">
                  <c:v>3910-4009</c:v>
                </c:pt>
                <c:pt idx="7">
                  <c:v>4010-4109</c:v>
                </c:pt>
                <c:pt idx="8">
                  <c:v>4110-4209</c:v>
                </c:pt>
                <c:pt idx="9">
                  <c:v>4210-4309</c:v>
                </c:pt>
                <c:pt idx="10">
                  <c:v>4310-4409</c:v>
                </c:pt>
                <c:pt idx="11">
                  <c:v>4410-4509</c:v>
                </c:pt>
                <c:pt idx="12">
                  <c:v>4510-4609</c:v>
                </c:pt>
                <c:pt idx="13">
                  <c:v>4610-4709</c:v>
                </c:pt>
              </c:strCache>
            </c:strRef>
          </c:cat>
          <c:val>
            <c:numRef>
              <c:f>'Normal Distribution'!$F$29:$F$42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1E-42D1-89F9-2BDB44745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792032"/>
        <c:axId val="473791704"/>
      </c:lineChart>
      <c:valAx>
        <c:axId val="473786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87768"/>
        <c:crosses val="max"/>
        <c:crossBetween val="between"/>
      </c:valAx>
      <c:catAx>
        <c:axId val="473787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786456"/>
        <c:crosses val="autoZero"/>
        <c:auto val="1"/>
        <c:lblAlgn val="ctr"/>
        <c:lblOffset val="100"/>
        <c:noMultiLvlLbl val="0"/>
      </c:catAx>
      <c:valAx>
        <c:axId val="4737917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92032"/>
        <c:crosses val="autoZero"/>
        <c:crossBetween val="between"/>
      </c:valAx>
      <c:catAx>
        <c:axId val="473792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791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Chart Title</a:t>
            </a:r>
          </a:p>
        </cx:rich>
      </cx:tx>
    </cx:title>
    <cx:plotArea>
      <cx:plotAreaRegion>
        <cx:series layoutId="clusteredColumn" uniqueId="{46CC3882-2B8D-42A9-9337-384FB732BFFC}" formatIdx="0">
          <cx:tx>
            <cx:txData>
              <cx:f>_xlchart.0</cx:f>
              <cx:v>Data_Histogram</cx:v>
            </cx:txData>
          </cx:tx>
          <cx:dataId val="0"/>
          <cx:layoutPr>
            <cx:binning intervalClosed="r"/>
          </cx:layoutPr>
        </cx:series>
        <cx:series layoutId="clusteredColumn" hidden="1" uniqueId="{D7C8AD24-F44D-4D00-A87E-A977DA7C211A}" formatIdx="1">
          <cx:tx>
            <cx:txData>
              <cx:f>_xlchart.2</cx:f>
              <cx:v>Normal distribution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638175</xdr:colOff>
      <xdr:row>4</xdr:row>
      <xdr:rowOff>157162</xdr:rowOff>
    </xdr:from>
    <xdr:to>
      <xdr:col>8</xdr:col>
      <xdr:colOff>390525</xdr:colOff>
      <xdr:row>19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27</xdr:row>
      <xdr:rowOff>128587</xdr:rowOff>
    </xdr:from>
    <xdr:to>
      <xdr:col>14</xdr:col>
      <xdr:colOff>209550</xdr:colOff>
      <xdr:row>42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371475</xdr:colOff>
      <xdr:row>6</xdr:row>
      <xdr:rowOff>61912</xdr:rowOff>
    </xdr:from>
    <xdr:to>
      <xdr:col>20</xdr:col>
      <xdr:colOff>57150</xdr:colOff>
      <xdr:row>20</xdr:row>
      <xdr:rowOff>138112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3891.775640277781" createdVersion="6" refreshedVersion="6" minRefreshableVersion="3" recordCount="26">
  <cacheSource type="worksheet">
    <worksheetSource ref="A1:A27" sheet="Normal Distribution"/>
  </cacheSource>
  <cacheFields count="1">
    <cacheField name="Player Scores" numFmtId="0">
      <sharedItems containsSemiMixedTypes="0" containsString="0" containsNumber="1" containsInteger="1" minValue="3310" maxValue="4670" count="24">
        <n v="3310"/>
        <n v="3355"/>
        <n v="3450"/>
        <n v="3480"/>
        <n v="3490"/>
        <n v="3520"/>
        <n v="3540"/>
        <n v="3550"/>
        <n v="3650"/>
        <n v="3730"/>
        <n v="3760"/>
        <n v="3780"/>
        <n v="3820"/>
        <n v="3850"/>
        <n v="4000"/>
        <n v="4030"/>
        <n v="4080"/>
        <n v="4120"/>
        <n v="4180"/>
        <n v="4250"/>
        <n v="4350"/>
        <n v="4500"/>
        <n v="4520"/>
        <n v="4670"/>
      </sharedItems>
      <fieldGroup base="0">
        <rangePr startNum="3310" endNum="4670" groupInterval="100"/>
        <groupItems count="16">
          <s v="&lt;3310"/>
          <s v="3310-3409"/>
          <s v="3410-3509"/>
          <s v="3510-3609"/>
          <s v="3610-3709"/>
          <s v="3710-3809"/>
          <s v="3810-3909"/>
          <s v="3910-4009"/>
          <s v="4010-4109"/>
          <s v="4110-4209"/>
          <s v="4210-4309"/>
          <s v="4310-4409"/>
          <s v="4410-4509"/>
          <s v="4510-4609"/>
          <s v="4610-4709"/>
          <s v="&gt;47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3891.897804282409" createdVersion="6" refreshedVersion="6" minRefreshableVersion="3" recordCount="14">
  <cacheSource type="worksheet">
    <worksheetSource ref="D28:F42" sheet="Normal Distribution"/>
  </cacheSource>
  <cacheFields count="3">
    <cacheField name="Player Scores" numFmtId="0">
      <sharedItems count="14">
        <s v="3310-3409"/>
        <s v="3410-3509"/>
        <s v="3510-3609"/>
        <s v="3610-3709"/>
        <s v="3710-3809"/>
        <s v="3810-3909"/>
        <s v="3910-4009"/>
        <s v="4010-4109"/>
        <s v="4110-4209"/>
        <s v="4210-4309"/>
        <s v="4310-4409"/>
        <s v="4410-4509"/>
        <s v="4510-4609"/>
        <s v="4610-4709"/>
      </sharedItems>
    </cacheField>
    <cacheField name="Total" numFmtId="0">
      <sharedItems containsSemiMixedTypes="0" containsString="0" containsNumber="1" containsInteger="1" minValue="1" maxValue="4"/>
    </cacheField>
    <cacheField name="Dummy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x v="0"/>
  </r>
  <r>
    <x v="1"/>
  </r>
  <r>
    <x v="2"/>
  </r>
  <r>
    <x v="3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0"/>
  </r>
  <r>
    <x v="21"/>
  </r>
  <r>
    <x v="22"/>
  </r>
  <r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x v="0"/>
    <n v="2"/>
    <n v="2"/>
  </r>
  <r>
    <x v="1"/>
    <n v="4"/>
    <n v="4"/>
  </r>
  <r>
    <x v="2"/>
    <n v="3"/>
    <n v="3"/>
  </r>
  <r>
    <x v="3"/>
    <n v="1"/>
    <n v="1"/>
  </r>
  <r>
    <x v="4"/>
    <n v="3"/>
    <n v="3"/>
  </r>
  <r>
    <x v="5"/>
    <n v="2"/>
    <n v="2"/>
  </r>
  <r>
    <x v="6"/>
    <n v="1"/>
    <n v="1"/>
  </r>
  <r>
    <x v="7"/>
    <n v="2"/>
    <n v="2"/>
  </r>
  <r>
    <x v="8"/>
    <n v="2"/>
    <n v="2"/>
  </r>
  <r>
    <x v="9"/>
    <n v="1"/>
    <n v="1"/>
  </r>
  <r>
    <x v="10"/>
    <n v="2"/>
    <n v="2"/>
  </r>
  <r>
    <x v="11"/>
    <n v="1"/>
    <n v="1"/>
  </r>
  <r>
    <x v="12"/>
    <n v="1"/>
    <n v="1"/>
  </r>
  <r>
    <x v="13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1:C16" firstHeaderRow="0" firstDataRow="1" firstDataCol="1"/>
  <pivotFields count="3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" baseField="0" baseItem="0"/>
    <dataField name="Sum of Dummy" fld="2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F6:G22" firstHeaderRow="2" firstDataRow="2" firstDataCol="1"/>
  <pivotFields count="1">
    <pivotField axis="axisRow" dataField="1" compact="0" outline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Player Scor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1" sqref="A11"/>
    </sheetView>
  </sheetViews>
  <sheetFormatPr defaultRowHeight="15" x14ac:dyDescent="0.25"/>
  <cols>
    <col min="1" max="1" width="23.7109375" customWidth="1"/>
    <col min="2" max="2" width="21.5703125" customWidth="1"/>
    <col min="3" max="3" width="21.7109375" customWidth="1"/>
  </cols>
  <sheetData>
    <row r="1" spans="1:3" x14ac:dyDescent="0.25">
      <c r="A1" s="11"/>
      <c r="B1" s="11" t="s">
        <v>29</v>
      </c>
      <c r="C1" s="11" t="s">
        <v>30</v>
      </c>
    </row>
    <row r="2" spans="1:3" x14ac:dyDescent="0.25">
      <c r="A2" s="9" t="s">
        <v>29</v>
      </c>
      <c r="B2" s="9">
        <f>VARP('Normal Distribution'!$L$8:$L$27)</f>
        <v>18125.63004807688</v>
      </c>
      <c r="C2" s="9"/>
    </row>
    <row r="3" spans="1:3" ht="15.75" thickBot="1" x14ac:dyDescent="0.3">
      <c r="A3" s="10" t="s">
        <v>30</v>
      </c>
      <c r="B3" s="10">
        <v>6.6630414732450124E-3</v>
      </c>
      <c r="C3" s="10">
        <f>VARP('Normal Distribution'!$M$8:$M$27)</f>
        <v>2.6526770104420231E-9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A15:B16"/>
    </sheetView>
  </sheetViews>
  <sheetFormatPr defaultRowHeight="15" x14ac:dyDescent="0.25"/>
  <cols>
    <col min="1" max="1" width="18.7109375" bestFit="1" customWidth="1"/>
    <col min="2" max="2" width="16.140625" bestFit="1" customWidth="1"/>
    <col min="3" max="3" width="18.85546875" bestFit="1" customWidth="1"/>
  </cols>
  <sheetData>
    <row r="1" spans="1:3" x14ac:dyDescent="0.25">
      <c r="A1" s="11"/>
      <c r="B1" s="11" t="s">
        <v>29</v>
      </c>
      <c r="C1" s="11" t="s">
        <v>30</v>
      </c>
    </row>
    <row r="2" spans="1:3" x14ac:dyDescent="0.25">
      <c r="A2" s="9" t="s">
        <v>29</v>
      </c>
      <c r="B2" s="9">
        <v>1</v>
      </c>
      <c r="C2" s="9"/>
    </row>
    <row r="3" spans="1:3" ht="15.75" thickBot="1" x14ac:dyDescent="0.3">
      <c r="A3" s="10" t="s">
        <v>30</v>
      </c>
      <c r="B3" s="10">
        <v>0.96091234726664054</v>
      </c>
      <c r="C3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5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4.5703125" bestFit="1" customWidth="1"/>
  </cols>
  <sheetData>
    <row r="1" spans="1:3" x14ac:dyDescent="0.25">
      <c r="A1" s="3" t="s">
        <v>31</v>
      </c>
      <c r="B1" t="s">
        <v>32</v>
      </c>
      <c r="C1" t="s">
        <v>33</v>
      </c>
    </row>
    <row r="2" spans="1:3" x14ac:dyDescent="0.25">
      <c r="A2" s="12" t="s">
        <v>13</v>
      </c>
      <c r="B2" s="4">
        <v>2</v>
      </c>
      <c r="C2" s="4">
        <v>2</v>
      </c>
    </row>
    <row r="3" spans="1:3" x14ac:dyDescent="0.25">
      <c r="A3" s="12" t="s">
        <v>14</v>
      </c>
      <c r="B3" s="4">
        <v>4</v>
      </c>
      <c r="C3" s="4">
        <v>4</v>
      </c>
    </row>
    <row r="4" spans="1:3" x14ac:dyDescent="0.25">
      <c r="A4" s="12" t="s">
        <v>15</v>
      </c>
      <c r="B4" s="4">
        <v>3</v>
      </c>
      <c r="C4" s="4">
        <v>3</v>
      </c>
    </row>
    <row r="5" spans="1:3" x14ac:dyDescent="0.25">
      <c r="A5" s="12" t="s">
        <v>16</v>
      </c>
      <c r="B5" s="4">
        <v>1</v>
      </c>
      <c r="C5" s="4">
        <v>1</v>
      </c>
    </row>
    <row r="6" spans="1:3" x14ac:dyDescent="0.25">
      <c r="A6" s="12" t="s">
        <v>17</v>
      </c>
      <c r="B6" s="4">
        <v>3</v>
      </c>
      <c r="C6" s="4">
        <v>3</v>
      </c>
    </row>
    <row r="7" spans="1:3" x14ac:dyDescent="0.25">
      <c r="A7" s="12" t="s">
        <v>18</v>
      </c>
      <c r="B7" s="4">
        <v>2</v>
      </c>
      <c r="C7" s="4">
        <v>2</v>
      </c>
    </row>
    <row r="8" spans="1:3" x14ac:dyDescent="0.25">
      <c r="A8" s="12" t="s">
        <v>19</v>
      </c>
      <c r="B8" s="4">
        <v>1</v>
      </c>
      <c r="C8" s="4">
        <v>1</v>
      </c>
    </row>
    <row r="9" spans="1:3" x14ac:dyDescent="0.25">
      <c r="A9" s="12" t="s">
        <v>20</v>
      </c>
      <c r="B9" s="4">
        <v>2</v>
      </c>
      <c r="C9" s="4">
        <v>2</v>
      </c>
    </row>
    <row r="10" spans="1:3" x14ac:dyDescent="0.25">
      <c r="A10" s="12" t="s">
        <v>21</v>
      </c>
      <c r="B10" s="4">
        <v>2</v>
      </c>
      <c r="C10" s="4">
        <v>2</v>
      </c>
    </row>
    <row r="11" spans="1:3" x14ac:dyDescent="0.25">
      <c r="A11" s="12" t="s">
        <v>22</v>
      </c>
      <c r="B11" s="4">
        <v>1</v>
      </c>
      <c r="C11" s="4">
        <v>1</v>
      </c>
    </row>
    <row r="12" spans="1:3" x14ac:dyDescent="0.25">
      <c r="A12" s="12" t="s">
        <v>23</v>
      </c>
      <c r="B12" s="4">
        <v>2</v>
      </c>
      <c r="C12" s="4">
        <v>2</v>
      </c>
    </row>
    <row r="13" spans="1:3" x14ac:dyDescent="0.25">
      <c r="A13" s="12" t="s">
        <v>24</v>
      </c>
      <c r="B13" s="4">
        <v>1</v>
      </c>
      <c r="C13" s="4">
        <v>1</v>
      </c>
    </row>
    <row r="14" spans="1:3" x14ac:dyDescent="0.25">
      <c r="A14" s="12" t="s">
        <v>25</v>
      </c>
      <c r="B14" s="4">
        <v>1</v>
      </c>
      <c r="C14" s="4">
        <v>1</v>
      </c>
    </row>
    <row r="15" spans="1:3" x14ac:dyDescent="0.25">
      <c r="A15" s="12" t="s">
        <v>26</v>
      </c>
      <c r="B15" s="4">
        <v>1</v>
      </c>
      <c r="C15" s="4">
        <v>1</v>
      </c>
    </row>
    <row r="16" spans="1:3" x14ac:dyDescent="0.25">
      <c r="A16" s="12" t="s">
        <v>11</v>
      </c>
      <c r="B16" s="4">
        <v>26</v>
      </c>
      <c r="C16" s="4">
        <v>26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B23" workbookViewId="0">
      <selection activeCell="D28" sqref="D28:F42"/>
    </sheetView>
  </sheetViews>
  <sheetFormatPr defaultRowHeight="15" x14ac:dyDescent="0.25"/>
  <cols>
    <col min="1" max="1" width="21.85546875" customWidth="1"/>
    <col min="4" max="4" width="15.28515625" customWidth="1"/>
    <col min="5" max="5" width="14.7109375" customWidth="1"/>
    <col min="6" max="6" width="21" bestFit="1" customWidth="1"/>
    <col min="7" max="7" width="5.42578125" customWidth="1"/>
    <col min="12" max="12" width="15.140625" bestFit="1" customWidth="1"/>
    <col min="13" max="13" width="25" customWidth="1"/>
    <col min="14" max="14" width="18.42578125" customWidth="1"/>
  </cols>
  <sheetData>
    <row r="1" spans="1:13" x14ac:dyDescent="0.25">
      <c r="A1" s="1" t="s">
        <v>0</v>
      </c>
    </row>
    <row r="2" spans="1:13" x14ac:dyDescent="0.25">
      <c r="A2" s="2">
        <v>3310</v>
      </c>
      <c r="D2" s="1"/>
      <c r="E2" s="1" t="s">
        <v>1</v>
      </c>
    </row>
    <row r="3" spans="1:13" x14ac:dyDescent="0.25">
      <c r="A3" s="2">
        <v>3355</v>
      </c>
      <c r="D3" s="1" t="s">
        <v>2</v>
      </c>
      <c r="E3" s="2">
        <f>_xlfn.QUARTILE.INC($A$2,0)</f>
        <v>3310</v>
      </c>
    </row>
    <row r="4" spans="1:13" x14ac:dyDescent="0.25">
      <c r="A4" s="2">
        <v>3450</v>
      </c>
      <c r="D4" s="1" t="s">
        <v>3</v>
      </c>
      <c r="E4" s="2">
        <f>_xlfn.QUARTILE.INC($A$2:$A$12,1)</f>
        <v>3465</v>
      </c>
      <c r="L4">
        <f>6*($E$11/100)</f>
        <v>23.348056252485573</v>
      </c>
    </row>
    <row r="5" spans="1:13" x14ac:dyDescent="0.25">
      <c r="A5" s="2">
        <v>3480</v>
      </c>
      <c r="D5" s="1" t="s">
        <v>4</v>
      </c>
      <c r="E5" s="2">
        <f>_xlfn.QUARTILE.INC($A$2:$A$12,2)</f>
        <v>3490</v>
      </c>
    </row>
    <row r="6" spans="1:13" x14ac:dyDescent="0.25">
      <c r="A6" s="2">
        <v>3480</v>
      </c>
      <c r="D6" s="1" t="s">
        <v>5</v>
      </c>
      <c r="E6" s="2">
        <f>_xlfn.QUARTILE.INC($A$2:$A$12,2)</f>
        <v>3490</v>
      </c>
      <c r="F6" s="3" t="s">
        <v>27</v>
      </c>
      <c r="H6" s="5"/>
    </row>
    <row r="7" spans="1:13" x14ac:dyDescent="0.25">
      <c r="A7" s="2">
        <v>3490</v>
      </c>
      <c r="D7" s="1" t="s">
        <v>6</v>
      </c>
      <c r="E7" s="2">
        <f>_xlfn.QUARTILE.INC($A$2:$A$12,3)</f>
        <v>3545</v>
      </c>
      <c r="F7" s="3" t="s">
        <v>0</v>
      </c>
      <c r="G7" t="s">
        <v>12</v>
      </c>
      <c r="H7" s="6" t="s">
        <v>28</v>
      </c>
      <c r="L7" s="1" t="s">
        <v>29</v>
      </c>
      <c r="M7" s="1" t="s">
        <v>30</v>
      </c>
    </row>
    <row r="8" spans="1:13" x14ac:dyDescent="0.25">
      <c r="A8" s="2">
        <v>3520</v>
      </c>
      <c r="D8" s="1" t="s">
        <v>7</v>
      </c>
      <c r="E8" s="2"/>
      <c r="F8" t="s">
        <v>13</v>
      </c>
      <c r="G8" s="4">
        <v>2</v>
      </c>
      <c r="H8" s="4">
        <v>2</v>
      </c>
      <c r="L8" s="8">
        <f>$E$9-3*$E$11</f>
        <v>2710.0971873757212</v>
      </c>
      <c r="M8" s="8">
        <f>_xlfn.NORM.DIST(L8:L27,$E$9,$E$11,FALSE)</f>
        <v>1.1388995376776696E-5</v>
      </c>
    </row>
    <row r="9" spans="1:13" x14ac:dyDescent="0.25">
      <c r="A9" s="2">
        <v>3540</v>
      </c>
      <c r="D9" s="1" t="s">
        <v>8</v>
      </c>
      <c r="E9" s="2">
        <f>AVERAGE(A2:A27)</f>
        <v>3877.5</v>
      </c>
      <c r="F9" t="s">
        <v>14</v>
      </c>
      <c r="G9" s="4">
        <v>4</v>
      </c>
      <c r="H9" s="4">
        <v>4</v>
      </c>
      <c r="L9" s="8">
        <f t="shared" ref="L9:L27" si="0">L8+$L$4</f>
        <v>2733.4452436282068</v>
      </c>
      <c r="M9" s="8">
        <f t="shared" ref="M9:M27" si="1">_xlfn.NORM.DIST(L9:L28,$E$9,$E$11,FALSE)</f>
        <v>1.3610581903786124E-5</v>
      </c>
    </row>
    <row r="10" spans="1:13" x14ac:dyDescent="0.25">
      <c r="A10" s="2">
        <v>3550</v>
      </c>
      <c r="D10" s="1" t="s">
        <v>9</v>
      </c>
      <c r="E10" s="2">
        <f>(A27-A2)</f>
        <v>1360</v>
      </c>
      <c r="F10" t="s">
        <v>15</v>
      </c>
      <c r="G10" s="4">
        <v>3</v>
      </c>
      <c r="H10" s="4">
        <v>3</v>
      </c>
      <c r="L10" s="8">
        <f t="shared" si="0"/>
        <v>2756.7932998806923</v>
      </c>
      <c r="M10" s="8">
        <f t="shared" si="1"/>
        <v>1.6207070074009755E-5</v>
      </c>
    </row>
    <row r="11" spans="1:13" x14ac:dyDescent="0.25">
      <c r="A11" s="2">
        <v>3650</v>
      </c>
      <c r="D11" s="1" t="s">
        <v>10</v>
      </c>
      <c r="E11" s="2">
        <f>_xlfn.STDEV.P(A2:A27)</f>
        <v>389.13427087475958</v>
      </c>
      <c r="F11" t="s">
        <v>16</v>
      </c>
      <c r="G11" s="4">
        <v>1</v>
      </c>
      <c r="H11" s="4">
        <v>1</v>
      </c>
      <c r="L11" s="8">
        <f t="shared" si="0"/>
        <v>2780.1413561331779</v>
      </c>
      <c r="M11" s="8">
        <f t="shared" si="1"/>
        <v>1.9229538711559199E-5</v>
      </c>
    </row>
    <row r="12" spans="1:13" x14ac:dyDescent="0.25">
      <c r="A12" s="2">
        <v>3730</v>
      </c>
      <c r="F12" t="s">
        <v>17</v>
      </c>
      <c r="G12" s="4">
        <v>3</v>
      </c>
      <c r="H12" s="4">
        <v>3</v>
      </c>
      <c r="L12" s="8">
        <f t="shared" si="0"/>
        <v>2803.4894123856634</v>
      </c>
      <c r="M12" s="8">
        <f t="shared" si="1"/>
        <v>2.2733681046263835E-5</v>
      </c>
    </row>
    <row r="13" spans="1:13" x14ac:dyDescent="0.25">
      <c r="A13" s="2">
        <v>3760</v>
      </c>
      <c r="F13" t="s">
        <v>18</v>
      </c>
      <c r="G13" s="4">
        <v>2</v>
      </c>
      <c r="H13" s="4">
        <v>2</v>
      </c>
      <c r="L13" s="8">
        <f t="shared" si="0"/>
        <v>2826.8374686381489</v>
      </c>
      <c r="M13" s="8">
        <f t="shared" si="1"/>
        <v>2.6779791949438678E-5</v>
      </c>
    </row>
    <row r="14" spans="1:13" x14ac:dyDescent="0.25">
      <c r="A14" s="2">
        <v>3780</v>
      </c>
      <c r="F14" t="s">
        <v>19</v>
      </c>
      <c r="G14" s="4">
        <v>1</v>
      </c>
      <c r="H14" s="4">
        <v>1</v>
      </c>
      <c r="L14" s="8">
        <f t="shared" si="0"/>
        <v>2850.1855248906345</v>
      </c>
      <c r="M14" s="8">
        <f t="shared" si="1"/>
        <v>3.1432662879529818E-5</v>
      </c>
    </row>
    <row r="15" spans="1:13" x14ac:dyDescent="0.25">
      <c r="A15" s="2">
        <v>3820</v>
      </c>
      <c r="F15" t="s">
        <v>20</v>
      </c>
      <c r="G15" s="4">
        <v>2</v>
      </c>
      <c r="H15" s="4">
        <v>2</v>
      </c>
      <c r="L15" s="8">
        <f t="shared" si="0"/>
        <v>2873.53358114312</v>
      </c>
      <c r="M15" s="8">
        <f t="shared" si="1"/>
        <v>3.6761370212889027E-5</v>
      </c>
    </row>
    <row r="16" spans="1:13" x14ac:dyDescent="0.25">
      <c r="A16" s="2">
        <v>3850</v>
      </c>
      <c r="F16" t="s">
        <v>21</v>
      </c>
      <c r="G16" s="4">
        <v>2</v>
      </c>
      <c r="H16" s="4">
        <v>2</v>
      </c>
      <c r="L16" s="8">
        <f t="shared" si="0"/>
        <v>2896.8816373956056</v>
      </c>
      <c r="M16" s="8">
        <f t="shared" si="1"/>
        <v>4.2838942969241101E-5</v>
      </c>
    </row>
    <row r="17" spans="1:13" x14ac:dyDescent="0.25">
      <c r="A17" s="2">
        <v>4000</v>
      </c>
      <c r="F17" t="s">
        <v>22</v>
      </c>
      <c r="G17" s="4">
        <v>1</v>
      </c>
      <c r="H17" s="4">
        <v>1</v>
      </c>
      <c r="L17" s="8">
        <f t="shared" si="0"/>
        <v>2920.2296936480911</v>
      </c>
      <c r="M17" s="8">
        <f t="shared" si="1"/>
        <v>4.9741896770553564E-5</v>
      </c>
    </row>
    <row r="18" spans="1:13" x14ac:dyDescent="0.25">
      <c r="A18" s="2">
        <v>4030</v>
      </c>
      <c r="F18" t="s">
        <v>23</v>
      </c>
      <c r="G18" s="4">
        <v>2</v>
      </c>
      <c r="H18" s="4">
        <v>2</v>
      </c>
      <c r="L18" s="8">
        <f t="shared" si="0"/>
        <v>2943.5777499005767</v>
      </c>
      <c r="M18" s="8">
        <f t="shared" si="1"/>
        <v>5.7549622253780851E-5</v>
      </c>
    </row>
    <row r="19" spans="1:13" x14ac:dyDescent="0.25">
      <c r="A19" s="2">
        <v>4080</v>
      </c>
      <c r="F19" t="s">
        <v>24</v>
      </c>
      <c r="G19" s="4">
        <v>1</v>
      </c>
      <c r="H19" s="4">
        <v>1</v>
      </c>
      <c r="L19" s="8">
        <f t="shared" si="0"/>
        <v>2966.9258061530622</v>
      </c>
      <c r="M19" s="8">
        <f t="shared" si="1"/>
        <v>6.6343618138677219E-5</v>
      </c>
    </row>
    <row r="20" spans="1:13" x14ac:dyDescent="0.25">
      <c r="A20" s="2">
        <v>4120</v>
      </c>
      <c r="F20" t="s">
        <v>25</v>
      </c>
      <c r="G20" s="4">
        <v>1</v>
      </c>
      <c r="H20" s="4">
        <v>1</v>
      </c>
      <c r="L20" s="8">
        <f t="shared" si="0"/>
        <v>2990.2738624055478</v>
      </c>
      <c r="M20" s="8">
        <f t="shared" si="1"/>
        <v>7.6206561762547363E-5</v>
      </c>
    </row>
    <row r="21" spans="1:13" x14ac:dyDescent="0.25">
      <c r="A21" s="2">
        <v>4180</v>
      </c>
      <c r="F21" t="s">
        <v>26</v>
      </c>
      <c r="G21" s="4">
        <v>1</v>
      </c>
      <c r="H21" s="4">
        <v>1</v>
      </c>
      <c r="L21" s="8">
        <f t="shared" si="0"/>
        <v>3013.6219186580333</v>
      </c>
      <c r="M21" s="8">
        <f t="shared" si="1"/>
        <v>8.7221213146175782E-5</v>
      </c>
    </row>
    <row r="22" spans="1:13" x14ac:dyDescent="0.25">
      <c r="A22" s="2">
        <v>4250</v>
      </c>
      <c r="F22" t="s">
        <v>11</v>
      </c>
      <c r="G22" s="4">
        <v>26</v>
      </c>
      <c r="L22" s="8">
        <f t="shared" si="0"/>
        <v>3036.9699749105189</v>
      </c>
      <c r="M22" s="8">
        <f t="shared" si="1"/>
        <v>9.9469152538130164E-5</v>
      </c>
    </row>
    <row r="23" spans="1:13" x14ac:dyDescent="0.25">
      <c r="A23" s="2">
        <v>4350</v>
      </c>
      <c r="L23" s="8">
        <f t="shared" si="0"/>
        <v>3060.3180311630044</v>
      </c>
      <c r="M23" s="8">
        <f t="shared" si="1"/>
        <v>1.130293558610338E-4</v>
      </c>
    </row>
    <row r="24" spans="1:13" x14ac:dyDescent="0.25">
      <c r="A24" s="2">
        <v>4350</v>
      </c>
      <c r="L24" s="8">
        <f t="shared" si="0"/>
        <v>3083.66608741549</v>
      </c>
      <c r="M24" s="8">
        <f t="shared" si="1"/>
        <v>1.2797661748763958E-4</v>
      </c>
    </row>
    <row r="25" spans="1:13" x14ac:dyDescent="0.25">
      <c r="A25" s="2">
        <v>4500</v>
      </c>
      <c r="L25" s="8">
        <f t="shared" si="0"/>
        <v>3107.0141436679755</v>
      </c>
      <c r="M25" s="8">
        <f t="shared" si="1"/>
        <v>1.4437983521104489E-4</v>
      </c>
    </row>
    <row r="26" spans="1:13" x14ac:dyDescent="0.25">
      <c r="A26" s="2">
        <v>4520</v>
      </c>
      <c r="L26" s="8">
        <f t="shared" si="0"/>
        <v>3130.3621999204611</v>
      </c>
      <c r="M26" s="8">
        <f t="shared" si="1"/>
        <v>1.623001780162535E-4</v>
      </c>
    </row>
    <row r="27" spans="1:13" x14ac:dyDescent="0.25">
      <c r="A27" s="2">
        <v>4670</v>
      </c>
      <c r="L27" s="8">
        <f t="shared" si="0"/>
        <v>3153.7102561729466</v>
      </c>
      <c r="M27" s="8">
        <f t="shared" si="1"/>
        <v>1.8178916315430503E-4</v>
      </c>
    </row>
    <row r="28" spans="1:13" x14ac:dyDescent="0.25">
      <c r="D28" s="7" t="s">
        <v>0</v>
      </c>
      <c r="E28" s="7" t="s">
        <v>12</v>
      </c>
      <c r="F28" s="6" t="s">
        <v>28</v>
      </c>
    </row>
    <row r="29" spans="1:13" x14ac:dyDescent="0.25">
      <c r="D29" t="s">
        <v>13</v>
      </c>
      <c r="E29" s="4">
        <v>2</v>
      </c>
      <c r="F29" s="4">
        <v>2</v>
      </c>
    </row>
    <row r="30" spans="1:13" x14ac:dyDescent="0.25">
      <c r="D30" t="s">
        <v>14</v>
      </c>
      <c r="E30" s="4">
        <v>4</v>
      </c>
      <c r="F30" s="4">
        <v>4</v>
      </c>
    </row>
    <row r="31" spans="1:13" x14ac:dyDescent="0.25">
      <c r="D31" t="s">
        <v>15</v>
      </c>
      <c r="E31" s="4">
        <v>3</v>
      </c>
      <c r="F31" s="4">
        <v>3</v>
      </c>
    </row>
    <row r="32" spans="1:13" x14ac:dyDescent="0.25">
      <c r="D32" t="s">
        <v>16</v>
      </c>
      <c r="E32" s="4">
        <v>1</v>
      </c>
      <c r="F32" s="4">
        <v>1</v>
      </c>
    </row>
    <row r="33" spans="4:6" x14ac:dyDescent="0.25">
      <c r="D33" t="s">
        <v>17</v>
      </c>
      <c r="E33" s="4">
        <v>3</v>
      </c>
      <c r="F33" s="4">
        <v>3</v>
      </c>
    </row>
    <row r="34" spans="4:6" x14ac:dyDescent="0.25">
      <c r="D34" t="s">
        <v>18</v>
      </c>
      <c r="E34" s="4">
        <v>2</v>
      </c>
      <c r="F34" s="4">
        <v>2</v>
      </c>
    </row>
    <row r="35" spans="4:6" x14ac:dyDescent="0.25">
      <c r="D35" t="s">
        <v>19</v>
      </c>
      <c r="E35" s="4">
        <v>1</v>
      </c>
      <c r="F35" s="4">
        <v>1</v>
      </c>
    </row>
    <row r="36" spans="4:6" x14ac:dyDescent="0.25">
      <c r="D36" t="s">
        <v>20</v>
      </c>
      <c r="E36" s="4">
        <v>2</v>
      </c>
      <c r="F36" s="4">
        <v>2</v>
      </c>
    </row>
    <row r="37" spans="4:6" x14ac:dyDescent="0.25">
      <c r="D37" t="s">
        <v>21</v>
      </c>
      <c r="E37" s="4">
        <v>2</v>
      </c>
      <c r="F37" s="4">
        <v>2</v>
      </c>
    </row>
    <row r="38" spans="4:6" x14ac:dyDescent="0.25">
      <c r="D38" t="s">
        <v>22</v>
      </c>
      <c r="E38" s="4">
        <v>1</v>
      </c>
      <c r="F38" s="4">
        <v>1</v>
      </c>
    </row>
    <row r="39" spans="4:6" x14ac:dyDescent="0.25">
      <c r="D39" t="s">
        <v>23</v>
      </c>
      <c r="E39" s="4">
        <v>2</v>
      </c>
      <c r="F39" s="4">
        <v>2</v>
      </c>
    </row>
    <row r="40" spans="4:6" x14ac:dyDescent="0.25">
      <c r="D40" t="s">
        <v>24</v>
      </c>
      <c r="E40" s="4">
        <v>1</v>
      </c>
      <c r="F40" s="4">
        <v>1</v>
      </c>
    </row>
    <row r="41" spans="4:6" x14ac:dyDescent="0.25">
      <c r="D41" t="s">
        <v>25</v>
      </c>
      <c r="E41" s="4">
        <v>1</v>
      </c>
      <c r="F41" s="4">
        <v>1</v>
      </c>
    </row>
    <row r="42" spans="4:6" x14ac:dyDescent="0.25">
      <c r="D42" t="s">
        <v>26</v>
      </c>
      <c r="E42" s="4">
        <v>1</v>
      </c>
      <c r="F42" s="4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Covariance</vt:lpstr>
      <vt:lpstr>Correlation</vt:lpstr>
      <vt:lpstr>Sheet1</vt:lpstr>
      <vt:lpstr>Normal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2020-03-01T13:06:15Z</dcterms:created>
  <dcterms:modified xsi:type="dcterms:W3CDTF">2020-03-01T16:06:00Z</dcterms:modified>
</cp:coreProperties>
</file>