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35" activeTab="3"/>
  </bookViews>
  <sheets>
    <sheet name="Sheet1" sheetId="1" r:id="rId1"/>
    <sheet name="Sheet3" sheetId="3" r:id="rId2"/>
    <sheet name="Sheet2" sheetId="2" r:id="rId3"/>
    <sheet name="Practice" sheetId="4" r:id="rId4"/>
  </sheets>
  <definedNames>
    <definedName name="_xlchart.0" hidden="1">Sheet1!$A$2:$A$12</definedName>
  </definedNames>
  <calcPr calcId="162913"/>
  <pivotCaches>
    <pivotCache cacheId="0" r:id="rId5"/>
    <pivotCache cacheId="1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0" i="4"/>
  <c r="E9" i="4"/>
  <c r="E7" i="4"/>
  <c r="E6" i="4"/>
  <c r="E5" i="4"/>
  <c r="E4" i="4"/>
  <c r="E3" i="4"/>
  <c r="E11" i="2" l="1"/>
  <c r="H7" i="2" s="1"/>
  <c r="G10" i="2"/>
  <c r="G11" i="2" s="1"/>
  <c r="E10" i="2"/>
  <c r="H9" i="2"/>
  <c r="G9" i="2"/>
  <c r="H13" i="2" s="1"/>
  <c r="E9" i="2"/>
  <c r="H8" i="2" s="1"/>
  <c r="G8" i="2"/>
  <c r="H12" i="2" s="1"/>
  <c r="G7" i="2"/>
  <c r="H11" i="2" s="1"/>
  <c r="E7" i="2"/>
  <c r="H6" i="2"/>
  <c r="E6" i="2"/>
  <c r="E5" i="2"/>
  <c r="E4" i="2"/>
  <c r="E3" i="2"/>
  <c r="G2" i="2"/>
  <c r="F18" i="1"/>
  <c r="G14" i="1"/>
  <c r="G11" i="1"/>
  <c r="G10" i="1"/>
  <c r="G9" i="1"/>
  <c r="G7" i="1"/>
  <c r="G6" i="1"/>
  <c r="G5" i="1"/>
  <c r="G4" i="1"/>
  <c r="G3" i="1"/>
  <c r="H15" i="2" l="1"/>
  <c r="G12" i="2"/>
  <c r="G6" i="2"/>
  <c r="H10" i="2" s="1"/>
  <c r="H14" i="2"/>
  <c r="G13" i="2" l="1"/>
  <c r="H16" i="2"/>
  <c r="H17" i="2" l="1"/>
  <c r="G14" i="2"/>
  <c r="G15" i="2" l="1"/>
  <c r="H18" i="2"/>
  <c r="H19" i="2" l="1"/>
  <c r="G16" i="2"/>
  <c r="G17" i="2" l="1"/>
  <c r="H20" i="2"/>
  <c r="H21" i="2" l="1"/>
  <c r="G18" i="2"/>
  <c r="G19" i="2" l="1"/>
  <c r="H22" i="2"/>
  <c r="H23" i="2" l="1"/>
  <c r="G20" i="2"/>
  <c r="G21" i="2" l="1"/>
  <c r="H24" i="2"/>
  <c r="H25" i="2" l="1"/>
  <c r="G22" i="2"/>
  <c r="G23" i="2" l="1"/>
  <c r="H26" i="2"/>
  <c r="H27" i="2" l="1"/>
  <c r="G24" i="2"/>
  <c r="G25" i="2" l="1"/>
  <c r="H28" i="2"/>
  <c r="H29" i="2" l="1"/>
  <c r="G26" i="2"/>
  <c r="G27" i="2" l="1"/>
  <c r="H30" i="2"/>
  <c r="H31" i="2" l="1"/>
  <c r="G28" i="2"/>
  <c r="G29" i="2" l="1"/>
  <c r="H32" i="2"/>
  <c r="H33" i="2" l="1"/>
  <c r="G30" i="2"/>
  <c r="G31" i="2" l="1"/>
  <c r="H34" i="2"/>
  <c r="H35" i="2" l="1"/>
  <c r="G32" i="2"/>
  <c r="G33" i="2" l="1"/>
  <c r="H36" i="2"/>
  <c r="H37" i="2" l="1"/>
  <c r="G34" i="2"/>
  <c r="G35" i="2" s="1"/>
  <c r="G36" i="2" s="1"/>
  <c r="G37" i="2" s="1"/>
</calcChain>
</file>

<file path=xl/sharedStrings.xml><?xml version="1.0" encoding="utf-8"?>
<sst xmlns="http://schemas.openxmlformats.org/spreadsheetml/2006/main" count="72" uniqueCount="32">
  <si>
    <t>Player Scores</t>
  </si>
  <si>
    <t>Variables</t>
  </si>
  <si>
    <t>Q1</t>
  </si>
  <si>
    <t>Min</t>
  </si>
  <si>
    <t>Median</t>
  </si>
  <si>
    <t>Q3</t>
  </si>
  <si>
    <t>Maximun</t>
  </si>
  <si>
    <t xml:space="preserve">Mean </t>
  </si>
  <si>
    <t xml:space="preserve">Range </t>
  </si>
  <si>
    <t>Stdev</t>
  </si>
  <si>
    <t>85th Percentile</t>
  </si>
  <si>
    <t xml:space="preserve">Player Scores </t>
  </si>
  <si>
    <t>Data_Histogram</t>
  </si>
  <si>
    <t xml:space="preserve">Normal Distribution </t>
  </si>
  <si>
    <t>Grand Total</t>
  </si>
  <si>
    <t>3310-3409</t>
  </si>
  <si>
    <t>3410-3509</t>
  </si>
  <si>
    <t>3510-3609</t>
  </si>
  <si>
    <t>3610-3709</t>
  </si>
  <si>
    <t>3710-3809</t>
  </si>
  <si>
    <t>3810-3909</t>
  </si>
  <si>
    <t>3910-4009</t>
  </si>
  <si>
    <t>4010-4109</t>
  </si>
  <si>
    <t>4110-4209</t>
  </si>
  <si>
    <t>4210-4309</t>
  </si>
  <si>
    <t>4310-4409</t>
  </si>
  <si>
    <t>4410-4509</t>
  </si>
  <si>
    <t>4510-4609</t>
  </si>
  <si>
    <t>4610-4709</t>
  </si>
  <si>
    <t>Count of Player Scores</t>
  </si>
  <si>
    <t>Total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</si>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</sst>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boxWhisker" uniqueId="{0872FD5A-338B-4D85-AF62-B4A8063C6E9C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Sheet3!$A$22:$A$35</c:f>
              <c:strCache>
                <c:ptCount val="14"/>
                <c:pt idx="0">
                  <c:v>3310-3409</c:v>
                </c:pt>
                <c:pt idx="1">
                  <c:v>3410-3509</c:v>
                </c:pt>
                <c:pt idx="2">
                  <c:v>3510-3609</c:v>
                </c:pt>
                <c:pt idx="3">
                  <c:v>3610-3709</c:v>
                </c:pt>
                <c:pt idx="4">
                  <c:v>3710-3809</c:v>
                </c:pt>
                <c:pt idx="5">
                  <c:v>3810-3909</c:v>
                </c:pt>
                <c:pt idx="6">
                  <c:v>3910-4009</c:v>
                </c:pt>
                <c:pt idx="7">
                  <c:v>4010-4109</c:v>
                </c:pt>
                <c:pt idx="8">
                  <c:v>4110-4209</c:v>
                </c:pt>
                <c:pt idx="9">
                  <c:v>4210-4309</c:v>
                </c:pt>
                <c:pt idx="10">
                  <c:v>4310-4409</c:v>
                </c:pt>
                <c:pt idx="11">
                  <c:v>4410-4509</c:v>
                </c:pt>
                <c:pt idx="12">
                  <c:v>4510-4609</c:v>
                </c:pt>
                <c:pt idx="13">
                  <c:v>4610-4709</c:v>
                </c:pt>
              </c:strCache>
            </c:strRef>
          </c:cat>
          <c:val>
            <c:numRef>
              <c:f>Sheet3!$B$22:$B$35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1-4914-A24E-7AA43C04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4213936"/>
        <c:axId val="464197208"/>
      </c:barChart>
      <c:lineChart>
        <c:grouping val="standard"/>
        <c:varyColors val="0"/>
        <c:ser>
          <c:idx val="1"/>
          <c:order val="1"/>
          <c:tx>
            <c:strRef>
              <c:f>Sheet3!$C$21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Sheet3!$A$22:$A$35</c:f>
              <c:strCache>
                <c:ptCount val="14"/>
                <c:pt idx="0">
                  <c:v>3310-3409</c:v>
                </c:pt>
                <c:pt idx="1">
                  <c:v>3410-3509</c:v>
                </c:pt>
                <c:pt idx="2">
                  <c:v>3510-3609</c:v>
                </c:pt>
                <c:pt idx="3">
                  <c:v>3610-3709</c:v>
                </c:pt>
                <c:pt idx="4">
                  <c:v>3710-3809</c:v>
                </c:pt>
                <c:pt idx="5">
                  <c:v>3810-3909</c:v>
                </c:pt>
                <c:pt idx="6">
                  <c:v>3910-4009</c:v>
                </c:pt>
                <c:pt idx="7">
                  <c:v>4010-4109</c:v>
                </c:pt>
                <c:pt idx="8">
                  <c:v>4110-4209</c:v>
                </c:pt>
                <c:pt idx="9">
                  <c:v>4210-4309</c:v>
                </c:pt>
                <c:pt idx="10">
                  <c:v>4310-4409</c:v>
                </c:pt>
                <c:pt idx="11">
                  <c:v>4410-4509</c:v>
                </c:pt>
                <c:pt idx="12">
                  <c:v>4510-4609</c:v>
                </c:pt>
                <c:pt idx="13">
                  <c:v>4610-4709</c:v>
                </c:pt>
              </c:strCache>
            </c:strRef>
          </c:cat>
          <c:val>
            <c:numRef>
              <c:f>Sheet3!$C$22:$C$35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1-4914-A24E-7AA43C04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12296"/>
        <c:axId val="464215248"/>
      </c:lineChart>
      <c:valAx>
        <c:axId val="464197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3936"/>
        <c:crosses val="max"/>
        <c:crossBetween val="between"/>
      </c:valAx>
      <c:catAx>
        <c:axId val="46421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197208"/>
        <c:auto val="1"/>
        <c:lblAlgn val="ctr"/>
        <c:lblOffset val="100"/>
        <c:noMultiLvlLbl val="0"/>
      </c:catAx>
      <c:valAx>
        <c:axId val="46421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2296"/>
        <c:crossBetween val="between"/>
      </c:valAx>
      <c:catAx>
        <c:axId val="464212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215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3</xdr:row>
      <xdr:rowOff>33337</xdr:rowOff>
    </xdr:from>
    <xdr:to>
      <xdr:col>16</xdr:col>
      <xdr:colOff>514350</xdr:colOff>
      <xdr:row>17</xdr:row>
      <xdr:rowOff>109537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19</xdr:row>
      <xdr:rowOff>157162</xdr:rowOff>
    </xdr:from>
    <xdr:to>
      <xdr:col>13</xdr:col>
      <xdr:colOff>219075</xdr:colOff>
      <xdr:row>34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891.504183333331" createdVersion="6" refreshedVersion="6" minRefreshableVersion="3" recordCount="17">
  <cacheSource type="worksheet">
    <worksheetSource ref="G5:H22" sheet="Sheet2"/>
  </cacheSource>
  <cacheFields count="2">
    <cacheField name="Data_Histogram" numFmtId="0">
      <sharedItems containsSemiMixedTypes="0" containsString="0" containsNumber="1" minValue="0" maxValue="2710.0971873757212" count="16">
        <n v="2710.0971873757212"/>
        <n v="1360"/>
        <n v="389.13427087475958"/>
        <n v="0"/>
        <n v="23.348056252485577"/>
        <n v="46.696112504971154"/>
        <n v="70.044168757456731"/>
        <n v="93.392225009942308"/>
        <n v="116.74028126242789"/>
        <n v="140.08833751491346"/>
        <n v="163.43639376739904"/>
        <n v="186.78445001988462"/>
        <n v="210.13250627237019"/>
        <n v="233.48056252485577"/>
        <n v="256.82861877734138"/>
        <n v="280.17667502982692"/>
      </sharedItems>
    </cacheField>
    <cacheField name="Normal Distribution " numFmtId="0">
      <sharedItems containsMixedTypes="1" containsNumber="1" minValue="2.8203543236853856E-25" maxValue="1.1388995376776696E-5" count="13">
        <n v="5.1188414712795722E-25"/>
        <n v="2.8203543236853856E-25"/>
        <e v="#VALUE!"/>
        <n v="1.1388995376776696E-5"/>
        <n v="8.3611614674681061E-13"/>
        <n v="3.636235928321286E-21"/>
        <n v="9.2571271066486386E-25"/>
        <n v="1.6680816847626147E-24"/>
        <n v="2.9949869939497483E-24"/>
        <n v="5.3580789367828005E-24"/>
        <n v="9.5512412328709669E-24"/>
        <n v="1.6964734235037521E-23"/>
        <n v="3.002415868770083E-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3891.76789722222" createdVersion="6" refreshedVersion="6" minRefreshableVersion="3" recordCount="26">
  <cacheSource type="worksheet">
    <worksheetSource ref="A1:A27" sheet="Sheet2"/>
  </cacheSource>
  <cacheFields count="1">
    <cacheField name="Player Scores" numFmtId="0">
      <sharedItems containsSemiMixedTypes="0" containsString="0" containsNumber="1" containsInteger="1" minValue="3310" maxValue="4670" count="24">
        <n v="3310"/>
        <n v="3355"/>
        <n v="3450"/>
        <n v="3480"/>
        <n v="3490"/>
        <n v="3520"/>
        <n v="3540"/>
        <n v="3550"/>
        <n v="3650"/>
        <n v="3730"/>
        <n v="3760"/>
        <n v="3780"/>
        <n v="3820"/>
        <n v="3850"/>
        <n v="4000"/>
        <n v="4030"/>
        <n v="4080"/>
        <n v="4120"/>
        <n v="4180"/>
        <n v="4250"/>
        <n v="4350"/>
        <n v="4500"/>
        <n v="4520"/>
        <n v="4670"/>
      </sharedItems>
      <fieldGroup base="0">
        <rangePr startNum="3310" endNum="4670" groupInterval="100"/>
        <groupItems count="16">
          <s v="&lt;3310"/>
          <s v="3310-3409"/>
          <s v="3410-3509"/>
          <s v="3510-3609"/>
          <s v="3610-3709"/>
          <s v="3710-3809"/>
          <s v="3810-3909"/>
          <s v="3910-4009"/>
          <s v="4010-4109"/>
          <s v="4110-4209"/>
          <s v="4210-4309"/>
          <s v="4310-4409"/>
          <s v="4410-4509"/>
          <s v="4510-4609"/>
          <s v="4610-4709"/>
          <s v="&gt;47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</r>
  <r>
    <x v="1"/>
    <x v="1"/>
  </r>
  <r>
    <x v="2"/>
    <x v="2"/>
  </r>
  <r>
    <x v="3"/>
    <x v="2"/>
  </r>
  <r>
    <x v="3"/>
    <x v="3"/>
  </r>
  <r>
    <x v="4"/>
    <x v="4"/>
  </r>
  <r>
    <x v="5"/>
    <x v="5"/>
  </r>
  <r>
    <x v="6"/>
    <x v="1"/>
  </r>
  <r>
    <x v="7"/>
    <x v="1"/>
  </r>
  <r>
    <x v="8"/>
    <x v="0"/>
  </r>
  <r>
    <x v="9"/>
    <x v="6"/>
  </r>
  <r>
    <x v="10"/>
    <x v="7"/>
  </r>
  <r>
    <x v="11"/>
    <x v="8"/>
  </r>
  <r>
    <x v="12"/>
    <x v="9"/>
  </r>
  <r>
    <x v="13"/>
    <x v="10"/>
  </r>
  <r>
    <x v="14"/>
    <x v="11"/>
  </r>
  <r>
    <x v="15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4">
  <location ref="A3:B19" firstHeaderRow="2" firstDataRow="2" firstDataCol="1"/>
  <pivotFields count="1">
    <pivotField axis="axisRow" dataField="1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layer Sco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J10:P23" firstHeaderRow="1" firstDataRow="1" firstDataCol="1"/>
  <pivotFields count="2"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9" sqref="H9"/>
    </sheetView>
  </sheetViews>
  <sheetFormatPr defaultRowHeight="15" x14ac:dyDescent="0.25"/>
  <cols>
    <col min="1" max="1" width="12.85546875" customWidth="1"/>
    <col min="6" max="6" width="14.5703125" bestFit="1" customWidth="1"/>
  </cols>
  <sheetData>
    <row r="1" spans="1:7" x14ac:dyDescent="0.25">
      <c r="A1" s="1" t="s">
        <v>0</v>
      </c>
    </row>
    <row r="2" spans="1:7" x14ac:dyDescent="0.25">
      <c r="A2" s="2">
        <v>3310</v>
      </c>
      <c r="F2" s="1"/>
      <c r="G2" s="1" t="s">
        <v>1</v>
      </c>
    </row>
    <row r="3" spans="1:7" x14ac:dyDescent="0.25">
      <c r="A3" s="2">
        <v>3355</v>
      </c>
      <c r="F3" s="1" t="s">
        <v>3</v>
      </c>
      <c r="G3" s="2">
        <f>_xlfn.QUARTILE.INC($A$2:$A$12,0)</f>
        <v>3310</v>
      </c>
    </row>
    <row r="4" spans="1:7" x14ac:dyDescent="0.25">
      <c r="A4" s="2">
        <v>3450</v>
      </c>
      <c r="F4" s="1" t="s">
        <v>2</v>
      </c>
      <c r="G4" s="2">
        <f>_xlfn.QUARTILE.INC($A$2:$A$12,1)</f>
        <v>3465</v>
      </c>
    </row>
    <row r="5" spans="1:7" x14ac:dyDescent="0.25">
      <c r="A5" s="2">
        <v>3480</v>
      </c>
      <c r="F5" s="1" t="s">
        <v>4</v>
      </c>
      <c r="G5" s="2">
        <f>_xlfn.QUARTILE.INC($A$2:$A$12,2)</f>
        <v>3490</v>
      </c>
    </row>
    <row r="6" spans="1:7" x14ac:dyDescent="0.25">
      <c r="A6" s="2">
        <v>3480</v>
      </c>
      <c r="F6" s="1" t="s">
        <v>5</v>
      </c>
      <c r="G6" s="2">
        <f>_xlfn.QUARTILE.INC($A$2:$A$12,3)</f>
        <v>3545</v>
      </c>
    </row>
    <row r="7" spans="1:7" x14ac:dyDescent="0.25">
      <c r="A7" s="2">
        <v>3490</v>
      </c>
      <c r="F7" s="1" t="s">
        <v>6</v>
      </c>
      <c r="G7" s="2">
        <f>_xlfn.QUARTILE.INC($A$2:$A$12,4)</f>
        <v>3730</v>
      </c>
    </row>
    <row r="8" spans="1:7" x14ac:dyDescent="0.25">
      <c r="A8" s="2">
        <v>3520</v>
      </c>
      <c r="F8" s="1" t="s">
        <v>10</v>
      </c>
      <c r="G8" s="2"/>
    </row>
    <row r="9" spans="1:7" x14ac:dyDescent="0.25">
      <c r="A9" s="2">
        <v>3540</v>
      </c>
      <c r="F9" s="1" t="s">
        <v>7</v>
      </c>
      <c r="G9" s="2">
        <f>AVERAGE(A2:A12)</f>
        <v>3505</v>
      </c>
    </row>
    <row r="10" spans="1:7" x14ac:dyDescent="0.25">
      <c r="A10" s="2">
        <v>3550</v>
      </c>
      <c r="F10" s="1" t="s">
        <v>8</v>
      </c>
      <c r="G10" s="2">
        <f>MIN(A12-A2)</f>
        <v>420</v>
      </c>
    </row>
    <row r="11" spans="1:7" x14ac:dyDescent="0.25">
      <c r="A11" s="2">
        <v>3650</v>
      </c>
      <c r="F11" s="1" t="s">
        <v>9</v>
      </c>
      <c r="G11" s="2">
        <f>_xlfn.STDEV.P(A2:A12)</f>
        <v>112.87563550611394</v>
      </c>
    </row>
    <row r="12" spans="1:7" x14ac:dyDescent="0.25">
      <c r="A12" s="2">
        <v>3730</v>
      </c>
      <c r="F12" s="1"/>
      <c r="G12" s="2"/>
    </row>
    <row r="14" spans="1:7" x14ac:dyDescent="0.25">
      <c r="G14" t="e">
        <f>_xlfn.PERCENTILE.INC(A2:A12,85)</f>
        <v>#NUM!</v>
      </c>
    </row>
    <row r="18" spans="6:6" x14ac:dyDescent="0.25">
      <c r="F18" t="e">
        <f>_xlfn.PERCENTILE.INC(A2:A12,A7)</f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workbookViewId="0">
      <selection activeCell="C22" sqref="C22"/>
    </sheetView>
  </sheetViews>
  <sheetFormatPr defaultRowHeight="15" x14ac:dyDescent="0.25"/>
  <cols>
    <col min="1" max="1" width="21" bestFit="1" customWidth="1"/>
    <col min="2" max="2" width="5.42578125" customWidth="1"/>
  </cols>
  <sheetData>
    <row r="3" spans="1:3" x14ac:dyDescent="0.25">
      <c r="A3" s="3" t="s">
        <v>29</v>
      </c>
    </row>
    <row r="4" spans="1:3" x14ac:dyDescent="0.25">
      <c r="A4" s="3" t="s">
        <v>0</v>
      </c>
      <c r="B4" t="s">
        <v>30</v>
      </c>
      <c r="C4" s="5" t="s">
        <v>31</v>
      </c>
    </row>
    <row r="5" spans="1:3" x14ac:dyDescent="0.25">
      <c r="A5" t="s">
        <v>15</v>
      </c>
      <c r="B5" s="4">
        <v>2</v>
      </c>
      <c r="C5" s="4">
        <v>2</v>
      </c>
    </row>
    <row r="6" spans="1:3" x14ac:dyDescent="0.25">
      <c r="A6" t="s">
        <v>16</v>
      </c>
      <c r="B6" s="4">
        <v>4</v>
      </c>
      <c r="C6" s="4">
        <v>4</v>
      </c>
    </row>
    <row r="7" spans="1:3" x14ac:dyDescent="0.25">
      <c r="A7" t="s">
        <v>17</v>
      </c>
      <c r="B7" s="4">
        <v>3</v>
      </c>
      <c r="C7" s="4">
        <v>3</v>
      </c>
    </row>
    <row r="8" spans="1:3" x14ac:dyDescent="0.25">
      <c r="A8" t="s">
        <v>18</v>
      </c>
      <c r="B8" s="4">
        <v>1</v>
      </c>
      <c r="C8" s="4">
        <v>1</v>
      </c>
    </row>
    <row r="9" spans="1:3" x14ac:dyDescent="0.25">
      <c r="A9" t="s">
        <v>19</v>
      </c>
      <c r="B9" s="4">
        <v>3</v>
      </c>
      <c r="C9" s="4">
        <v>3</v>
      </c>
    </row>
    <row r="10" spans="1:3" x14ac:dyDescent="0.25">
      <c r="A10" t="s">
        <v>20</v>
      </c>
      <c r="B10" s="4">
        <v>2</v>
      </c>
      <c r="C10" s="4">
        <v>2</v>
      </c>
    </row>
    <row r="11" spans="1:3" x14ac:dyDescent="0.25">
      <c r="A11" t="s">
        <v>21</v>
      </c>
      <c r="B11" s="4">
        <v>1</v>
      </c>
      <c r="C11" s="4">
        <v>1</v>
      </c>
    </row>
    <row r="12" spans="1:3" x14ac:dyDescent="0.25">
      <c r="A12" t="s">
        <v>22</v>
      </c>
      <c r="B12" s="4">
        <v>2</v>
      </c>
      <c r="C12" s="4">
        <v>2</v>
      </c>
    </row>
    <row r="13" spans="1:3" x14ac:dyDescent="0.25">
      <c r="A13" t="s">
        <v>23</v>
      </c>
      <c r="B13" s="4">
        <v>2</v>
      </c>
      <c r="C13" s="4">
        <v>2</v>
      </c>
    </row>
    <row r="14" spans="1:3" x14ac:dyDescent="0.25">
      <c r="A14" t="s">
        <v>24</v>
      </c>
      <c r="B14" s="4">
        <v>1</v>
      </c>
      <c r="C14" s="4">
        <v>1</v>
      </c>
    </row>
    <row r="15" spans="1:3" x14ac:dyDescent="0.25">
      <c r="A15" t="s">
        <v>25</v>
      </c>
      <c r="B15" s="4">
        <v>2</v>
      </c>
      <c r="C15" s="4">
        <v>2</v>
      </c>
    </row>
    <row r="16" spans="1:3" x14ac:dyDescent="0.25">
      <c r="A16" t="s">
        <v>26</v>
      </c>
      <c r="B16" s="4">
        <v>1</v>
      </c>
      <c r="C16" s="4">
        <v>1</v>
      </c>
    </row>
    <row r="17" spans="1:3" x14ac:dyDescent="0.25">
      <c r="A17" t="s">
        <v>27</v>
      </c>
      <c r="B17" s="4">
        <v>1</v>
      </c>
      <c r="C17" s="4">
        <v>1</v>
      </c>
    </row>
    <row r="18" spans="1:3" x14ac:dyDescent="0.25">
      <c r="A18" t="s">
        <v>28</v>
      </c>
      <c r="B18" s="4">
        <v>1</v>
      </c>
      <c r="C18" s="4">
        <v>1</v>
      </c>
    </row>
    <row r="19" spans="1:3" x14ac:dyDescent="0.25">
      <c r="A19" t="s">
        <v>14</v>
      </c>
      <c r="B19" s="4">
        <v>26</v>
      </c>
    </row>
    <row r="21" spans="1:3" x14ac:dyDescent="0.25">
      <c r="A21" t="s">
        <v>0</v>
      </c>
      <c r="B21" t="s">
        <v>30</v>
      </c>
      <c r="C21" s="5" t="s">
        <v>31</v>
      </c>
    </row>
    <row r="22" spans="1:3" x14ac:dyDescent="0.25">
      <c r="A22" t="s">
        <v>15</v>
      </c>
      <c r="B22" s="4">
        <v>2</v>
      </c>
      <c r="C22" s="4">
        <v>2</v>
      </c>
    </row>
    <row r="23" spans="1:3" x14ac:dyDescent="0.25">
      <c r="A23" t="s">
        <v>16</v>
      </c>
      <c r="B23" s="4">
        <v>4</v>
      </c>
      <c r="C23" s="4">
        <v>4</v>
      </c>
    </row>
    <row r="24" spans="1:3" x14ac:dyDescent="0.25">
      <c r="A24" t="s">
        <v>17</v>
      </c>
      <c r="B24" s="4">
        <v>3</v>
      </c>
      <c r="C24" s="4">
        <v>3</v>
      </c>
    </row>
    <row r="25" spans="1:3" x14ac:dyDescent="0.25">
      <c r="A25" t="s">
        <v>18</v>
      </c>
      <c r="B25" s="4">
        <v>1</v>
      </c>
      <c r="C25" s="4">
        <v>1</v>
      </c>
    </row>
    <row r="26" spans="1:3" x14ac:dyDescent="0.25">
      <c r="A26" t="s">
        <v>19</v>
      </c>
      <c r="B26" s="4">
        <v>3</v>
      </c>
      <c r="C26" s="4">
        <v>3</v>
      </c>
    </row>
    <row r="27" spans="1:3" x14ac:dyDescent="0.25">
      <c r="A27" t="s">
        <v>20</v>
      </c>
      <c r="B27" s="4">
        <v>2</v>
      </c>
      <c r="C27" s="4">
        <v>2</v>
      </c>
    </row>
    <row r="28" spans="1:3" x14ac:dyDescent="0.25">
      <c r="A28" t="s">
        <v>21</v>
      </c>
      <c r="B28" s="4">
        <v>1</v>
      </c>
      <c r="C28" s="4">
        <v>1</v>
      </c>
    </row>
    <row r="29" spans="1:3" x14ac:dyDescent="0.25">
      <c r="A29" t="s">
        <v>22</v>
      </c>
      <c r="B29" s="4">
        <v>2</v>
      </c>
      <c r="C29" s="4">
        <v>2</v>
      </c>
    </row>
    <row r="30" spans="1:3" x14ac:dyDescent="0.25">
      <c r="A30" t="s">
        <v>23</v>
      </c>
      <c r="B30" s="4">
        <v>2</v>
      </c>
      <c r="C30" s="4">
        <v>2</v>
      </c>
    </row>
    <row r="31" spans="1:3" x14ac:dyDescent="0.25">
      <c r="A31" t="s">
        <v>24</v>
      </c>
      <c r="B31" s="4">
        <v>1</v>
      </c>
      <c r="C31" s="4">
        <v>1</v>
      </c>
    </row>
    <row r="32" spans="1:3" x14ac:dyDescent="0.25">
      <c r="A32" t="s">
        <v>25</v>
      </c>
      <c r="B32" s="4">
        <v>2</v>
      </c>
      <c r="C32" s="4">
        <v>2</v>
      </c>
    </row>
    <row r="33" spans="1:3" x14ac:dyDescent="0.25">
      <c r="A33" t="s">
        <v>26</v>
      </c>
      <c r="B33" s="4">
        <v>1</v>
      </c>
      <c r="C33" s="4">
        <v>1</v>
      </c>
    </row>
    <row r="34" spans="1:3" x14ac:dyDescent="0.25">
      <c r="A34" t="s">
        <v>27</v>
      </c>
      <c r="B34" s="4">
        <v>1</v>
      </c>
      <c r="C34" s="4">
        <v>1</v>
      </c>
    </row>
    <row r="35" spans="1:3" x14ac:dyDescent="0.25">
      <c r="A35" t="s">
        <v>28</v>
      </c>
      <c r="B35" s="4">
        <v>1</v>
      </c>
      <c r="C35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130" zoomScaleNormal="130" workbookViewId="0">
      <selection sqref="A1:E31"/>
    </sheetView>
  </sheetViews>
  <sheetFormatPr defaultRowHeight="15" x14ac:dyDescent="0.25"/>
  <cols>
    <col min="1" max="1" width="18.5703125" customWidth="1"/>
    <col min="4" max="4" width="18.28515625" customWidth="1"/>
    <col min="5" max="5" width="15.28515625" customWidth="1"/>
    <col min="7" max="7" width="16.42578125" customWidth="1"/>
    <col min="8" max="8" width="18.85546875" customWidth="1"/>
  </cols>
  <sheetData>
    <row r="1" spans="1:8" x14ac:dyDescent="0.25">
      <c r="A1" s="1" t="s">
        <v>0</v>
      </c>
    </row>
    <row r="2" spans="1:8" x14ac:dyDescent="0.25">
      <c r="A2" s="2">
        <v>3310</v>
      </c>
      <c r="D2" s="1"/>
      <c r="E2" s="1" t="s">
        <v>1</v>
      </c>
      <c r="G2">
        <f>(6*E11)/100</f>
        <v>23.348056252485577</v>
      </c>
    </row>
    <row r="3" spans="1:8" x14ac:dyDescent="0.25">
      <c r="A3" s="2">
        <v>3355</v>
      </c>
      <c r="D3" s="1" t="s">
        <v>3</v>
      </c>
      <c r="E3" s="2">
        <f>_xlfn.QUARTILE.INC($A$2,0)</f>
        <v>3310</v>
      </c>
    </row>
    <row r="4" spans="1:8" x14ac:dyDescent="0.25">
      <c r="A4" s="2">
        <v>3450</v>
      </c>
      <c r="D4" s="1" t="s">
        <v>2</v>
      </c>
      <c r="E4" s="2">
        <f>_xlfn.QUARTILE.INC($A$2:$A$12,1)</f>
        <v>3465</v>
      </c>
      <c r="G4" t="s">
        <v>11</v>
      </c>
    </row>
    <row r="5" spans="1:8" x14ac:dyDescent="0.25">
      <c r="A5" s="2">
        <v>3480</v>
      </c>
      <c r="D5" s="1" t="s">
        <v>4</v>
      </c>
      <c r="E5" s="2">
        <f>_xlfn.QUARTILE.INC($A$2:$A$12,2)</f>
        <v>3490</v>
      </c>
      <c r="G5" t="s">
        <v>12</v>
      </c>
      <c r="H5" t="s">
        <v>13</v>
      </c>
    </row>
    <row r="6" spans="1:8" x14ac:dyDescent="0.25">
      <c r="A6" s="2">
        <v>3480</v>
      </c>
      <c r="D6" s="1" t="s">
        <v>5</v>
      </c>
      <c r="E6" s="2">
        <f>_xlfn.QUARTILE.INC($A$2:$A$12,2)</f>
        <v>3490</v>
      </c>
      <c r="G6">
        <f>E9-3*(E11)</f>
        <v>2710.0971873757212</v>
      </c>
      <c r="H6">
        <f>_xlfn.NORM.DIST(G2,$E$9,$E$11,FALSE)</f>
        <v>5.1188414712795722E-25</v>
      </c>
    </row>
    <row r="7" spans="1:8" x14ac:dyDescent="0.25">
      <c r="A7" s="2">
        <v>3490</v>
      </c>
      <c r="D7" s="1" t="s">
        <v>6</v>
      </c>
      <c r="E7" s="2">
        <f>_xlfn.QUARTILE.INC($A$2:$A$12,3)</f>
        <v>3545</v>
      </c>
      <c r="G7">
        <f>E10-3*(E12)</f>
        <v>1360</v>
      </c>
      <c r="H7">
        <f>_xlfn.NORM.DIST(G3,$E$9,$E$11,FALSE)</f>
        <v>2.8203543236853856E-25</v>
      </c>
    </row>
    <row r="8" spans="1:8" x14ac:dyDescent="0.25">
      <c r="A8" s="2">
        <v>3520</v>
      </c>
      <c r="D8" s="1" t="s">
        <v>10</v>
      </c>
      <c r="E8" s="2"/>
      <c r="G8">
        <f>E11-3*(E13)</f>
        <v>389.13427087475958</v>
      </c>
      <c r="H8" t="e">
        <f>_xlfn.NORM.DIST(G4,$E$9,$E$11,FALSE)</f>
        <v>#VALUE!</v>
      </c>
    </row>
    <row r="9" spans="1:8" x14ac:dyDescent="0.25">
      <c r="A9" s="2">
        <v>3540</v>
      </c>
      <c r="D9" s="1" t="s">
        <v>7</v>
      </c>
      <c r="E9" s="2">
        <f>AVERAGE(A2:A27)</f>
        <v>3877.5</v>
      </c>
      <c r="G9">
        <f>E12-3*(E14)</f>
        <v>0</v>
      </c>
      <c r="H9" t="e">
        <f>_xlfn.NORM.DIST(G5,$E$9,$E$11,FALSE)</f>
        <v>#VALUE!</v>
      </c>
    </row>
    <row r="10" spans="1:8" x14ac:dyDescent="0.25">
      <c r="A10" s="2">
        <v>3550</v>
      </c>
      <c r="D10" s="1" t="s">
        <v>8</v>
      </c>
      <c r="E10" s="2">
        <f>(A27-A2)</f>
        <v>1360</v>
      </c>
      <c r="G10">
        <f>E13-3*(E15)</f>
        <v>0</v>
      </c>
      <c r="H10">
        <f>_xlfn.NORM.DIST(G6,$E$9,$E$11,FALSE)</f>
        <v>1.1388995376776696E-5</v>
      </c>
    </row>
    <row r="11" spans="1:8" x14ac:dyDescent="0.25">
      <c r="A11" s="2">
        <v>3650</v>
      </c>
      <c r="D11" s="1" t="s">
        <v>9</v>
      </c>
      <c r="E11" s="2">
        <f>_xlfn.STDEV.P(A2:A27)</f>
        <v>389.13427087475958</v>
      </c>
      <c r="G11">
        <f t="shared" ref="G11:G37" si="0">G10+$G$2</f>
        <v>23.348056252485577</v>
      </c>
      <c r="H11">
        <f t="shared" ref="H11:H37" si="1">_xlfn.NORM.DIST(G7,$E$9,$E$11,FALSE)</f>
        <v>8.3611614674681061E-13</v>
      </c>
    </row>
    <row r="12" spans="1:8" x14ac:dyDescent="0.25">
      <c r="A12" s="2">
        <v>3730</v>
      </c>
      <c r="G12">
        <f t="shared" si="0"/>
        <v>46.696112504971154</v>
      </c>
      <c r="H12">
        <f t="shared" si="1"/>
        <v>3.636235928321286E-21</v>
      </c>
    </row>
    <row r="13" spans="1:8" x14ac:dyDescent="0.25">
      <c r="A13" s="2">
        <v>3760</v>
      </c>
      <c r="G13">
        <f t="shared" si="0"/>
        <v>70.044168757456731</v>
      </c>
      <c r="H13">
        <f t="shared" si="1"/>
        <v>2.8203543236853856E-25</v>
      </c>
    </row>
    <row r="14" spans="1:8" x14ac:dyDescent="0.25">
      <c r="A14" s="2">
        <v>3780</v>
      </c>
      <c r="G14">
        <f t="shared" si="0"/>
        <v>93.392225009942308</v>
      </c>
      <c r="H14">
        <f t="shared" si="1"/>
        <v>2.8203543236853856E-25</v>
      </c>
    </row>
    <row r="15" spans="1:8" x14ac:dyDescent="0.25">
      <c r="A15" s="2">
        <v>3820</v>
      </c>
      <c r="G15">
        <f t="shared" si="0"/>
        <v>116.74028126242789</v>
      </c>
      <c r="H15">
        <f t="shared" si="1"/>
        <v>5.1188414712795722E-25</v>
      </c>
    </row>
    <row r="16" spans="1:8" x14ac:dyDescent="0.25">
      <c r="A16" s="2">
        <v>3850</v>
      </c>
      <c r="G16">
        <f t="shared" si="0"/>
        <v>140.08833751491346</v>
      </c>
      <c r="H16">
        <f t="shared" si="1"/>
        <v>9.2571271066486386E-25</v>
      </c>
    </row>
    <row r="17" spans="1:8" x14ac:dyDescent="0.25">
      <c r="A17" s="2">
        <v>4000</v>
      </c>
      <c r="G17">
        <f t="shared" si="0"/>
        <v>163.43639376739904</v>
      </c>
      <c r="H17">
        <f t="shared" si="1"/>
        <v>1.6680816847626147E-24</v>
      </c>
    </row>
    <row r="18" spans="1:8" x14ac:dyDescent="0.25">
      <c r="A18" s="2">
        <v>4030</v>
      </c>
      <c r="G18">
        <f t="shared" si="0"/>
        <v>186.78445001988462</v>
      </c>
      <c r="H18">
        <f t="shared" si="1"/>
        <v>2.9949869939497483E-24</v>
      </c>
    </row>
    <row r="19" spans="1:8" x14ac:dyDescent="0.25">
      <c r="A19" s="2">
        <v>4080</v>
      </c>
      <c r="G19">
        <f t="shared" si="0"/>
        <v>210.13250627237019</v>
      </c>
      <c r="H19">
        <f t="shared" si="1"/>
        <v>5.3580789367828005E-24</v>
      </c>
    </row>
    <row r="20" spans="1:8" x14ac:dyDescent="0.25">
      <c r="A20" s="2">
        <v>4120</v>
      </c>
      <c r="G20">
        <f t="shared" si="0"/>
        <v>233.48056252485577</v>
      </c>
      <c r="H20">
        <f t="shared" si="1"/>
        <v>9.5512412328709669E-24</v>
      </c>
    </row>
    <row r="21" spans="1:8" x14ac:dyDescent="0.25">
      <c r="A21" s="2">
        <v>4180</v>
      </c>
      <c r="G21">
        <f t="shared" si="0"/>
        <v>256.82861877734138</v>
      </c>
      <c r="H21">
        <f t="shared" si="1"/>
        <v>1.6964734235037521E-23</v>
      </c>
    </row>
    <row r="22" spans="1:8" x14ac:dyDescent="0.25">
      <c r="A22" s="2">
        <v>4250</v>
      </c>
      <c r="G22">
        <f t="shared" si="0"/>
        <v>280.17667502982692</v>
      </c>
      <c r="H22">
        <f t="shared" si="1"/>
        <v>3.002415868770083E-23</v>
      </c>
    </row>
    <row r="23" spans="1:8" x14ac:dyDescent="0.25">
      <c r="A23" s="2">
        <v>4350</v>
      </c>
      <c r="G23">
        <f t="shared" si="0"/>
        <v>303.52473128231247</v>
      </c>
      <c r="H23">
        <f t="shared" si="1"/>
        <v>5.2945758328757872E-23</v>
      </c>
    </row>
    <row r="24" spans="1:8" x14ac:dyDescent="0.25">
      <c r="A24" s="2">
        <v>4350</v>
      </c>
      <c r="G24">
        <f t="shared" si="0"/>
        <v>326.87278753479802</v>
      </c>
      <c r="H24">
        <f t="shared" si="1"/>
        <v>9.3031074921824473E-23</v>
      </c>
    </row>
    <row r="25" spans="1:8" x14ac:dyDescent="0.25">
      <c r="A25" s="2">
        <v>4500</v>
      </c>
      <c r="G25">
        <f t="shared" si="0"/>
        <v>350.22084378728357</v>
      </c>
      <c r="H25">
        <f t="shared" si="1"/>
        <v>1.6287763133091834E-22</v>
      </c>
    </row>
    <row r="26" spans="1:8" x14ac:dyDescent="0.25">
      <c r="A26" s="2">
        <v>4520</v>
      </c>
      <c r="G26">
        <f t="shared" si="0"/>
        <v>373.56890003976912</v>
      </c>
      <c r="H26">
        <f t="shared" si="1"/>
        <v>2.8413935527195412E-22</v>
      </c>
    </row>
    <row r="27" spans="1:8" x14ac:dyDescent="0.25">
      <c r="A27" s="2">
        <v>4670</v>
      </c>
      <c r="G27">
        <f t="shared" si="0"/>
        <v>396.91695629225467</v>
      </c>
      <c r="H27">
        <f t="shared" si="1"/>
        <v>4.9389869235046803E-22</v>
      </c>
    </row>
    <row r="28" spans="1:8" x14ac:dyDescent="0.25">
      <c r="G28">
        <f t="shared" si="0"/>
        <v>420.26501254474022</v>
      </c>
      <c r="H28">
        <f t="shared" si="1"/>
        <v>8.5542295813467233E-22</v>
      </c>
    </row>
    <row r="29" spans="1:8" x14ac:dyDescent="0.25">
      <c r="G29">
        <f t="shared" si="0"/>
        <v>443.61306879722576</v>
      </c>
      <c r="H29">
        <f t="shared" si="1"/>
        <v>1.4762518918699861E-21</v>
      </c>
    </row>
    <row r="30" spans="1:8" x14ac:dyDescent="0.25">
      <c r="G30">
        <f t="shared" si="0"/>
        <v>466.96112504971131</v>
      </c>
      <c r="H30">
        <f t="shared" si="1"/>
        <v>2.5384965202609078E-21</v>
      </c>
    </row>
    <row r="31" spans="1:8" x14ac:dyDescent="0.25">
      <c r="G31">
        <f t="shared" si="0"/>
        <v>490.30918130219686</v>
      </c>
      <c r="H31">
        <f t="shared" si="1"/>
        <v>4.3493986717745453E-21</v>
      </c>
    </row>
    <row r="32" spans="1:8" x14ac:dyDescent="0.25">
      <c r="G32">
        <f t="shared" si="0"/>
        <v>513.65723755468241</v>
      </c>
      <c r="H32">
        <f t="shared" si="1"/>
        <v>7.4253751875651499E-21</v>
      </c>
    </row>
    <row r="33" spans="7:8" x14ac:dyDescent="0.25">
      <c r="G33">
        <f t="shared" si="0"/>
        <v>537.00529380716796</v>
      </c>
      <c r="H33">
        <f t="shared" si="1"/>
        <v>1.2631185910548012E-20</v>
      </c>
    </row>
    <row r="34" spans="7:8" x14ac:dyDescent="0.25">
      <c r="G34">
        <f t="shared" si="0"/>
        <v>560.35335005965351</v>
      </c>
      <c r="H34">
        <f t="shared" si="1"/>
        <v>2.1409493450262718E-20</v>
      </c>
    </row>
    <row r="35" spans="7:8" x14ac:dyDescent="0.25">
      <c r="G35">
        <f t="shared" si="0"/>
        <v>583.70140631213906</v>
      </c>
      <c r="H35">
        <f t="shared" si="1"/>
        <v>3.6158066282079056E-20</v>
      </c>
    </row>
    <row r="36" spans="7:8" x14ac:dyDescent="0.25">
      <c r="G36">
        <f t="shared" si="0"/>
        <v>607.0494625646246</v>
      </c>
      <c r="H36">
        <f t="shared" si="1"/>
        <v>6.0847191989455944E-20</v>
      </c>
    </row>
    <row r="37" spans="7:8" x14ac:dyDescent="0.25">
      <c r="G37">
        <f t="shared" si="0"/>
        <v>630.39751881711015</v>
      </c>
      <c r="H37">
        <f t="shared" si="1"/>
        <v>1.0202636767417396E-19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16" sqref="A1:XFD1048576"/>
    </sheetView>
  </sheetViews>
  <sheetFormatPr defaultRowHeight="15" x14ac:dyDescent="0.25"/>
  <cols>
    <col min="1" max="1" width="21.85546875" customWidth="1"/>
    <col min="4" max="4" width="15.28515625" customWidth="1"/>
    <col min="5" max="5" width="14.7109375" customWidth="1"/>
  </cols>
  <sheetData>
    <row r="1" spans="1:5" x14ac:dyDescent="0.25">
      <c r="A1" s="6" t="s">
        <v>0</v>
      </c>
    </row>
    <row r="2" spans="1:5" x14ac:dyDescent="0.25">
      <c r="A2" s="2">
        <v>3310</v>
      </c>
      <c r="D2" s="6"/>
      <c r="E2" s="6" t="s">
        <v>1</v>
      </c>
    </row>
    <row r="3" spans="1:5" x14ac:dyDescent="0.25">
      <c r="A3" s="2">
        <v>3355</v>
      </c>
      <c r="D3" s="6" t="s">
        <v>3</v>
      </c>
      <c r="E3" s="2">
        <f>_xlfn.QUARTILE.INC($A$2,0)</f>
        <v>3310</v>
      </c>
    </row>
    <row r="4" spans="1:5" x14ac:dyDescent="0.25">
      <c r="A4" s="2">
        <v>3450</v>
      </c>
      <c r="D4" s="6" t="s">
        <v>2</v>
      </c>
      <c r="E4" s="2">
        <f>_xlfn.QUARTILE.INC($A$2:$A$12,1)</f>
        <v>3465</v>
      </c>
    </row>
    <row r="5" spans="1:5" x14ac:dyDescent="0.25">
      <c r="A5" s="2">
        <v>3480</v>
      </c>
      <c r="D5" s="6" t="s">
        <v>4</v>
      </c>
      <c r="E5" s="2">
        <f>_xlfn.QUARTILE.INC($A$2:$A$12,2)</f>
        <v>3490</v>
      </c>
    </row>
    <row r="6" spans="1:5" x14ac:dyDescent="0.25">
      <c r="A6" s="2">
        <v>3480</v>
      </c>
      <c r="D6" s="6" t="s">
        <v>5</v>
      </c>
      <c r="E6" s="2">
        <f>_xlfn.QUARTILE.INC($A$2:$A$12,2)</f>
        <v>3490</v>
      </c>
    </row>
    <row r="7" spans="1:5" x14ac:dyDescent="0.25">
      <c r="A7" s="2">
        <v>3490</v>
      </c>
      <c r="D7" s="6" t="s">
        <v>6</v>
      </c>
      <c r="E7" s="2">
        <f>_xlfn.QUARTILE.INC($A$2:$A$12,3)</f>
        <v>3545</v>
      </c>
    </row>
    <row r="8" spans="1:5" x14ac:dyDescent="0.25">
      <c r="A8" s="2">
        <v>3520</v>
      </c>
      <c r="D8" s="6" t="s">
        <v>10</v>
      </c>
      <c r="E8" s="2"/>
    </row>
    <row r="9" spans="1:5" x14ac:dyDescent="0.25">
      <c r="A9" s="2">
        <v>3540</v>
      </c>
      <c r="D9" s="6" t="s">
        <v>7</v>
      </c>
      <c r="E9" s="2">
        <f>AVERAGE(A2:A27)</f>
        <v>3877.5</v>
      </c>
    </row>
    <row r="10" spans="1:5" x14ac:dyDescent="0.25">
      <c r="A10" s="2">
        <v>3550</v>
      </c>
      <c r="D10" s="6" t="s">
        <v>8</v>
      </c>
      <c r="E10" s="2">
        <f>(A27-A2)</f>
        <v>1360</v>
      </c>
    </row>
    <row r="11" spans="1:5" x14ac:dyDescent="0.25">
      <c r="A11" s="2">
        <v>3650</v>
      </c>
      <c r="D11" s="6" t="s">
        <v>9</v>
      </c>
      <c r="E11" s="2">
        <f>_xlfn.STDEV.P(A2:A27)</f>
        <v>389.13427087475958</v>
      </c>
    </row>
    <row r="12" spans="1:5" x14ac:dyDescent="0.25">
      <c r="A12" s="2">
        <v>3730</v>
      </c>
    </row>
    <row r="13" spans="1:5" x14ac:dyDescent="0.25">
      <c r="A13" s="2">
        <v>3760</v>
      </c>
    </row>
    <row r="14" spans="1:5" x14ac:dyDescent="0.25">
      <c r="A14" s="2">
        <v>3780</v>
      </c>
    </row>
    <row r="15" spans="1:5" x14ac:dyDescent="0.25">
      <c r="A15" s="2">
        <v>3820</v>
      </c>
    </row>
    <row r="16" spans="1:5" x14ac:dyDescent="0.25">
      <c r="A16" s="2">
        <v>3850</v>
      </c>
    </row>
    <row r="17" spans="1:1" x14ac:dyDescent="0.25">
      <c r="A17" s="2">
        <v>4000</v>
      </c>
    </row>
    <row r="18" spans="1:1" x14ac:dyDescent="0.25">
      <c r="A18" s="2">
        <v>4030</v>
      </c>
    </row>
    <row r="19" spans="1:1" x14ac:dyDescent="0.25">
      <c r="A19" s="2">
        <v>4080</v>
      </c>
    </row>
    <row r="20" spans="1:1" x14ac:dyDescent="0.25">
      <c r="A20" s="2">
        <v>4120</v>
      </c>
    </row>
    <row r="21" spans="1:1" x14ac:dyDescent="0.25">
      <c r="A21" s="2">
        <v>4180</v>
      </c>
    </row>
    <row r="22" spans="1:1" x14ac:dyDescent="0.25">
      <c r="A22" s="2">
        <v>4250</v>
      </c>
    </row>
    <row r="23" spans="1:1" x14ac:dyDescent="0.25">
      <c r="A23" s="2">
        <v>4350</v>
      </c>
    </row>
    <row r="24" spans="1:1" x14ac:dyDescent="0.25">
      <c r="A24" s="2">
        <v>4350</v>
      </c>
    </row>
    <row r="25" spans="1:1" x14ac:dyDescent="0.25">
      <c r="A25" s="2">
        <v>4500</v>
      </c>
    </row>
    <row r="26" spans="1:1" x14ac:dyDescent="0.25">
      <c r="A26" s="2">
        <v>4520</v>
      </c>
    </row>
    <row r="27" spans="1:1" x14ac:dyDescent="0.25">
      <c r="A27" s="2">
        <v>4670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2020-03-01T04:33:16Z</dcterms:created>
  <dcterms:modified xsi:type="dcterms:W3CDTF">2020-03-01T13:13:42Z</dcterms:modified>
</cp:coreProperties>
</file>