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635" activeTab="1"/>
  </bookViews>
  <sheets>
    <sheet name="Sheet1" sheetId="1" r:id="rId1"/>
    <sheet name="Sheet2" sheetId="2" r:id="rId2"/>
  </sheets>
  <definedNames>
    <definedName name="_xlchart.0" hidden="1">Sheet1!$A$2:$A$12</definedName>
    <definedName name="_xlchart.1" hidden="1">Sheet1!$A$2:$A$12</definedName>
  </definedNames>
  <calcPr calcId="162913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2" l="1"/>
  <c r="H8" i="2"/>
  <c r="H9" i="2"/>
  <c r="H10" i="2"/>
  <c r="G7" i="2"/>
  <c r="G8" i="2"/>
  <c r="G9" i="2"/>
  <c r="G10" i="2"/>
  <c r="H12" i="2"/>
  <c r="G6" i="2"/>
  <c r="E11" i="2"/>
  <c r="G2" i="2" s="1"/>
  <c r="E10" i="2"/>
  <c r="E9" i="2"/>
  <c r="E7" i="2"/>
  <c r="E6" i="2"/>
  <c r="E5" i="2"/>
  <c r="E4" i="2"/>
  <c r="E3" i="2"/>
  <c r="F18" i="1"/>
  <c r="G14" i="1"/>
  <c r="G11" i="1"/>
  <c r="G10" i="1"/>
  <c r="G9" i="1"/>
  <c r="G7" i="1"/>
  <c r="G6" i="1"/>
  <c r="G5" i="1"/>
  <c r="G4" i="1"/>
  <c r="G3" i="1"/>
  <c r="G11" i="2" l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H6" i="2"/>
  <c r="H11" i="2"/>
  <c r="H13" i="2"/>
  <c r="H33" i="2"/>
  <c r="H17" i="2"/>
  <c r="H20" i="2"/>
  <c r="H16" i="2"/>
  <c r="H21" i="2"/>
  <c r="H35" i="2"/>
  <c r="H23" i="2"/>
  <c r="H19" i="2"/>
  <c r="H15" i="2"/>
  <c r="H30" i="2"/>
  <c r="H26" i="2"/>
  <c r="H22" i="2"/>
  <c r="H18" i="2"/>
  <c r="H14" i="2"/>
  <c r="H32" i="2" l="1"/>
  <c r="H34" i="2"/>
  <c r="H27" i="2"/>
  <c r="H29" i="2"/>
  <c r="H24" i="2"/>
  <c r="H36" i="2"/>
  <c r="H31" i="2"/>
  <c r="H37" i="2"/>
  <c r="H28" i="2"/>
  <c r="H25" i="2"/>
</calcChain>
</file>

<file path=xl/sharedStrings.xml><?xml version="1.0" encoding="utf-8"?>
<sst xmlns="http://schemas.openxmlformats.org/spreadsheetml/2006/main" count="25" uniqueCount="14">
  <si>
    <t>Player Scores</t>
  </si>
  <si>
    <t>Variables</t>
  </si>
  <si>
    <t>Q1</t>
  </si>
  <si>
    <t>Min</t>
  </si>
  <si>
    <t>Median</t>
  </si>
  <si>
    <t>Q3</t>
  </si>
  <si>
    <t>Maximun</t>
  </si>
  <si>
    <t xml:space="preserve">Mean </t>
  </si>
  <si>
    <t xml:space="preserve">Range </t>
  </si>
  <si>
    <t>Stdev</t>
  </si>
  <si>
    <t>85th Percentile</t>
  </si>
  <si>
    <t xml:space="preserve">Player Scores </t>
  </si>
  <si>
    <t>Data_Histogram</t>
  </si>
  <si>
    <t xml:space="preserve">Normal Distribution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</si>
</sst>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boxWhisker" uniqueId="{0872FD5A-338B-4D85-AF62-B4A8063C6E9C}"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Sheet2!$G$5</c:f>
              <c:strCache>
                <c:ptCount val="1"/>
                <c:pt idx="0">
                  <c:v>Data_Histogram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Sheet2!$G$6:$G$37</c:f>
              <c:numCache>
                <c:formatCode>General</c:formatCode>
                <c:ptCount val="32"/>
                <c:pt idx="0">
                  <c:v>2710.0971873757212</c:v>
                </c:pt>
                <c:pt idx="1">
                  <c:v>1360</c:v>
                </c:pt>
                <c:pt idx="2">
                  <c:v>389.13427087475958</c:v>
                </c:pt>
                <c:pt idx="3">
                  <c:v>0</c:v>
                </c:pt>
                <c:pt idx="4">
                  <c:v>0</c:v>
                </c:pt>
                <c:pt idx="5">
                  <c:v>23.348056252485577</c:v>
                </c:pt>
                <c:pt idx="6">
                  <c:v>46.696112504971154</c:v>
                </c:pt>
                <c:pt idx="7">
                  <c:v>70.044168757456731</c:v>
                </c:pt>
                <c:pt idx="8">
                  <c:v>93.392225009942308</c:v>
                </c:pt>
                <c:pt idx="9">
                  <c:v>116.74028126242789</c:v>
                </c:pt>
                <c:pt idx="10">
                  <c:v>140.08833751491346</c:v>
                </c:pt>
                <c:pt idx="11">
                  <c:v>163.43639376739904</c:v>
                </c:pt>
                <c:pt idx="12">
                  <c:v>186.78445001988462</c:v>
                </c:pt>
                <c:pt idx="13">
                  <c:v>210.13250627237019</c:v>
                </c:pt>
                <c:pt idx="14">
                  <c:v>233.48056252485577</c:v>
                </c:pt>
                <c:pt idx="15">
                  <c:v>256.82861877734138</c:v>
                </c:pt>
                <c:pt idx="16">
                  <c:v>280.17667502982692</c:v>
                </c:pt>
                <c:pt idx="17">
                  <c:v>303.52473128231247</c:v>
                </c:pt>
                <c:pt idx="18">
                  <c:v>326.87278753479802</c:v>
                </c:pt>
                <c:pt idx="19">
                  <c:v>350.22084378728357</c:v>
                </c:pt>
                <c:pt idx="20">
                  <c:v>373.56890003976912</c:v>
                </c:pt>
                <c:pt idx="21">
                  <c:v>396.91695629225467</c:v>
                </c:pt>
                <c:pt idx="22">
                  <c:v>420.26501254474022</c:v>
                </c:pt>
                <c:pt idx="23">
                  <c:v>443.61306879722576</c:v>
                </c:pt>
                <c:pt idx="24">
                  <c:v>466.96112504971131</c:v>
                </c:pt>
                <c:pt idx="25">
                  <c:v>490.30918130219686</c:v>
                </c:pt>
                <c:pt idx="26">
                  <c:v>513.65723755468241</c:v>
                </c:pt>
                <c:pt idx="27">
                  <c:v>537.00529380716796</c:v>
                </c:pt>
                <c:pt idx="28">
                  <c:v>560.35335005965351</c:v>
                </c:pt>
                <c:pt idx="29">
                  <c:v>583.70140631213906</c:v>
                </c:pt>
                <c:pt idx="30">
                  <c:v>607.0494625646246</c:v>
                </c:pt>
                <c:pt idx="31">
                  <c:v>630.39751881711015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AB-413C-8FF0-09244730D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78930752"/>
        <c:axId val="578932392"/>
      </c:barChart>
      <c:lineChart>
        <c:grouping val="standard"/>
        <c:varyColors val="0"/>
        <c:ser>
          <c:idx val="1"/>
          <c:order val="1"/>
          <c:tx>
            <c:strRef>
              <c:f>Sheet2!$H$5</c:f>
              <c:strCache>
                <c:ptCount val="1"/>
                <c:pt idx="0">
                  <c:v>Normal Distribution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Sheet2!$H$6:$H$37</c:f>
              <c:numCache>
                <c:formatCode>General</c:formatCode>
                <c:ptCount val="32"/>
                <c:pt idx="0">
                  <c:v>5.1188414712795722E-25</c:v>
                </c:pt>
                <c:pt idx="1">
                  <c:v>2.8203543236853856E-25</c:v>
                </c:pt>
                <c:pt idx="2">
                  <c:v>0</c:v>
                </c:pt>
                <c:pt idx="3">
                  <c:v>0</c:v>
                </c:pt>
                <c:pt idx="4">
                  <c:v>1.1388995376776696E-5</c:v>
                </c:pt>
                <c:pt idx="5">
                  <c:v>8.3611614674681061E-13</c:v>
                </c:pt>
                <c:pt idx="6">
                  <c:v>3.636235928321286E-21</c:v>
                </c:pt>
                <c:pt idx="7">
                  <c:v>2.8203543236853856E-25</c:v>
                </c:pt>
                <c:pt idx="8">
                  <c:v>2.8203543236853856E-25</c:v>
                </c:pt>
                <c:pt idx="9">
                  <c:v>5.1188414712795722E-25</c:v>
                </c:pt>
                <c:pt idx="10">
                  <c:v>9.2571271066486386E-25</c:v>
                </c:pt>
                <c:pt idx="11">
                  <c:v>1.6680816847626147E-24</c:v>
                </c:pt>
                <c:pt idx="12">
                  <c:v>2.9949869939497483E-24</c:v>
                </c:pt>
                <c:pt idx="13">
                  <c:v>5.3580789367828005E-24</c:v>
                </c:pt>
                <c:pt idx="14">
                  <c:v>9.5512412328709669E-24</c:v>
                </c:pt>
                <c:pt idx="15">
                  <c:v>1.6964734235037521E-23</c:v>
                </c:pt>
                <c:pt idx="16">
                  <c:v>3.002415868770083E-23</c:v>
                </c:pt>
                <c:pt idx="17">
                  <c:v>5.2945758328757872E-23</c:v>
                </c:pt>
                <c:pt idx="18">
                  <c:v>9.3031074921824473E-23</c:v>
                </c:pt>
                <c:pt idx="19">
                  <c:v>1.6287763133091834E-22</c:v>
                </c:pt>
                <c:pt idx="20">
                  <c:v>2.8413935527195412E-22</c:v>
                </c:pt>
                <c:pt idx="21">
                  <c:v>4.9389869235046803E-22</c:v>
                </c:pt>
                <c:pt idx="22">
                  <c:v>8.5542295813467233E-22</c:v>
                </c:pt>
                <c:pt idx="23">
                  <c:v>1.4762518918699861E-21</c:v>
                </c:pt>
                <c:pt idx="24">
                  <c:v>2.5384965202609078E-21</c:v>
                </c:pt>
                <c:pt idx="25">
                  <c:v>4.3493986717745453E-21</c:v>
                </c:pt>
                <c:pt idx="26">
                  <c:v>7.4253751875651499E-21</c:v>
                </c:pt>
                <c:pt idx="27">
                  <c:v>1.2631185910548012E-20</c:v>
                </c:pt>
                <c:pt idx="28">
                  <c:v>2.1409493450262718E-20</c:v>
                </c:pt>
                <c:pt idx="29">
                  <c:v>3.6158066282079056E-20</c:v>
                </c:pt>
                <c:pt idx="30">
                  <c:v>6.0847191989455944E-20</c:v>
                </c:pt>
                <c:pt idx="31">
                  <c:v>1.0202636767417396E-19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B-413C-8FF0-09244730D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369896"/>
        <c:axId val="580374160"/>
      </c:lineChart>
      <c:catAx>
        <c:axId val="578930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32392"/>
        <c:crosses val="autoZero"/>
        <c:auto val="1"/>
        <c:lblAlgn val="ctr"/>
        <c:lblOffset val="100"/>
        <c:noMultiLvlLbl val="0"/>
      </c:catAx>
      <c:valAx>
        <c:axId val="578932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30752"/>
        <c:crosses val="autoZero"/>
        <c:crossBetween val="between"/>
      </c:valAx>
      <c:valAx>
        <c:axId val="580374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69896"/>
        <c:crosses val="max"/>
        <c:crossBetween val="between"/>
      </c:valAx>
      <c:catAx>
        <c:axId val="580369896"/>
        <c:scaling>
          <c:orientation val="minMax"/>
        </c:scaling>
        <c:delete val="1"/>
        <c:axPos val="b"/>
        <c:majorTickMark val="out"/>
        <c:minorTickMark val="none"/>
        <c:tickLblPos val="nextTo"/>
        <c:crossAx val="5803741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3</xdr:row>
      <xdr:rowOff>33337</xdr:rowOff>
    </xdr:from>
    <xdr:to>
      <xdr:col>16</xdr:col>
      <xdr:colOff>514350</xdr:colOff>
      <xdr:row>17</xdr:row>
      <xdr:rowOff>109537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519112</xdr:colOff>
      <xdr:row>21</xdr:row>
      <xdr:rowOff>157162</xdr:rowOff>
    </xdr:from>
    <xdr:to>
      <xdr:col>11</xdr:col>
      <xdr:colOff>300037</xdr:colOff>
      <xdr:row>36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3891.504183333331" createdVersion="6" refreshedVersion="6" minRefreshableVersion="3" recordCount="17">
  <cacheSource type="worksheet">
    <worksheetSource ref="G5:H22" sheet="Sheet2"/>
  </cacheSource>
  <cacheFields count="2">
    <cacheField name="Data_Histogram" numFmtId="0">
      <sharedItems containsSemiMixedTypes="0" containsString="0" containsNumber="1" minValue="0" maxValue="2710.0971873757212"/>
    </cacheField>
    <cacheField name="Normal Distribution " numFmtId="0">
      <sharedItems containsMixedTypes="1" containsNumber="1" minValue="2.8203543236853856E-25" maxValue="1.1388995376776696E-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n v="2710.0971873757212"/>
    <n v="5.1188414712795722E-25"/>
  </r>
  <r>
    <n v="1360"/>
    <n v="2.8203543236853856E-25"/>
  </r>
  <r>
    <n v="389.13427087475958"/>
    <e v="#VALUE!"/>
  </r>
  <r>
    <n v="0"/>
    <e v="#VALUE!"/>
  </r>
  <r>
    <n v="0"/>
    <n v="1.1388995376776696E-5"/>
  </r>
  <r>
    <n v="23.348056252485577"/>
    <n v="8.3611614674681061E-13"/>
  </r>
  <r>
    <n v="46.696112504971154"/>
    <n v="3.636235928321286E-21"/>
  </r>
  <r>
    <n v="70.044168757456731"/>
    <n v="2.8203543236853856E-25"/>
  </r>
  <r>
    <n v="93.392225009942308"/>
    <n v="2.8203543236853856E-25"/>
  </r>
  <r>
    <n v="116.74028126242789"/>
    <n v="5.1188414712795722E-25"/>
  </r>
  <r>
    <n v="140.08833751491346"/>
    <n v="9.2571271066486386E-25"/>
  </r>
  <r>
    <n v="163.43639376739904"/>
    <n v="1.6680816847626147E-24"/>
  </r>
  <r>
    <n v="186.78445001988462"/>
    <n v="2.9949869939497483E-24"/>
  </r>
  <r>
    <n v="210.13250627237019"/>
    <n v="5.3580789367828005E-24"/>
  </r>
  <r>
    <n v="233.48056252485577"/>
    <n v="9.5512412328709669E-24"/>
  </r>
  <r>
    <n v="256.82861877734138"/>
    <n v="1.6964734235037521E-23"/>
  </r>
  <r>
    <n v="280.17667502982692"/>
    <n v="3.002415868770083E-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0:L27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4" sqref="G4"/>
    </sheetView>
  </sheetViews>
  <sheetFormatPr defaultRowHeight="15" x14ac:dyDescent="0.25"/>
  <cols>
    <col min="1" max="1" width="12.85546875" customWidth="1"/>
    <col min="6" max="6" width="14.5703125" bestFit="1" customWidth="1"/>
  </cols>
  <sheetData>
    <row r="1" spans="1:7" x14ac:dyDescent="0.25">
      <c r="A1" s="1" t="s">
        <v>0</v>
      </c>
    </row>
    <row r="2" spans="1:7" x14ac:dyDescent="0.25">
      <c r="A2" s="2">
        <v>3310</v>
      </c>
      <c r="F2" s="1"/>
      <c r="G2" s="1" t="s">
        <v>1</v>
      </c>
    </row>
    <row r="3" spans="1:7" x14ac:dyDescent="0.25">
      <c r="A3" s="2">
        <v>3355</v>
      </c>
      <c r="F3" s="1" t="s">
        <v>3</v>
      </c>
      <c r="G3" s="2">
        <f>_xlfn.QUARTILE.INC($A$2:$A$12,0)</f>
        <v>3310</v>
      </c>
    </row>
    <row r="4" spans="1:7" x14ac:dyDescent="0.25">
      <c r="A4" s="2">
        <v>3450</v>
      </c>
      <c r="F4" s="1" t="s">
        <v>2</v>
      </c>
      <c r="G4" s="2">
        <f>_xlfn.QUARTILE.INC($A$2:$A$12,1)</f>
        <v>3465</v>
      </c>
    </row>
    <row r="5" spans="1:7" x14ac:dyDescent="0.25">
      <c r="A5" s="2">
        <v>3480</v>
      </c>
      <c r="F5" s="1" t="s">
        <v>4</v>
      </c>
      <c r="G5" s="2">
        <f>_xlfn.QUARTILE.INC($A$2:$A$12,2)</f>
        <v>3490</v>
      </c>
    </row>
    <row r="6" spans="1:7" x14ac:dyDescent="0.25">
      <c r="A6" s="2">
        <v>3480</v>
      </c>
      <c r="F6" s="1" t="s">
        <v>5</v>
      </c>
      <c r="G6" s="2">
        <f>_xlfn.QUARTILE.INC($A$2:$A$12,3)</f>
        <v>3545</v>
      </c>
    </row>
    <row r="7" spans="1:7" x14ac:dyDescent="0.25">
      <c r="A7" s="2">
        <v>3490</v>
      </c>
      <c r="F7" s="1" t="s">
        <v>6</v>
      </c>
      <c r="G7" s="2">
        <f>_xlfn.QUARTILE.INC($A$2:$A$12,4)</f>
        <v>3730</v>
      </c>
    </row>
    <row r="8" spans="1:7" x14ac:dyDescent="0.25">
      <c r="A8" s="2">
        <v>3520</v>
      </c>
      <c r="F8" s="1" t="s">
        <v>10</v>
      </c>
      <c r="G8" s="2"/>
    </row>
    <row r="9" spans="1:7" x14ac:dyDescent="0.25">
      <c r="A9" s="2">
        <v>3540</v>
      </c>
      <c r="F9" s="1" t="s">
        <v>7</v>
      </c>
      <c r="G9" s="2">
        <f>AVERAGE(A2:A12)</f>
        <v>3505</v>
      </c>
    </row>
    <row r="10" spans="1:7" x14ac:dyDescent="0.25">
      <c r="A10" s="2">
        <v>3550</v>
      </c>
      <c r="F10" s="1" t="s">
        <v>8</v>
      </c>
      <c r="G10" s="2">
        <f>MIN(A12-A2)</f>
        <v>420</v>
      </c>
    </row>
    <row r="11" spans="1:7" x14ac:dyDescent="0.25">
      <c r="A11" s="2">
        <v>3650</v>
      </c>
      <c r="F11" s="1" t="s">
        <v>9</v>
      </c>
      <c r="G11" s="2">
        <f>_xlfn.STDEV.P(A2:A12)</f>
        <v>112.87563550611394</v>
      </c>
    </row>
    <row r="12" spans="1:7" x14ac:dyDescent="0.25">
      <c r="A12" s="2">
        <v>3730</v>
      </c>
      <c r="F12" s="1"/>
      <c r="G12" s="2"/>
    </row>
    <row r="14" spans="1:7" x14ac:dyDescent="0.25">
      <c r="G14" t="e">
        <f>_xlfn.PERCENTILE.INC(A2:A12,85)</f>
        <v>#NUM!</v>
      </c>
    </row>
    <row r="18" spans="6:6" x14ac:dyDescent="0.25">
      <c r="F18" t="e">
        <f>_xlfn.PERCENTILE.INC(A2:A12,A7)</f>
        <v>#NUM!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topLeftCell="D6" workbookViewId="0">
      <selection activeCell="J9" sqref="J9"/>
    </sheetView>
  </sheetViews>
  <sheetFormatPr defaultRowHeight="15" x14ac:dyDescent="0.25"/>
  <cols>
    <col min="1" max="1" width="18.5703125" customWidth="1"/>
    <col min="4" max="4" width="18.28515625" customWidth="1"/>
    <col min="5" max="5" width="15.28515625" customWidth="1"/>
    <col min="7" max="7" width="16.42578125" customWidth="1"/>
    <col min="8" max="8" width="18.85546875" customWidth="1"/>
  </cols>
  <sheetData>
    <row r="1" spans="1:12" x14ac:dyDescent="0.25">
      <c r="A1" s="1" t="s">
        <v>0</v>
      </c>
    </row>
    <row r="2" spans="1:12" x14ac:dyDescent="0.25">
      <c r="A2" s="2">
        <v>3310</v>
      </c>
      <c r="D2" s="1"/>
      <c r="E2" s="1" t="s">
        <v>1</v>
      </c>
      <c r="G2">
        <f>(6*E11)/100</f>
        <v>23.348056252485577</v>
      </c>
    </row>
    <row r="3" spans="1:12" x14ac:dyDescent="0.25">
      <c r="A3" s="2">
        <v>3355</v>
      </c>
      <c r="D3" s="1" t="s">
        <v>3</v>
      </c>
      <c r="E3" s="2">
        <f>_xlfn.QUARTILE.INC($A$2,0)</f>
        <v>3310</v>
      </c>
    </row>
    <row r="4" spans="1:12" x14ac:dyDescent="0.25">
      <c r="A4" s="2">
        <v>3450</v>
      </c>
      <c r="D4" s="1" t="s">
        <v>2</v>
      </c>
      <c r="E4" s="2">
        <f>_xlfn.QUARTILE.INC($A$2:$A$12,1)</f>
        <v>3465</v>
      </c>
      <c r="G4" t="s">
        <v>11</v>
      </c>
    </row>
    <row r="5" spans="1:12" x14ac:dyDescent="0.25">
      <c r="A5" s="2">
        <v>3480</v>
      </c>
      <c r="D5" s="1" t="s">
        <v>4</v>
      </c>
      <c r="E5" s="2">
        <f>_xlfn.QUARTILE.INC($A$2:$A$12,2)</f>
        <v>3490</v>
      </c>
      <c r="G5" t="s">
        <v>12</v>
      </c>
      <c r="H5" t="s">
        <v>13</v>
      </c>
    </row>
    <row r="6" spans="1:12" x14ac:dyDescent="0.25">
      <c r="A6" s="2">
        <v>3480</v>
      </c>
      <c r="D6" s="1" t="s">
        <v>5</v>
      </c>
      <c r="E6" s="2">
        <f>_xlfn.QUARTILE.INC($A$2:$A$12,2)</f>
        <v>3490</v>
      </c>
      <c r="G6">
        <f>E9-3*(E11)</f>
        <v>2710.0971873757212</v>
      </c>
      <c r="H6">
        <f>_xlfn.NORM.DIST(G2,$E$9,$E$11,FALSE)</f>
        <v>5.1188414712795722E-25</v>
      </c>
    </row>
    <row r="7" spans="1:12" x14ac:dyDescent="0.25">
      <c r="A7" s="2">
        <v>3490</v>
      </c>
      <c r="D7" s="1" t="s">
        <v>6</v>
      </c>
      <c r="E7" s="2">
        <f>_xlfn.QUARTILE.INC($A$2:$A$12,3)</f>
        <v>3545</v>
      </c>
      <c r="G7">
        <f t="shared" ref="G7:G10" si="0">E10-3*(E12)</f>
        <v>1360</v>
      </c>
      <c r="H7">
        <f t="shared" ref="H7:H10" si="1">_xlfn.NORM.DIST(G3,$E$9,$E$11,FALSE)</f>
        <v>2.8203543236853856E-25</v>
      </c>
    </row>
    <row r="8" spans="1:12" x14ac:dyDescent="0.25">
      <c r="A8" s="2">
        <v>3520</v>
      </c>
      <c r="D8" s="1" t="s">
        <v>10</v>
      </c>
      <c r="E8" s="2"/>
      <c r="G8">
        <f t="shared" si="0"/>
        <v>389.13427087475958</v>
      </c>
      <c r="H8" t="e">
        <f t="shared" si="1"/>
        <v>#VALUE!</v>
      </c>
    </row>
    <row r="9" spans="1:12" x14ac:dyDescent="0.25">
      <c r="A9" s="2">
        <v>3540</v>
      </c>
      <c r="D9" s="1" t="s">
        <v>7</v>
      </c>
      <c r="E9" s="2">
        <f>AVERAGE(A2:A27)</f>
        <v>3877.5</v>
      </c>
      <c r="G9">
        <f t="shared" si="0"/>
        <v>0</v>
      </c>
      <c r="H9" t="e">
        <f t="shared" si="1"/>
        <v>#VALUE!</v>
      </c>
    </row>
    <row r="10" spans="1:12" x14ac:dyDescent="0.25">
      <c r="A10" s="2">
        <v>3550</v>
      </c>
      <c r="D10" s="1" t="s">
        <v>8</v>
      </c>
      <c r="E10" s="2">
        <f>(A27-A2)</f>
        <v>1360</v>
      </c>
      <c r="G10">
        <f t="shared" si="0"/>
        <v>0</v>
      </c>
      <c r="H10">
        <f t="shared" si="1"/>
        <v>1.1388995376776696E-5</v>
      </c>
      <c r="J10" s="3"/>
      <c r="K10" s="4"/>
      <c r="L10" s="5"/>
    </row>
    <row r="11" spans="1:12" x14ac:dyDescent="0.25">
      <c r="A11" s="2">
        <v>3650</v>
      </c>
      <c r="D11" s="1" t="s">
        <v>9</v>
      </c>
      <c r="E11" s="2">
        <f>_xlfn.STDEV.P(A2:A27)</f>
        <v>389.13427087475958</v>
      </c>
      <c r="G11">
        <f>G10+$G$2</f>
        <v>23.348056252485577</v>
      </c>
      <c r="H11">
        <f>_xlfn.NORM.DIST(G7,$E$9,$E$11,FALSE)</f>
        <v>8.3611614674681061E-13</v>
      </c>
      <c r="J11" s="6"/>
      <c r="K11" s="7"/>
      <c r="L11" s="8"/>
    </row>
    <row r="12" spans="1:12" x14ac:dyDescent="0.25">
      <c r="A12" s="2">
        <v>3730</v>
      </c>
      <c r="G12">
        <f>G11+$G$2</f>
        <v>46.696112504971154</v>
      </c>
      <c r="H12">
        <f>_xlfn.NORM.DIST(G8,$E$9,$E$11,FALSE)</f>
        <v>3.636235928321286E-21</v>
      </c>
      <c r="J12" s="6"/>
      <c r="K12" s="7"/>
      <c r="L12" s="8"/>
    </row>
    <row r="13" spans="1:12" x14ac:dyDescent="0.25">
      <c r="A13" s="2">
        <v>3760</v>
      </c>
      <c r="G13">
        <f>G12+$G$2</f>
        <v>70.044168757456731</v>
      </c>
      <c r="H13">
        <f>_xlfn.NORM.DIST(G9,$E$9,$E$11,FALSE)</f>
        <v>2.8203543236853856E-25</v>
      </c>
      <c r="J13" s="6"/>
      <c r="K13" s="7"/>
      <c r="L13" s="8"/>
    </row>
    <row r="14" spans="1:12" x14ac:dyDescent="0.25">
      <c r="A14" s="2">
        <v>3780</v>
      </c>
      <c r="G14">
        <f>G13+$G$2</f>
        <v>93.392225009942308</v>
      </c>
      <c r="H14">
        <f>_xlfn.NORM.DIST(G10,$E$9,$E$11,FALSE)</f>
        <v>2.8203543236853856E-25</v>
      </c>
      <c r="J14" s="6"/>
      <c r="K14" s="7"/>
      <c r="L14" s="8"/>
    </row>
    <row r="15" spans="1:12" x14ac:dyDescent="0.25">
      <c r="A15" s="2">
        <v>3820</v>
      </c>
      <c r="G15">
        <f>G14+$G$2</f>
        <v>116.74028126242789</v>
      </c>
      <c r="H15">
        <f>_xlfn.NORM.DIST(G11,$E$9,$E$11,FALSE)</f>
        <v>5.1188414712795722E-25</v>
      </c>
      <c r="J15" s="6"/>
      <c r="K15" s="7"/>
      <c r="L15" s="8"/>
    </row>
    <row r="16" spans="1:12" x14ac:dyDescent="0.25">
      <c r="A16" s="2">
        <v>3850</v>
      </c>
      <c r="G16">
        <f>G15+$G$2</f>
        <v>140.08833751491346</v>
      </c>
      <c r="H16">
        <f>_xlfn.NORM.DIST(G12,$E$9,$E$11,FALSE)</f>
        <v>9.2571271066486386E-25</v>
      </c>
      <c r="J16" s="6"/>
      <c r="K16" s="7"/>
      <c r="L16" s="8"/>
    </row>
    <row r="17" spans="1:12" x14ac:dyDescent="0.25">
      <c r="A17" s="2">
        <v>4000</v>
      </c>
      <c r="G17">
        <f>G16+$G$2</f>
        <v>163.43639376739904</v>
      </c>
      <c r="H17">
        <f>_xlfn.NORM.DIST(G13,$E$9,$E$11,FALSE)</f>
        <v>1.6680816847626147E-24</v>
      </c>
      <c r="J17" s="6"/>
      <c r="K17" s="7"/>
      <c r="L17" s="8"/>
    </row>
    <row r="18" spans="1:12" x14ac:dyDescent="0.25">
      <c r="A18" s="2">
        <v>4030</v>
      </c>
      <c r="G18">
        <f>G17+$G$2</f>
        <v>186.78445001988462</v>
      </c>
      <c r="H18">
        <f>_xlfn.NORM.DIST(G14,$E$9,$E$11,FALSE)</f>
        <v>2.9949869939497483E-24</v>
      </c>
      <c r="J18" s="6"/>
      <c r="K18" s="7"/>
      <c r="L18" s="8"/>
    </row>
    <row r="19" spans="1:12" x14ac:dyDescent="0.25">
      <c r="A19" s="2">
        <v>4080</v>
      </c>
      <c r="G19">
        <f>G18+$G$2</f>
        <v>210.13250627237019</v>
      </c>
      <c r="H19">
        <f>_xlfn.NORM.DIST(G15,$E$9,$E$11,FALSE)</f>
        <v>5.3580789367828005E-24</v>
      </c>
      <c r="J19" s="6"/>
      <c r="K19" s="7"/>
      <c r="L19" s="8"/>
    </row>
    <row r="20" spans="1:12" x14ac:dyDescent="0.25">
      <c r="A20" s="2">
        <v>4120</v>
      </c>
      <c r="G20">
        <f>G19+$G$2</f>
        <v>233.48056252485577</v>
      </c>
      <c r="H20">
        <f>_xlfn.NORM.DIST(G16,$E$9,$E$11,FALSE)</f>
        <v>9.5512412328709669E-24</v>
      </c>
      <c r="J20" s="6"/>
      <c r="K20" s="7"/>
      <c r="L20" s="8"/>
    </row>
    <row r="21" spans="1:12" x14ac:dyDescent="0.25">
      <c r="A21" s="2">
        <v>4180</v>
      </c>
      <c r="G21">
        <f>G20+$G$2</f>
        <v>256.82861877734138</v>
      </c>
      <c r="H21">
        <f>_xlfn.NORM.DIST(G17,$E$9,$E$11,FALSE)</f>
        <v>1.6964734235037521E-23</v>
      </c>
      <c r="J21" s="6"/>
      <c r="K21" s="7"/>
      <c r="L21" s="8"/>
    </row>
    <row r="22" spans="1:12" x14ac:dyDescent="0.25">
      <c r="A22" s="2">
        <v>4250</v>
      </c>
      <c r="G22">
        <f>G21+$G$2</f>
        <v>280.17667502982692</v>
      </c>
      <c r="H22">
        <f>_xlfn.NORM.DIST(G18,$E$9,$E$11,FALSE)</f>
        <v>3.002415868770083E-23</v>
      </c>
      <c r="J22" s="6"/>
      <c r="K22" s="7"/>
      <c r="L22" s="8"/>
    </row>
    <row r="23" spans="1:12" x14ac:dyDescent="0.25">
      <c r="A23" s="2">
        <v>4350</v>
      </c>
      <c r="G23">
        <f>G22+$G$2</f>
        <v>303.52473128231247</v>
      </c>
      <c r="H23">
        <f>_xlfn.NORM.DIST(G19,$E$9,$E$11,FALSE)</f>
        <v>5.2945758328757872E-23</v>
      </c>
      <c r="J23" s="6"/>
      <c r="K23" s="7"/>
      <c r="L23" s="8"/>
    </row>
    <row r="24" spans="1:12" x14ac:dyDescent="0.25">
      <c r="A24" s="2">
        <v>4350</v>
      </c>
      <c r="G24">
        <f>G23+$G$2</f>
        <v>326.87278753479802</v>
      </c>
      <c r="H24">
        <f>_xlfn.NORM.DIST(G20,$E$9,$E$11,FALSE)</f>
        <v>9.3031074921824473E-23</v>
      </c>
      <c r="J24" s="6"/>
      <c r="K24" s="7"/>
      <c r="L24" s="8"/>
    </row>
    <row r="25" spans="1:12" x14ac:dyDescent="0.25">
      <c r="A25" s="2">
        <v>4500</v>
      </c>
      <c r="G25">
        <f>G24+$G$2</f>
        <v>350.22084378728357</v>
      </c>
      <c r="H25">
        <f>_xlfn.NORM.DIST(G21,$E$9,$E$11,FALSE)</f>
        <v>1.6287763133091834E-22</v>
      </c>
      <c r="J25" s="6"/>
      <c r="K25" s="7"/>
      <c r="L25" s="8"/>
    </row>
    <row r="26" spans="1:12" x14ac:dyDescent="0.25">
      <c r="A26" s="2">
        <v>4520</v>
      </c>
      <c r="G26">
        <f>G25+$G$2</f>
        <v>373.56890003976912</v>
      </c>
      <c r="H26">
        <f>_xlfn.NORM.DIST(G22,$E$9,$E$11,FALSE)</f>
        <v>2.8413935527195412E-22</v>
      </c>
      <c r="J26" s="6"/>
      <c r="K26" s="7"/>
      <c r="L26" s="8"/>
    </row>
    <row r="27" spans="1:12" x14ac:dyDescent="0.25">
      <c r="A27" s="2">
        <v>4670</v>
      </c>
      <c r="G27">
        <f>G26+$G$2</f>
        <v>396.91695629225467</v>
      </c>
      <c r="H27">
        <f>_xlfn.NORM.DIST(G23,$E$9,$E$11,FALSE)</f>
        <v>4.9389869235046803E-22</v>
      </c>
      <c r="J27" s="9"/>
      <c r="K27" s="10"/>
      <c r="L27" s="11"/>
    </row>
    <row r="28" spans="1:12" x14ac:dyDescent="0.25">
      <c r="G28">
        <f>G27+$G$2</f>
        <v>420.26501254474022</v>
      </c>
      <c r="H28">
        <f>_xlfn.NORM.DIST(G24,$E$9,$E$11,FALSE)</f>
        <v>8.5542295813467233E-22</v>
      </c>
    </row>
    <row r="29" spans="1:12" x14ac:dyDescent="0.25">
      <c r="G29">
        <f>G28+$G$2</f>
        <v>443.61306879722576</v>
      </c>
      <c r="H29">
        <f>_xlfn.NORM.DIST(G25,$E$9,$E$11,FALSE)</f>
        <v>1.4762518918699861E-21</v>
      </c>
    </row>
    <row r="30" spans="1:12" x14ac:dyDescent="0.25">
      <c r="G30">
        <f>G29+$G$2</f>
        <v>466.96112504971131</v>
      </c>
      <c r="H30">
        <f>_xlfn.NORM.DIST(G26,$E$9,$E$11,FALSE)</f>
        <v>2.5384965202609078E-21</v>
      </c>
    </row>
    <row r="31" spans="1:12" x14ac:dyDescent="0.25">
      <c r="G31">
        <f>G30+$G$2</f>
        <v>490.30918130219686</v>
      </c>
      <c r="H31">
        <f>_xlfn.NORM.DIST(G27,$E$9,$E$11,FALSE)</f>
        <v>4.3493986717745453E-21</v>
      </c>
    </row>
    <row r="32" spans="1:12" x14ac:dyDescent="0.25">
      <c r="G32">
        <f>G31+$G$2</f>
        <v>513.65723755468241</v>
      </c>
      <c r="H32">
        <f>_xlfn.NORM.DIST(G28,$E$9,$E$11,FALSE)</f>
        <v>7.4253751875651499E-21</v>
      </c>
    </row>
    <row r="33" spans="7:8" x14ac:dyDescent="0.25">
      <c r="G33">
        <f>G32+$G$2</f>
        <v>537.00529380716796</v>
      </c>
      <c r="H33">
        <f>_xlfn.NORM.DIST(G29,$E$9,$E$11,FALSE)</f>
        <v>1.2631185910548012E-20</v>
      </c>
    </row>
    <row r="34" spans="7:8" x14ac:dyDescent="0.25">
      <c r="G34">
        <f>G33+$G$2</f>
        <v>560.35335005965351</v>
      </c>
      <c r="H34">
        <f>_xlfn.NORM.DIST(G30,$E$9,$E$11,FALSE)</f>
        <v>2.1409493450262718E-20</v>
      </c>
    </row>
    <row r="35" spans="7:8" x14ac:dyDescent="0.25">
      <c r="G35">
        <f>G34+$G$2</f>
        <v>583.70140631213906</v>
      </c>
      <c r="H35">
        <f>_xlfn.NORM.DIST(G31,$E$9,$E$11,FALSE)</f>
        <v>3.6158066282079056E-20</v>
      </c>
    </row>
    <row r="36" spans="7:8" x14ac:dyDescent="0.25">
      <c r="G36">
        <f>G35+$G$2</f>
        <v>607.0494625646246</v>
      </c>
      <c r="H36">
        <f>_xlfn.NORM.DIST(G32,$E$9,$E$11,FALSE)</f>
        <v>6.0847191989455944E-20</v>
      </c>
    </row>
    <row r="37" spans="7:8" x14ac:dyDescent="0.25">
      <c r="G37">
        <f>G36+$G$2</f>
        <v>630.39751881711015</v>
      </c>
      <c r="H37">
        <f>_xlfn.NORM.DIST(G33,$E$9,$E$11,FALSE)</f>
        <v>1.0202636767417396E-19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2020-03-01T04:33:16Z</dcterms:created>
  <dcterms:modified xsi:type="dcterms:W3CDTF">2020-03-01T06:36:24Z</dcterms:modified>
</cp:coreProperties>
</file>