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390" windowWidth="15270" windowHeight="7065" activeTab="1"/>
  </bookViews>
  <sheets>
    <sheet name="Scope_Test_Suite" sheetId="16" r:id="rId1"/>
    <sheet name="Estimation" sheetId="11" r:id="rId2"/>
  </sheets>
  <externalReferences>
    <externalReference r:id="rId3"/>
    <externalReference r:id="rId4"/>
    <externalReference r:id="rId5"/>
  </externalReferences>
  <definedNames>
    <definedName name="a">[1]Legend!$D$4:$D$10</definedName>
    <definedName name="AspireQA">[2]Legend!#REF!</definedName>
    <definedName name="AutomationStatus">[1]Legend!$D$4:$D$9</definedName>
    <definedName name="JenkinsStatus">[2]Legend!$H$3:$H$4</definedName>
    <definedName name="resource">[2]Legend!#REF!</definedName>
    <definedName name="Resources">[2]Legend!$F$3:$F$4</definedName>
    <definedName name="Status">[3]Legend!$B$3:$B$9</definedName>
    <definedName name="SVNStatus">[2]Legend!$D$3:$D$4</definedName>
  </definedNames>
  <calcPr calcId="145621"/>
  <customWorkbookViews>
    <customWorkbookView name="Vishnupriya Pinninti - Personal View" guid="{588996CC-2066-41B3-8AB6-D680A5284C02}" mergeInterval="0" personalView="1" maximized="1" xWindow="1" yWindow="1" windowWidth="1024" windowHeight="547" activeSheetId="1"/>
    <customWorkbookView name="Menaka.Murugesan - Personal View" guid="{436FF0D4-412C-4171-96E3-A62A4FDD3364}" mergeInterval="0" personalView="1" maximized="1" xWindow="1" yWindow="1" windowWidth="1280" windowHeight="748" activeSheetId="1"/>
    <customWorkbookView name="admin - Personal View" guid="{A4118B5B-8508-4FB2-9F2E-78F6F144D47C}" mergeInterval="0" personalView="1" maximized="1" xWindow="1" yWindow="1" windowWidth="1024" windowHeight="538" activeSheetId="1"/>
    <customWorkbookView name="Uvais Rahmathulla - Personal View" guid="{06EC33D9-3157-4D8C-A3D0-A038FCE6D1F5}" mergeInterval="0" personalView="1" maximized="1" xWindow="1" yWindow="1" windowWidth="1276" windowHeight="547" activeSheetId="1"/>
    <customWorkbookView name="prasanna.annadurai - Personal View" guid="{3E35D779-F600-4820-9540-34CAF361D462}" mergeInterval="0" personalView="1" maximized="1" xWindow="1" yWindow="1" windowWidth="1276" windowHeight="794" activeSheetId="1"/>
    <customWorkbookView name="indira.badrinath - Personal View" guid="{384588CA-BE6D-4895-936E-18CE7CFA1981}" mergeInterval="0" personalView="1" maximized="1" xWindow="1" yWindow="1" windowWidth="1280" windowHeight="794" activeSheetId="1"/>
  </customWorkbookViews>
</workbook>
</file>

<file path=xl/calcChain.xml><?xml version="1.0" encoding="utf-8"?>
<calcChain xmlns="http://schemas.openxmlformats.org/spreadsheetml/2006/main">
  <c r="G139" i="16" l="1"/>
  <c r="F139" i="16"/>
  <c r="E139" i="16"/>
  <c r="I8" i="11" s="1"/>
  <c r="H138" i="16"/>
  <c r="H137" i="16"/>
  <c r="H136" i="16"/>
  <c r="H135" i="16"/>
  <c r="H134" i="16"/>
  <c r="H133" i="16"/>
  <c r="H132" i="16"/>
  <c r="H139" i="16" s="1"/>
  <c r="G129" i="16"/>
  <c r="F129" i="16"/>
  <c r="E129" i="16"/>
  <c r="H128" i="16"/>
  <c r="H127" i="16"/>
  <c r="H126" i="16"/>
  <c r="H125" i="16"/>
  <c r="H124" i="16"/>
  <c r="H123" i="16"/>
  <c r="H122" i="16"/>
  <c r="H121" i="16"/>
  <c r="H120" i="16"/>
  <c r="H129" i="16" s="1"/>
  <c r="F117" i="16"/>
  <c r="E117" i="16"/>
  <c r="H116" i="16"/>
  <c r="H115" i="16"/>
  <c r="H114" i="16"/>
  <c r="H113" i="16"/>
  <c r="H112" i="16"/>
  <c r="H111" i="16"/>
  <c r="H117" i="16" s="1"/>
  <c r="H110" i="16"/>
  <c r="F106" i="16"/>
  <c r="E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G41" i="16"/>
  <c r="G106" i="16" s="1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G5" i="16"/>
  <c r="I11" i="11" l="1"/>
  <c r="I10" i="11"/>
  <c r="I9" i="11"/>
  <c r="I12" i="11" s="1"/>
  <c r="H41" i="16"/>
  <c r="H106" i="16" s="1"/>
</calcChain>
</file>

<file path=xl/sharedStrings.xml><?xml version="1.0" encoding="utf-8"?>
<sst xmlns="http://schemas.openxmlformats.org/spreadsheetml/2006/main" count="163" uniqueCount="136">
  <si>
    <t>S.No</t>
  </si>
  <si>
    <t>Activity</t>
  </si>
  <si>
    <t>Total</t>
  </si>
  <si>
    <t>Test Automation Script Development</t>
  </si>
  <si>
    <t>Test Automation Script Review</t>
  </si>
  <si>
    <t>Test Automation Script Execution and Bug Fixing</t>
  </si>
  <si>
    <t>On-going Maintenance</t>
  </si>
  <si>
    <t>Effort (Days)</t>
  </si>
  <si>
    <t>Test Automation Framework Design</t>
  </si>
  <si>
    <t>Module Name</t>
  </si>
  <si>
    <t>SubModule</t>
  </si>
  <si>
    <t>eHR Test Automation - Test Suite</t>
  </si>
  <si>
    <t>No of Test Steps</t>
  </si>
  <si>
    <t>Total No. of Test Steps</t>
  </si>
  <si>
    <t>Desktop -  Web</t>
  </si>
  <si>
    <t>Non Compliance</t>
  </si>
  <si>
    <t>Additional Test Steps expected</t>
  </si>
  <si>
    <t>General</t>
  </si>
  <si>
    <t>HC AMC Measures</t>
  </si>
  <si>
    <t>Stage 1 - Clinical Decision Support</t>
  </si>
  <si>
    <t>Stage 1 - CPOE Medication</t>
  </si>
  <si>
    <t>Stage 1 - Demographic</t>
  </si>
  <si>
    <t>Stage 1 - eRX</t>
  </si>
  <si>
    <t>Stage 1 - Generate Patient List</t>
  </si>
  <si>
    <t>Stage 1 - Med Allergy</t>
  </si>
  <si>
    <t>Stage 1 - Med Reconciliation</t>
  </si>
  <si>
    <t>Stage 1 - Medication List</t>
  </si>
  <si>
    <t>Stage 1 - Patient Education</t>
  </si>
  <si>
    <t>Stage 1 - Problem List</t>
  </si>
  <si>
    <t>Stage 1 - Provide Clinical Summary</t>
  </si>
  <si>
    <t>Stage 1 - Send Reminders</t>
  </si>
  <si>
    <t>Stage 1 - Smoking Status</t>
  </si>
  <si>
    <t>Stage 1 - Timely Access</t>
  </si>
  <si>
    <t>Stage 1 - Transition Summary of Care</t>
  </si>
  <si>
    <t>Stage 1 - Vital Signs</t>
  </si>
  <si>
    <t>AMC - Stage1</t>
  </si>
  <si>
    <t>AMC - Stage2</t>
  </si>
  <si>
    <t>Stage 2 - Clinical Decision Support</t>
  </si>
  <si>
    <t>Stage 2 - CPOE</t>
  </si>
  <si>
    <t>Stage 2 - Demographics</t>
  </si>
  <si>
    <t>Stage 2 - Electronic Notes</t>
  </si>
  <si>
    <t>Stage 2 - eRx</t>
  </si>
  <si>
    <t>Stage 2 - Family Health History</t>
  </si>
  <si>
    <t>Stage 2 - Generate Patient List</t>
  </si>
  <si>
    <t>Stage 2 - Imaging Results</t>
  </si>
  <si>
    <t>Stage 2 - Lab Results</t>
  </si>
  <si>
    <t>Stage 2 - Med Reconciliation</t>
  </si>
  <si>
    <t>Stage 2 - Patient Education</t>
  </si>
  <si>
    <t>Stage 2 - Patient Electronic Access</t>
  </si>
  <si>
    <t>Stage 2 - Preventive Care</t>
  </si>
  <si>
    <t>Stage 2 - Provide Clinical Summary</t>
  </si>
  <si>
    <t>Stage 2 - Smoking Status</t>
  </si>
  <si>
    <t>Stage 2 - Summary of Care</t>
  </si>
  <si>
    <t>Stage 2 - Vitals Signs</t>
  </si>
  <si>
    <t>Clinical Summary and CCD sent to Health Companion</t>
  </si>
  <si>
    <t>Clinical Summary or End of Exam</t>
  </si>
  <si>
    <t>Measurement Attestations</t>
  </si>
  <si>
    <t>Demographics</t>
  </si>
  <si>
    <t>Emergency Access</t>
  </si>
  <si>
    <t>Health Status</t>
  </si>
  <si>
    <t>Allergies</t>
  </si>
  <si>
    <t>Clinical Documents</t>
  </si>
  <si>
    <t>Family History</t>
  </si>
  <si>
    <t>Medications</t>
  </si>
  <si>
    <t>Problems</t>
  </si>
  <si>
    <t>Reconcile</t>
  </si>
  <si>
    <t>Smoking</t>
  </si>
  <si>
    <t>Syndromic Surveillance</t>
  </si>
  <si>
    <t>Vitals</t>
  </si>
  <si>
    <t>MU Checklist</t>
  </si>
  <si>
    <t>End of Exam or Clinical Summary</t>
  </si>
  <si>
    <t>Reconciliation</t>
  </si>
  <si>
    <t>Smoking Status</t>
  </si>
  <si>
    <t>Order Entry or Results</t>
  </si>
  <si>
    <t>Lab</t>
  </si>
  <si>
    <t>Radiology</t>
  </si>
  <si>
    <t>Reports</t>
  </si>
  <si>
    <t>Patient Portal</t>
  </si>
  <si>
    <t>Select Patient</t>
  </si>
  <si>
    <t>Create Patient</t>
  </si>
  <si>
    <t>Exam</t>
  </si>
  <si>
    <t>Search</t>
  </si>
  <si>
    <t>Session and Security</t>
  </si>
  <si>
    <t>Set Up-Communications</t>
  </si>
  <si>
    <t>Set Up-Decision Support Rules</t>
  </si>
  <si>
    <t>Set Up-Eligible Professional</t>
  </si>
  <si>
    <t>Set Up-End of Exam or Visit Template</t>
  </si>
  <si>
    <t>Set Up-Other Data Adminstration</t>
  </si>
  <si>
    <t>Clinic</t>
  </si>
  <si>
    <t>Drug Formulary</t>
  </si>
  <si>
    <t>Drug Interaction</t>
  </si>
  <si>
    <t>Set Up-Patient Educational Material</t>
  </si>
  <si>
    <t>Set Up-Site Administration</t>
  </si>
  <si>
    <t>Audit Logs</t>
  </si>
  <si>
    <t>Manage Permissions</t>
  </si>
  <si>
    <t>Modules and Jobs</t>
  </si>
  <si>
    <t>Organization</t>
  </si>
  <si>
    <t>User Password Policy</t>
  </si>
  <si>
    <t>Users and Groups</t>
  </si>
  <si>
    <t>Tasks</t>
  </si>
  <si>
    <t>Create Electronic Summary</t>
  </si>
  <si>
    <t>Generate CQM Report</t>
  </si>
  <si>
    <t>Generate Health Record</t>
  </si>
  <si>
    <t>Generate Patient List</t>
  </si>
  <si>
    <t>Generate Patient Reminder List</t>
  </si>
  <si>
    <t>Patient Request Health Information</t>
  </si>
  <si>
    <t>Resend Patient Reminder</t>
  </si>
  <si>
    <t>Send Patient Reminders</t>
  </si>
  <si>
    <t>Visit Notes</t>
  </si>
  <si>
    <t>Care Team Member</t>
  </si>
  <si>
    <t>MongoDB</t>
  </si>
  <si>
    <t>Visit Docs</t>
  </si>
  <si>
    <t>No. of Test Scenarios</t>
  </si>
  <si>
    <t>Facility, Site</t>
  </si>
  <si>
    <t>Set Up - Safety Checker</t>
  </si>
  <si>
    <t>Gadolinium</t>
  </si>
  <si>
    <t>Iodine</t>
  </si>
  <si>
    <t>Test Case Confirmation, Communication</t>
  </si>
  <si>
    <t>HL7</t>
  </si>
  <si>
    <t>Mobile</t>
  </si>
  <si>
    <t>Imaging</t>
  </si>
  <si>
    <t>Labs</t>
  </si>
  <si>
    <t>Reports and LayLetters</t>
  </si>
  <si>
    <t>Smoking_Status</t>
  </si>
  <si>
    <t>Visits_Patients</t>
  </si>
  <si>
    <t>AutoEOE</t>
  </si>
  <si>
    <t>Auto-Reconcile Pre-Appointment</t>
  </si>
  <si>
    <t>Direct Messsages</t>
  </si>
  <si>
    <t>Permissions-Settings for sending info to HC</t>
  </si>
  <si>
    <t>Provider Portal</t>
  </si>
  <si>
    <t>Reports-LayLetters and Delays</t>
  </si>
  <si>
    <t>HC</t>
  </si>
  <si>
    <t>Activity Based Effort Distribution</t>
  </si>
  <si>
    <t>Estimation - Regression Suite Automation</t>
  </si>
  <si>
    <t>Immunization</t>
  </si>
  <si>
    <t>Additional test steps are calculated based on the New cases without any steps, multiplied by average step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</si>
</sst>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8.5"/>
      <color theme="1"/>
      <name val="Verdana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8.5"/>
      <name val="Verdana"/>
      <family val="2"/>
    </font>
    <font>
      <b/>
      <sz val="8.5"/>
      <color theme="1"/>
      <name val="Verdana"/>
      <family val="2"/>
    </font>
    <font>
      <b/>
      <sz val="8.5"/>
      <name val="Verdana"/>
      <family val="2"/>
    </font>
    <font>
      <b/>
      <sz val="12"/>
      <color theme="0"/>
      <name val="Verdana"/>
      <family val="2"/>
    </font>
    <font>
      <b/>
      <sz val="8.5"/>
      <color theme="0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b/>
      <sz val="15"/>
      <color theme="0"/>
      <name val="Verdan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Bookman Old Style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9"/>
      </patternFill>
    </fill>
    <fill>
      <patternFill patternType="solid">
        <fgColor indexed="45"/>
        <bgColor indexed="29"/>
      </patternFill>
    </fill>
    <fill>
      <patternFill patternType="solid">
        <fgColor indexed="47"/>
      </patternFill>
    </fill>
    <fill>
      <patternFill patternType="solid">
        <fgColor indexed="42"/>
        <bgColor indexed="27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21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41">
    <xf numFmtId="0" fontId="0" fillId="0" borderId="0"/>
    <xf numFmtId="0" fontId="6" fillId="0" borderId="0"/>
    <xf numFmtId="0" fontId="9" fillId="0" borderId="0"/>
    <xf numFmtId="0" fontId="10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2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1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6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2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1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6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22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2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14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2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42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45" borderId="0" applyNumberFormat="0" applyBorder="0" applyAlignment="0" applyProtection="0"/>
    <xf numFmtId="0" fontId="22" fillId="46" borderId="24" applyNumberFormat="0" applyAlignment="0" applyProtection="0"/>
    <xf numFmtId="0" fontId="22" fillId="46" borderId="24" applyNumberFormat="0" applyAlignment="0" applyProtection="0"/>
    <xf numFmtId="0" fontId="22" fillId="46" borderId="24" applyNumberFormat="0" applyAlignment="0" applyProtection="0"/>
    <xf numFmtId="0" fontId="22" fillId="46" borderId="24" applyNumberFormat="0" applyAlignment="0" applyProtection="0"/>
    <xf numFmtId="0" fontId="22" fillId="12" borderId="24" applyNumberFormat="0" applyAlignment="0" applyProtection="0"/>
    <xf numFmtId="0" fontId="23" fillId="47" borderId="25" applyNumberFormat="0" applyAlignment="0" applyProtection="0"/>
    <xf numFmtId="0" fontId="23" fillId="47" borderId="25" applyNumberFormat="0" applyAlignment="0" applyProtection="0"/>
    <xf numFmtId="0" fontId="23" fillId="47" borderId="25" applyNumberFormat="0" applyAlignment="0" applyProtection="0"/>
    <xf numFmtId="0" fontId="23" fillId="47" borderId="25" applyNumberFormat="0" applyAlignment="0" applyProtection="0"/>
    <xf numFmtId="0" fontId="23" fillId="48" borderId="25" applyNumberFormat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49" borderId="0" applyNumberFormat="0" applyBorder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6" fillId="0" borderId="26" applyNumberFormat="0" applyFill="0" applyAlignment="0" applyProtection="0"/>
    <xf numFmtId="0" fontId="27" fillId="0" borderId="27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9" fillId="0" borderId="28" applyNumberFormat="0" applyFill="0" applyAlignment="0" applyProtection="0"/>
    <xf numFmtId="0" fontId="30" fillId="0" borderId="29" applyNumberFormat="0" applyFill="0" applyAlignment="0" applyProtection="0"/>
    <xf numFmtId="0" fontId="30" fillId="0" borderId="29" applyNumberFormat="0" applyFill="0" applyAlignment="0" applyProtection="0"/>
    <xf numFmtId="0" fontId="30" fillId="0" borderId="29" applyNumberFormat="0" applyFill="0" applyAlignment="0" applyProtection="0"/>
    <xf numFmtId="0" fontId="30" fillId="0" borderId="29" applyNumberFormat="0" applyFill="0" applyAlignment="0" applyProtection="0"/>
    <xf numFmtId="0" fontId="31" fillId="0" borderId="30" applyNumberFormat="0" applyFill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20" borderId="24" applyNumberFormat="0" applyAlignment="0" applyProtection="0"/>
    <xf numFmtId="0" fontId="34" fillId="20" borderId="24" applyNumberFormat="0" applyAlignment="0" applyProtection="0"/>
    <xf numFmtId="0" fontId="34" fillId="20" borderId="24" applyNumberFormat="0" applyAlignment="0" applyProtection="0"/>
    <xf numFmtId="0" fontId="34" fillId="20" borderId="24" applyNumberFormat="0" applyAlignment="0" applyProtection="0"/>
    <xf numFmtId="0" fontId="34" fillId="14" borderId="24" applyNumberFormat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50" borderId="0" applyNumberFormat="0" applyBorder="0" applyAlignment="0" applyProtection="0"/>
    <xf numFmtId="0" fontId="36" fillId="27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7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51" borderId="32" applyNumberFormat="0" applyAlignment="0" applyProtection="0"/>
    <xf numFmtId="0" fontId="38" fillId="51" borderId="32" applyNumberFormat="0" applyAlignment="0" applyProtection="0"/>
    <xf numFmtId="0" fontId="38" fillId="51" borderId="32" applyNumberFormat="0" applyAlignment="0" applyProtection="0"/>
    <xf numFmtId="0" fontId="38" fillId="51" borderId="32" applyNumberFormat="0" applyAlignment="0" applyProtection="0"/>
    <xf numFmtId="0" fontId="10" fillId="16" borderId="32" applyNumberFormat="0" applyFont="0" applyAlignment="0" applyProtection="0"/>
    <xf numFmtId="0" fontId="39" fillId="46" borderId="33" applyNumberFormat="0" applyAlignment="0" applyProtection="0"/>
    <xf numFmtId="0" fontId="39" fillId="46" borderId="33" applyNumberFormat="0" applyAlignment="0" applyProtection="0"/>
    <xf numFmtId="0" fontId="39" fillId="46" borderId="33" applyNumberFormat="0" applyAlignment="0" applyProtection="0"/>
    <xf numFmtId="0" fontId="39" fillId="46" borderId="33" applyNumberFormat="0" applyAlignment="0" applyProtection="0"/>
    <xf numFmtId="0" fontId="39" fillId="12" borderId="33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4" applyNumberFormat="0" applyFill="0" applyAlignment="0" applyProtection="0"/>
    <xf numFmtId="0" fontId="42" fillId="0" borderId="35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73">
    <xf numFmtId="0" fontId="0" fillId="0" borderId="0" xfId="0"/>
    <xf numFmtId="0" fontId="8" fillId="2" borderId="10" xfId="7" applyFont="1" applyFill="1" applyBorder="1" applyAlignment="1">
      <alignment horizontal="center" vertical="center"/>
    </xf>
    <xf numFmtId="0" fontId="8" fillId="2" borderId="5" xfId="7" applyFont="1" applyFill="1" applyBorder="1"/>
    <xf numFmtId="1" fontId="8" fillId="2" borderId="2" xfId="7" applyNumberFormat="1" applyFont="1" applyFill="1" applyBorder="1" applyAlignment="1">
      <alignment horizontal="center" vertical="center"/>
    </xf>
    <xf numFmtId="0" fontId="8" fillId="2" borderId="9" xfId="7" applyFont="1" applyFill="1" applyBorder="1" applyAlignment="1">
      <alignment horizontal="center" vertical="center"/>
    </xf>
    <xf numFmtId="0" fontId="8" fillId="2" borderId="7" xfId="7" applyFont="1" applyFill="1" applyBorder="1"/>
    <xf numFmtId="1" fontId="8" fillId="2" borderId="1" xfId="7" applyNumberFormat="1" applyFont="1" applyFill="1" applyBorder="1" applyAlignment="1">
      <alignment horizontal="center" vertical="center"/>
    </xf>
    <xf numFmtId="0" fontId="8" fillId="2" borderId="11" xfId="7" applyFont="1" applyFill="1" applyBorder="1" applyAlignment="1">
      <alignment horizontal="center" vertical="center"/>
    </xf>
    <xf numFmtId="1" fontId="8" fillId="2" borderId="3" xfId="7" applyNumberFormat="1" applyFont="1" applyFill="1" applyBorder="1" applyAlignment="1">
      <alignment horizontal="center" vertical="center"/>
    </xf>
    <xf numFmtId="0" fontId="11" fillId="2" borderId="0" xfId="0" applyFont="1" applyFill="1"/>
    <xf numFmtId="0" fontId="12" fillId="4" borderId="13" xfId="7" applyFont="1" applyFill="1" applyBorder="1" applyAlignment="1">
      <alignment horizontal="center"/>
    </xf>
    <xf numFmtId="0" fontId="12" fillId="4" borderId="6" xfId="7" applyFont="1" applyFill="1" applyBorder="1" applyAlignment="1">
      <alignment horizontal="center"/>
    </xf>
    <xf numFmtId="0" fontId="12" fillId="4" borderId="14" xfId="7" applyFont="1" applyFill="1" applyBorder="1"/>
    <xf numFmtId="0" fontId="12" fillId="4" borderId="19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left"/>
    </xf>
    <xf numFmtId="1" fontId="13" fillId="2" borderId="12" xfId="0" applyNumberFormat="1" applyFont="1" applyFill="1" applyBorder="1" applyAlignment="1">
      <alignment horizontal="center" vertical="center"/>
    </xf>
    <xf numFmtId="0" fontId="16" fillId="2" borderId="0" xfId="0" applyFont="1" applyFill="1"/>
    <xf numFmtId="0" fontId="16" fillId="0" borderId="0" xfId="0" applyFont="1"/>
    <xf numFmtId="0" fontId="16" fillId="2" borderId="0" xfId="0" applyFont="1" applyFill="1" applyBorder="1"/>
    <xf numFmtId="0" fontId="18" fillId="2" borderId="0" xfId="0" applyFont="1" applyFill="1" applyBorder="1" applyAlignment="1">
      <alignment vertical="center"/>
    </xf>
    <xf numFmtId="15" fontId="16" fillId="2" borderId="0" xfId="0" applyNumberFormat="1" applyFont="1" applyFill="1" applyBorder="1" applyAlignment="1">
      <alignment horizontal="center"/>
    </xf>
    <xf numFmtId="15" fontId="16" fillId="2" borderId="0" xfId="0" applyNumberFormat="1" applyFont="1" applyFill="1" applyBorder="1" applyAlignment="1">
      <alignment horizontal="center" vertical="center"/>
    </xf>
    <xf numFmtId="0" fontId="11" fillId="2" borderId="0" xfId="0" applyFont="1" applyFill="1" applyBorder="1"/>
    <xf numFmtId="0" fontId="8" fillId="0" borderId="0" xfId="9" applyFont="1"/>
    <xf numFmtId="0" fontId="8" fillId="0" borderId="0" xfId="9" applyFont="1" applyAlignment="1">
      <alignment horizontal="center" vertical="center"/>
    </xf>
    <xf numFmtId="0" fontId="11" fillId="7" borderId="6" xfId="9" applyFont="1" applyFill="1" applyBorder="1"/>
    <xf numFmtId="0" fontId="13" fillId="7" borderId="4" xfId="9" applyFont="1" applyFill="1" applyBorder="1" applyAlignment="1">
      <alignment horizontal="center" vertical="center" wrapText="1"/>
    </xf>
    <xf numFmtId="0" fontId="13" fillId="7" borderId="15" xfId="9" applyFont="1" applyFill="1" applyBorder="1" applyAlignment="1">
      <alignment horizontal="center" vertical="center" wrapText="1"/>
    </xf>
    <xf numFmtId="0" fontId="8" fillId="9" borderId="7" xfId="9" applyFont="1" applyFill="1" applyBorder="1" applyAlignment="1">
      <alignment horizontal="left" vertical="center" wrapText="1" indent="1"/>
    </xf>
    <xf numFmtId="0" fontId="8" fillId="9" borderId="7" xfId="9" applyFont="1" applyFill="1" applyBorder="1" applyAlignment="1">
      <alignment horizontal="right" vertical="center" wrapText="1" indent="1"/>
    </xf>
    <xf numFmtId="0" fontId="8" fillId="9" borderId="5" xfId="9" applyFont="1" applyFill="1" applyBorder="1" applyAlignment="1">
      <alignment horizontal="left" vertical="center" wrapText="1" indent="1"/>
    </xf>
    <xf numFmtId="0" fontId="8" fillId="9" borderId="5" xfId="9" applyFont="1" applyFill="1" applyBorder="1" applyAlignment="1">
      <alignment horizontal="right" vertical="center" wrapText="1" indent="1"/>
    </xf>
    <xf numFmtId="0" fontId="8" fillId="9" borderId="8" xfId="9" applyFont="1" applyFill="1" applyBorder="1" applyAlignment="1">
      <alignment horizontal="left" vertical="center" wrapText="1" indent="1"/>
    </xf>
    <xf numFmtId="0" fontId="17" fillId="2" borderId="0" xfId="0" applyFont="1" applyFill="1" applyAlignment="1"/>
    <xf numFmtId="1" fontId="11" fillId="2" borderId="0" xfId="0" applyNumberFormat="1" applyFont="1" applyFill="1"/>
    <xf numFmtId="0" fontId="8" fillId="53" borderId="5" xfId="9" applyFont="1" applyFill="1" applyBorder="1" applyAlignment="1">
      <alignment horizontal="left" vertical="center" wrapText="1" indent="1"/>
    </xf>
    <xf numFmtId="0" fontId="11" fillId="53" borderId="5" xfId="9" applyFont="1" applyFill="1" applyBorder="1" applyAlignment="1">
      <alignment horizontal="left" vertical="center" wrapText="1" indent="1"/>
    </xf>
    <xf numFmtId="0" fontId="8" fillId="0" borderId="0" xfId="9" applyFont="1" applyBorder="1"/>
    <xf numFmtId="0" fontId="8" fillId="0" borderId="0" xfId="9" applyFont="1" applyBorder="1" applyAlignment="1">
      <alignment horizontal="center" vertical="center"/>
    </xf>
    <xf numFmtId="0" fontId="12" fillId="0" borderId="0" xfId="9" applyFont="1" applyBorder="1" applyAlignment="1">
      <alignment horizontal="right"/>
    </xf>
    <xf numFmtId="0" fontId="12" fillId="0" borderId="0" xfId="9" applyFont="1" applyAlignment="1">
      <alignment horizontal="right"/>
    </xf>
    <xf numFmtId="0" fontId="8" fillId="52" borderId="5" xfId="9" applyFont="1" applyFill="1" applyBorder="1" applyAlignment="1">
      <alignment horizontal="left" indent="1"/>
    </xf>
    <xf numFmtId="0" fontId="8" fillId="53" borderId="5" xfId="9" applyFont="1" applyFill="1" applyBorder="1" applyAlignment="1">
      <alignment horizontal="left" indent="1"/>
    </xf>
    <xf numFmtId="0" fontId="8" fillId="10" borderId="1" xfId="9" applyFont="1" applyFill="1" applyBorder="1" applyAlignment="1">
      <alignment horizontal="center" vertical="center" wrapText="1"/>
    </xf>
    <xf numFmtId="0" fontId="8" fillId="10" borderId="2" xfId="9" applyFont="1" applyFill="1" applyBorder="1" applyAlignment="1">
      <alignment horizontal="center" vertical="center" wrapText="1"/>
    </xf>
    <xf numFmtId="0" fontId="8" fillId="9" borderId="21" xfId="9" applyFont="1" applyFill="1" applyBorder="1" applyAlignment="1">
      <alignment horizontal="right" vertical="center" wrapText="1" indent="1"/>
    </xf>
    <xf numFmtId="0" fontId="8" fillId="10" borderId="22" xfId="9" applyFont="1" applyFill="1" applyBorder="1" applyAlignment="1">
      <alignment horizontal="center" vertical="center" wrapText="1"/>
    </xf>
    <xf numFmtId="0" fontId="8" fillId="9" borderId="5" xfId="9" applyFont="1" applyFill="1" applyBorder="1" applyAlignment="1">
      <alignment horizontal="center" vertical="center" wrapText="1"/>
    </xf>
    <xf numFmtId="0" fontId="12" fillId="10" borderId="5" xfId="9" applyFont="1" applyFill="1" applyBorder="1" applyAlignment="1">
      <alignment horizontal="center" vertical="center" wrapText="1"/>
    </xf>
    <xf numFmtId="0" fontId="12" fillId="0" borderId="23" xfId="9" applyFont="1" applyBorder="1" applyAlignment="1">
      <alignment horizontal="center" vertical="center"/>
    </xf>
    <xf numFmtId="0" fontId="8" fillId="0" borderId="17" xfId="9" applyFont="1" applyBorder="1" applyAlignment="1">
      <alignment horizontal="center" vertical="center"/>
    </xf>
    <xf numFmtId="0" fontId="12" fillId="0" borderId="18" xfId="9" applyFont="1" applyBorder="1" applyAlignment="1">
      <alignment horizontal="center" vertical="center"/>
    </xf>
    <xf numFmtId="0" fontId="12" fillId="0" borderId="17" xfId="9" applyFont="1" applyBorder="1" applyAlignment="1">
      <alignment horizontal="center" vertical="center"/>
    </xf>
    <xf numFmtId="0" fontId="11" fillId="9" borderId="5" xfId="9" applyFont="1" applyFill="1" applyBorder="1" applyAlignment="1">
      <alignment horizontal="left" vertical="center" wrapText="1" indent="1"/>
    </xf>
    <xf numFmtId="0" fontId="8" fillId="9" borderId="21" xfId="9" applyFont="1" applyFill="1" applyBorder="1" applyAlignment="1">
      <alignment horizontal="center" vertical="center" wrapText="1"/>
    </xf>
    <xf numFmtId="0" fontId="12" fillId="10" borderId="9" xfId="9" applyFont="1" applyFill="1" applyBorder="1" applyAlignment="1">
      <alignment horizontal="center" vertical="center" wrapText="1"/>
    </xf>
    <xf numFmtId="0" fontId="12" fillId="10" borderId="10" xfId="9" applyFont="1" applyFill="1" applyBorder="1" applyAlignment="1">
      <alignment horizontal="center" vertical="center" wrapText="1"/>
    </xf>
    <xf numFmtId="0" fontId="12" fillId="10" borderId="11" xfId="9" applyFont="1" applyFill="1" applyBorder="1" applyAlignment="1">
      <alignment horizontal="center" vertical="center" wrapText="1"/>
    </xf>
    <xf numFmtId="0" fontId="8" fillId="0" borderId="0" xfId="9" applyFont="1" applyAlignment="1">
      <alignment horizontal="center" vertical="center" wrapText="1"/>
    </xf>
    <xf numFmtId="0" fontId="19" fillId="8" borderId="36" xfId="9" applyFont="1" applyFill="1" applyBorder="1" applyAlignment="1">
      <alignment horizontal="center" vertical="center" textRotation="90"/>
    </xf>
    <xf numFmtId="0" fontId="19" fillId="8" borderId="37" xfId="9" applyFont="1" applyFill="1" applyBorder="1" applyAlignment="1">
      <alignment horizontal="center" vertical="center" textRotation="90"/>
    </xf>
    <xf numFmtId="0" fontId="19" fillId="8" borderId="12" xfId="9" applyFont="1" applyFill="1" applyBorder="1" applyAlignment="1">
      <alignment horizontal="center" vertical="center" textRotation="90"/>
    </xf>
    <xf numFmtId="0" fontId="19" fillId="8" borderId="0" xfId="9" applyFont="1" applyFill="1" applyBorder="1" applyAlignment="1">
      <alignment horizontal="center" vertical="center" textRotation="90"/>
    </xf>
    <xf numFmtId="0" fontId="14" fillId="5" borderId="13" xfId="7" applyFont="1" applyFill="1" applyBorder="1" applyAlignment="1">
      <alignment horizontal="center" vertical="center" wrapText="1"/>
    </xf>
    <xf numFmtId="0" fontId="14" fillId="5" borderId="20" xfId="7" applyFont="1" applyFill="1" applyBorder="1" applyAlignment="1">
      <alignment horizontal="center" vertical="center" wrapText="1"/>
    </xf>
    <xf numFmtId="0" fontId="12" fillId="10" borderId="5" xfId="9" applyFont="1" applyFill="1" applyBorder="1" applyAlignment="1">
      <alignment horizontal="center" vertical="center" wrapText="1"/>
    </xf>
    <xf numFmtId="0" fontId="19" fillId="8" borderId="4" xfId="9" applyFont="1" applyFill="1" applyBorder="1" applyAlignment="1">
      <alignment horizontal="center" vertical="center" textRotation="90"/>
    </xf>
    <xf numFmtId="0" fontId="19" fillId="8" borderId="38" xfId="9" applyFont="1" applyFill="1" applyBorder="1" applyAlignment="1">
      <alignment horizontal="center" vertical="center" textRotation="90"/>
    </xf>
    <xf numFmtId="0" fontId="19" fillId="8" borderId="39" xfId="9" applyFont="1" applyFill="1" applyBorder="1" applyAlignment="1">
      <alignment horizontal="center" vertical="center" textRotation="90"/>
    </xf>
    <xf numFmtId="0" fontId="15" fillId="6" borderId="4" xfId="7" applyFont="1" applyFill="1" applyBorder="1" applyAlignment="1">
      <alignment horizontal="center"/>
    </xf>
    <xf numFmtId="0" fontId="15" fillId="6" borderId="15" xfId="7" applyFont="1" applyFill="1" applyBorder="1" applyAlignment="1">
      <alignment horizontal="center"/>
    </xf>
    <xf numFmtId="0" fontId="15" fillId="6" borderId="16" xfId="7" applyFont="1" applyFill="1" applyBorder="1" applyAlignment="1">
      <alignment horizontal="center"/>
    </xf>
    <xf numFmtId="0" fontId="14" fillId="3" borderId="0" xfId="0" applyFont="1" applyFill="1" applyBorder="1" applyAlignment="1">
      <alignment horizontal="center" vertical="center"/>
    </xf>
  </cellXfs>
  <cellStyles count="241">
    <cellStyle name="20% - Accent1 2" xfId="11"/>
    <cellStyle name="20% - Accent1 2 2" xfId="12"/>
    <cellStyle name="20% - Accent1 2 3" xfId="13"/>
    <cellStyle name="20% - Accent1 3" xfId="14"/>
    <cellStyle name="20% - Accent1 4" xfId="15"/>
    <cellStyle name="20% - Accent2 2" xfId="16"/>
    <cellStyle name="20% - Accent2 2 2" xfId="17"/>
    <cellStyle name="20% - Accent2 2 3" xfId="18"/>
    <cellStyle name="20% - Accent2 3" xfId="19"/>
    <cellStyle name="20% - Accent2 4" xfId="20"/>
    <cellStyle name="20% - Accent3 2" xfId="21"/>
    <cellStyle name="20% - Accent3 2 2" xfId="22"/>
    <cellStyle name="20% - Accent3 2 3" xfId="23"/>
    <cellStyle name="20% - Accent3 3" xfId="24"/>
    <cellStyle name="20% - Accent3 4" xfId="25"/>
    <cellStyle name="20% - Accent4 2" xfId="26"/>
    <cellStyle name="20% - Accent4 2 2" xfId="27"/>
    <cellStyle name="20% - Accent4 2 3" xfId="28"/>
    <cellStyle name="20% - Accent4 3" xfId="29"/>
    <cellStyle name="20% - Accent4 4" xfId="30"/>
    <cellStyle name="20% - Accent5 2" xfId="31"/>
    <cellStyle name="20% - Accent5 2 2" xfId="32"/>
    <cellStyle name="20% - Accent5 2 3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3" xfId="39"/>
    <cellStyle name="20% - Accent6 4" xfId="40"/>
    <cellStyle name="40% - Accent1 2" xfId="41"/>
    <cellStyle name="40% - Accent1 2 2" xfId="42"/>
    <cellStyle name="40% - Accent1 2 3" xfId="43"/>
    <cellStyle name="40% - Accent1 3" xfId="44"/>
    <cellStyle name="40% - Accent1 4" xfId="45"/>
    <cellStyle name="40% - Accent2 2" xfId="46"/>
    <cellStyle name="40% - Accent2 2 2" xfId="47"/>
    <cellStyle name="40% - Accent2 2 3" xfId="48"/>
    <cellStyle name="40% - Accent2 3" xfId="49"/>
    <cellStyle name="40% - Accent2 4" xfId="50"/>
    <cellStyle name="40% - Accent3 2" xfId="51"/>
    <cellStyle name="40% - Accent3 2 2" xfId="52"/>
    <cellStyle name="40% - Accent3 2 3" xfId="53"/>
    <cellStyle name="40% - Accent3 3" xfId="54"/>
    <cellStyle name="40% - Accent3 3 2" xfId="55"/>
    <cellStyle name="40% - Accent3 4" xfId="56"/>
    <cellStyle name="40% - Accent4 2" xfId="57"/>
    <cellStyle name="40% - Accent4 2 2" xfId="58"/>
    <cellStyle name="40% - Accent4 2 3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3" xfId="65"/>
    <cellStyle name="40% - Accent5 4" xfId="66"/>
    <cellStyle name="40% - Accent6 2" xfId="67"/>
    <cellStyle name="40% - Accent6 2 2" xfId="68"/>
    <cellStyle name="40% - Accent6 2 3" xfId="69"/>
    <cellStyle name="40% - Accent6 3" xfId="70"/>
    <cellStyle name="40% - Accent6 4" xfId="71"/>
    <cellStyle name="60% - Accent1 2" xfId="72"/>
    <cellStyle name="60% - Accent1 2 2" xfId="73"/>
    <cellStyle name="60% - Accent1 2 3" xfId="74"/>
    <cellStyle name="60% - Accent1 3" xfId="75"/>
    <cellStyle name="60% - Accent1 3 2" xfId="76"/>
    <cellStyle name="60% - Accent1 4" xfId="77"/>
    <cellStyle name="60% - Accent2 2" xfId="78"/>
    <cellStyle name="60% - Accent2 2 2" xfId="79"/>
    <cellStyle name="60% - Accent2 2 3" xfId="80"/>
    <cellStyle name="60% - Accent2 3" xfId="81"/>
    <cellStyle name="60% - Accent2 4" xfId="82"/>
    <cellStyle name="60% - Accent3 2" xfId="83"/>
    <cellStyle name="60% - Accent3 2 2" xfId="84"/>
    <cellStyle name="60% - Accent3 2 3" xfId="85"/>
    <cellStyle name="60% - Accent3 3" xfId="86"/>
    <cellStyle name="60% - Accent3 3 2" xfId="87"/>
    <cellStyle name="60% - Accent3 4" xfId="88"/>
    <cellStyle name="60% - Accent4 2" xfId="89"/>
    <cellStyle name="60% - Accent4 2 2" xfId="90"/>
    <cellStyle name="60% - Accent4 2 3" xfId="91"/>
    <cellStyle name="60% - Accent4 3" xfId="92"/>
    <cellStyle name="60% - Accent4 4" xfId="93"/>
    <cellStyle name="60% - Accent5 2" xfId="94"/>
    <cellStyle name="60% - Accent5 2 2" xfId="95"/>
    <cellStyle name="60% - Accent5 2 3" xfId="96"/>
    <cellStyle name="60% - Accent5 3" xfId="97"/>
    <cellStyle name="60% - Accent5 4" xfId="98"/>
    <cellStyle name="60% - Accent6 2" xfId="99"/>
    <cellStyle name="60% - Accent6 2 2" xfId="100"/>
    <cellStyle name="60% - Accent6 2 3" xfId="101"/>
    <cellStyle name="60% - Accent6 3" xfId="102"/>
    <cellStyle name="60% - Accent6 4" xfId="103"/>
    <cellStyle name="Accent1 2" xfId="104"/>
    <cellStyle name="Accent1 2 2" xfId="105"/>
    <cellStyle name="Accent1 2 3" xfId="106"/>
    <cellStyle name="Accent1 3" xfId="107"/>
    <cellStyle name="Accent1 4" xfId="108"/>
    <cellStyle name="Accent2 2" xfId="109"/>
    <cellStyle name="Accent2 2 2" xfId="110"/>
    <cellStyle name="Accent2 2 3" xfId="111"/>
    <cellStyle name="Accent2 3" xfId="112"/>
    <cellStyle name="Accent2 4" xfId="113"/>
    <cellStyle name="Accent3 2" xfId="114"/>
    <cellStyle name="Accent3 2 2" xfId="115"/>
    <cellStyle name="Accent3 2 3" xfId="116"/>
    <cellStyle name="Accent3 3" xfId="117"/>
    <cellStyle name="Accent3 3 2" xfId="118"/>
    <cellStyle name="Accent3 4" xfId="119"/>
    <cellStyle name="Accent4 2" xfId="120"/>
    <cellStyle name="Accent4 2 2" xfId="121"/>
    <cellStyle name="Accent4 2 3" xfId="122"/>
    <cellStyle name="Accent4 3" xfId="123"/>
    <cellStyle name="Accent4 4" xfId="124"/>
    <cellStyle name="Accent5 2" xfId="125"/>
    <cellStyle name="Accent5 2 2" xfId="126"/>
    <cellStyle name="Accent5 2 3" xfId="127"/>
    <cellStyle name="Accent5 3" xfId="128"/>
    <cellStyle name="Accent5 4" xfId="129"/>
    <cellStyle name="Accent6 2" xfId="130"/>
    <cellStyle name="Accent6 2 2" xfId="131"/>
    <cellStyle name="Accent6 2 3" xfId="132"/>
    <cellStyle name="Accent6 3" xfId="133"/>
    <cellStyle name="Accent6 4" xfId="134"/>
    <cellStyle name="Bad 2" xfId="135"/>
    <cellStyle name="Bad 2 2" xfId="136"/>
    <cellStyle name="Bad 2 3" xfId="137"/>
    <cellStyle name="Bad 3" xfId="138"/>
    <cellStyle name="Bad 4" xfId="139"/>
    <cellStyle name="Calculation 2" xfId="140"/>
    <cellStyle name="Calculation 2 2" xfId="141"/>
    <cellStyle name="Calculation 2 3" xfId="142"/>
    <cellStyle name="Calculation 3" xfId="143"/>
    <cellStyle name="Calculation 4" xfId="144"/>
    <cellStyle name="Check Cell 2" xfId="145"/>
    <cellStyle name="Check Cell 2 2" xfId="146"/>
    <cellStyle name="Check Cell 2 3" xfId="147"/>
    <cellStyle name="Check Cell 3" xfId="148"/>
    <cellStyle name="Check Cell 4" xfId="149"/>
    <cellStyle name="Excel Built-in Normal" xfId="2"/>
    <cellStyle name="Excel Built-in Normal 2" xfId="3"/>
    <cellStyle name="Explanatory Text 2" xfId="150"/>
    <cellStyle name="Explanatory Text 2 2" xfId="151"/>
    <cellStyle name="Explanatory Text 2 3" xfId="152"/>
    <cellStyle name="Explanatory Text 3" xfId="153"/>
    <cellStyle name="Explanatory Text 4" xfId="154"/>
    <cellStyle name="Good 2" xfId="155"/>
    <cellStyle name="Good 2 2" xfId="156"/>
    <cellStyle name="Good 2 3" xfId="157"/>
    <cellStyle name="Good 3" xfId="158"/>
    <cellStyle name="Good 4" xfId="159"/>
    <cellStyle name="Heading 1 2" xfId="160"/>
    <cellStyle name="Heading 1 2 2" xfId="161"/>
    <cellStyle name="Heading 1 2 3" xfId="162"/>
    <cellStyle name="Heading 1 3" xfId="163"/>
    <cellStyle name="Heading 1 4" xfId="164"/>
    <cellStyle name="Heading 2 2" xfId="165"/>
    <cellStyle name="Heading 2 2 2" xfId="166"/>
    <cellStyle name="Heading 2 2 3" xfId="167"/>
    <cellStyle name="Heading 2 3" xfId="168"/>
    <cellStyle name="Heading 2 4" xfId="169"/>
    <cellStyle name="Heading 3 2" xfId="170"/>
    <cellStyle name="Heading 3 2 2" xfId="171"/>
    <cellStyle name="Heading 3 2 3" xfId="172"/>
    <cellStyle name="Heading 3 3" xfId="173"/>
    <cellStyle name="Heading 3 4" xfId="174"/>
    <cellStyle name="Heading 4 2" xfId="175"/>
    <cellStyle name="Heading 4 2 2" xfId="176"/>
    <cellStyle name="Heading 4 2 3" xfId="177"/>
    <cellStyle name="Heading 4 3" xfId="178"/>
    <cellStyle name="Heading 4 4" xfId="179"/>
    <cellStyle name="Hyperlink 2" xfId="180"/>
    <cellStyle name="Hyperlink 2 2" xfId="181"/>
    <cellStyle name="Input 2" xfId="182"/>
    <cellStyle name="Input 2 2" xfId="183"/>
    <cellStyle name="Input 2 3" xfId="184"/>
    <cellStyle name="Input 3" xfId="185"/>
    <cellStyle name="Input 4" xfId="186"/>
    <cellStyle name="Linked Cell 2" xfId="187"/>
    <cellStyle name="Linked Cell 2 2" xfId="188"/>
    <cellStyle name="Linked Cell 2 3" xfId="189"/>
    <cellStyle name="Linked Cell 3" xfId="190"/>
    <cellStyle name="Linked Cell 4" xfId="191"/>
    <cellStyle name="Neutral 2" xfId="192"/>
    <cellStyle name="Neutral 2 2" xfId="193"/>
    <cellStyle name="Neutral 2 3" xfId="194"/>
    <cellStyle name="Neutral 3" xfId="195"/>
    <cellStyle name="Neutral 4" xfId="196"/>
    <cellStyle name="Normal" xfId="0" builtinId="0"/>
    <cellStyle name="Normal 2" xfId="4"/>
    <cellStyle name="Normal 2 2" xfId="197"/>
    <cellStyle name="Normal 2 2 2" xfId="198"/>
    <cellStyle name="Normal 2 2 3" xfId="199"/>
    <cellStyle name="Normal 2 2 4" xfId="200"/>
    <cellStyle name="Normal 2 2 5" xfId="201"/>
    <cellStyle name="Normal 2 2 6" xfId="202"/>
    <cellStyle name="Normal 2 3" xfId="203"/>
    <cellStyle name="Normal 2 4" xfId="204"/>
    <cellStyle name="Normal 2 5" xfId="205"/>
    <cellStyle name="Normal 2 5 2" xfId="206"/>
    <cellStyle name="Normal 2 5 3" xfId="207"/>
    <cellStyle name="Normal 2 6" xfId="208"/>
    <cellStyle name="Normal 2 7" xfId="209"/>
    <cellStyle name="Normal 2 8" xfId="210"/>
    <cellStyle name="Normal 2_~1837324" xfId="211"/>
    <cellStyle name="Normal 3" xfId="1"/>
    <cellStyle name="Normal 3 2" xfId="212"/>
    <cellStyle name="Normal 4" xfId="5"/>
    <cellStyle name="Normal 5" xfId="6"/>
    <cellStyle name="Normal 5 2" xfId="213"/>
    <cellStyle name="Normal 5 3" xfId="214"/>
    <cellStyle name="Normal 5 3 2" xfId="215"/>
    <cellStyle name="Normal 6" xfId="7"/>
    <cellStyle name="Normal 7" xfId="8"/>
    <cellStyle name="Normal 8" xfId="9"/>
    <cellStyle name="Normal 9" xfId="10"/>
    <cellStyle name="Note 2" xfId="216"/>
    <cellStyle name="Note 2 2" xfId="217"/>
    <cellStyle name="Note 2 3" xfId="218"/>
    <cellStyle name="Note 3" xfId="219"/>
    <cellStyle name="Note 4" xfId="220"/>
    <cellStyle name="Output 2" xfId="221"/>
    <cellStyle name="Output 2 2" xfId="222"/>
    <cellStyle name="Output 2 3" xfId="223"/>
    <cellStyle name="Output 3" xfId="224"/>
    <cellStyle name="Output 4" xfId="225"/>
    <cellStyle name="Title 2" xfId="226"/>
    <cellStyle name="Title 2 2" xfId="227"/>
    <cellStyle name="Title 2 3" xfId="228"/>
    <cellStyle name="Title 3" xfId="229"/>
    <cellStyle name="Title 4" xfId="230"/>
    <cellStyle name="Total 2" xfId="231"/>
    <cellStyle name="Total 2 2" xfId="232"/>
    <cellStyle name="Total 2 3" xfId="233"/>
    <cellStyle name="Total 3" xfId="234"/>
    <cellStyle name="Total 4" xfId="235"/>
    <cellStyle name="Warning Text 2" xfId="236"/>
    <cellStyle name="Warning Text 2 2" xfId="237"/>
    <cellStyle name="Warning Text 2 3" xfId="238"/>
    <cellStyle name="Warning Text 3" xfId="239"/>
    <cellStyle name="Warning Text 4" xfId="2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Effort</a:t>
            </a:r>
            <a:r>
              <a:rPr lang="en-US" baseline="0"/>
              <a:t> Distribution - Automation</a:t>
            </a:r>
            <a:endParaRPr lang="en-US"/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2.9108178024509612E-2"/>
          <c:y val="0.17753216232586341"/>
          <c:w val="0.56099340999641234"/>
          <c:h val="0.72278199071269933"/>
        </c:manualLayout>
      </c:layout>
      <c:pie3DChart>
        <c:varyColors val="1"/>
        <c:ser>
          <c:idx val="0"/>
          <c:order val="0"/>
          <c:cat>
            <c:strRef>
              <c:f>Estimation!$H$6:$H$11</c:f>
              <c:strCache>
                <c:ptCount val="6"/>
                <c:pt idx="0">
                  <c:v>Test Case Confirmation, Communication</c:v>
                </c:pt>
                <c:pt idx="1">
                  <c:v>Test Automation Framework Design</c:v>
                </c:pt>
                <c:pt idx="2">
                  <c:v>Test Automation Script Development</c:v>
                </c:pt>
                <c:pt idx="3">
                  <c:v>Test Automation Script Review</c:v>
                </c:pt>
                <c:pt idx="4">
                  <c:v>Test Automation Script Execution and Bug Fixing</c:v>
                </c:pt>
                <c:pt idx="5">
                  <c:v>On-going Maintenance</c:v>
                </c:pt>
              </c:strCache>
            </c:strRef>
          </c:cat>
          <c:val>
            <c:numRef>
              <c:f>Estimation!$I$6:$I$11</c:f>
              <c:numCache>
                <c:formatCode>0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728</c:v>
                </c:pt>
                <c:pt idx="3">
                  <c:v>36.4</c:v>
                </c:pt>
                <c:pt idx="4">
                  <c:v>109.2</c:v>
                </c:pt>
                <c:pt idx="5">
                  <c:v>36.4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</c:pie3DChart>
    </c:plotArea>
    <c:legend>
      <c:legendPos val="r"/>
      <c:layout>
        <c:manualLayout>
          <c:xMode val="edge"/>
          <c:yMode val="edge"/>
          <c:x val="0.59283086916293248"/>
          <c:y val="0.19226682818493843"/>
          <c:w val="0.39278064162843163"/>
          <c:h val="0.7425434282253179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114299</xdr:rowOff>
    </xdr:from>
    <xdr:to>
      <xdr:col>9</xdr:col>
      <xdr:colOff>552450</xdr:colOff>
      <xdr:row>32</xdr:row>
      <xdr:rowOff>133349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enkatesh.veerasamy\AppData\Local\Microsoft\Windows\Temporary%20Internet%20Files\Content.Outlook\16U49TIO\Stella%203.0_Regression_Test%20Automation_OCT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ELLA-DASHBOARD-TESTAUTOMATION-RE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rabakaran.kandasamy\Documents\My%20Received%20Files\Stella%203%200_Regression_Test%20Auto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Master Product"/>
      <sheetName val="STELLA Login"/>
      <sheetName val="Image"/>
      <sheetName val="Category Bulk Update"/>
      <sheetName val="UPC Bulk Update"/>
      <sheetName val="Saved Queries"/>
      <sheetName val="Saved Sets"/>
      <sheetName val="Security_Service"/>
      <sheetName val="Promotions"/>
      <sheetName val="Product"/>
      <sheetName val="Project"/>
      <sheetName val="Single Price"/>
      <sheetName val="User Archive"/>
      <sheetName val="Leg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4">
          <cell r="D4" t="str">
            <v>Completed</v>
          </cell>
        </row>
        <row r="5">
          <cell r="D5" t="str">
            <v>Automated</v>
          </cell>
        </row>
        <row r="6">
          <cell r="D6" t="str">
            <v>Cannot be Automated</v>
          </cell>
        </row>
        <row r="7">
          <cell r="D7" t="str">
            <v>Out of Scope</v>
          </cell>
        </row>
        <row r="8">
          <cell r="D8" t="str">
            <v>On-Hold</v>
          </cell>
        </row>
        <row r="9">
          <cell r="D9" t="str">
            <v>In-Progress</v>
          </cell>
        </row>
        <row r="10">
          <cell r="D10" t="str">
            <v>Duplicate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T Suite"/>
      <sheetName val="Regression Test Suite"/>
      <sheetName val="Legend"/>
      <sheetName val="GraphData"/>
    </sheetNames>
    <sheetDataSet>
      <sheetData sheetId="0"/>
      <sheetData sheetId="1"/>
      <sheetData sheetId="2"/>
      <sheetData sheetId="3">
        <row r="3">
          <cell r="B3" t="str">
            <v>Yes</v>
          </cell>
          <cell r="D3" t="str">
            <v>Yes</v>
          </cell>
          <cell r="F3" t="str">
            <v>AspireQA</v>
          </cell>
          <cell r="H3" t="str">
            <v>Yes</v>
          </cell>
        </row>
        <row r="4">
          <cell r="D4" t="str">
            <v>No</v>
          </cell>
          <cell r="F4" t="str">
            <v>GSPANNQA</v>
          </cell>
          <cell r="H4" t="str">
            <v>No</v>
          </cell>
        </row>
      </sheetData>
      <sheetData sheetId="4">
        <row r="3">
          <cell r="B3">
            <v>41173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imple Search"/>
      <sheetName val="SOPO Reg Final"/>
      <sheetName val="Advance Search"/>
      <sheetName val="Product"/>
      <sheetName val="UPC"/>
      <sheetName val="Master Product"/>
      <sheetName val="STELLA Login"/>
      <sheetName val="Category"/>
      <sheetName val="Promotion"/>
      <sheetName val="Single Price"/>
      <sheetName val="Mass Pricing"/>
      <sheetName val="Administration Tab"/>
      <sheetName val="Image"/>
      <sheetName val="Product Bulk Update"/>
      <sheetName val="Category Bulk Update"/>
      <sheetName val="UPC Bulk Update"/>
      <sheetName val="Export Reports"/>
      <sheetName val="Saved Queries"/>
      <sheetName val="Saved Sets"/>
      <sheetName val="Project"/>
      <sheetName val="STELLA User Archive"/>
      <sheetName val="User Services"/>
      <sheetName val="STELLA 3.0 Privileges"/>
      <sheetName val="Build Acceptance Test"/>
      <sheetName val="Legend"/>
      <sheetName val="Graph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Yes</v>
          </cell>
        </row>
        <row r="4">
          <cell r="B4" t="str">
            <v>No</v>
          </cell>
        </row>
        <row r="5">
          <cell r="B5" t="str">
            <v>On-Hold</v>
          </cell>
        </row>
        <row r="6">
          <cell r="B6" t="str">
            <v>In-Progress</v>
          </cell>
        </row>
        <row r="7">
          <cell r="B7" t="str">
            <v>Cannot be Automated</v>
          </cell>
        </row>
        <row r="8">
          <cell r="B8" t="str">
            <v>Out of Scope</v>
          </cell>
        </row>
        <row r="9">
          <cell r="B9" t="str">
            <v>Duplicate</v>
          </cell>
        </row>
      </sheetData>
      <sheetData sheetId="2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workbookViewId="0"/>
  </sheetViews>
  <sheetFormatPr defaultRowHeight="10.5" x14ac:dyDescent="0.15"/>
  <cols>
    <col min="1" max="1" width="4.140625" style="23" customWidth="1"/>
    <col min="2" max="2" width="5.42578125" style="23" customWidth="1"/>
    <col min="3" max="3" width="35.5703125" style="23" customWidth="1"/>
    <col min="4" max="4" width="35" style="23" bestFit="1" customWidth="1"/>
    <col min="5" max="5" width="11.5703125" style="24" customWidth="1"/>
    <col min="6" max="6" width="12.42578125" style="24" customWidth="1"/>
    <col min="7" max="7" width="10.7109375" style="24" bestFit="1" customWidth="1"/>
    <col min="8" max="8" width="11.7109375" style="24" bestFit="1" customWidth="1"/>
    <col min="9" max="16384" width="9.140625" style="23"/>
  </cols>
  <sheetData>
    <row r="1" spans="2:8" ht="11.25" thickBot="1" x14ac:dyDescent="0.2"/>
    <row r="2" spans="2:8" ht="15.75" customHeight="1" thickBot="1" x14ac:dyDescent="0.2">
      <c r="B2" s="63" t="s">
        <v>11</v>
      </c>
      <c r="C2" s="64"/>
      <c r="D2" s="64"/>
      <c r="E2" s="64"/>
      <c r="F2" s="64"/>
      <c r="G2" s="64"/>
      <c r="H2" s="64"/>
    </row>
    <row r="3" spans="2:8" ht="11.25" thickBot="1" x14ac:dyDescent="0.2"/>
    <row r="4" spans="2:8" ht="32.25" thickBot="1" x14ac:dyDescent="0.2">
      <c r="B4" s="25"/>
      <c r="C4" s="26" t="s">
        <v>9</v>
      </c>
      <c r="D4" s="27" t="s">
        <v>10</v>
      </c>
      <c r="E4" s="27" t="s">
        <v>112</v>
      </c>
      <c r="F4" s="27" t="s">
        <v>12</v>
      </c>
      <c r="G4" s="27" t="s">
        <v>16</v>
      </c>
      <c r="H4" s="27" t="s">
        <v>13</v>
      </c>
    </row>
    <row r="5" spans="2:8" ht="11.25" customHeight="1" x14ac:dyDescent="0.15">
      <c r="B5" s="66" t="s">
        <v>14</v>
      </c>
      <c r="C5" s="48" t="s">
        <v>15</v>
      </c>
      <c r="D5" s="30"/>
      <c r="E5" s="31">
        <v>43</v>
      </c>
      <c r="F5" s="31">
        <v>128</v>
      </c>
      <c r="G5" s="31">
        <f>(E5*8)-F5</f>
        <v>216</v>
      </c>
      <c r="H5" s="47">
        <f>F5+G5</f>
        <v>344</v>
      </c>
    </row>
    <row r="6" spans="2:8" ht="12.75" customHeight="1" x14ac:dyDescent="0.15">
      <c r="B6" s="67"/>
      <c r="C6" s="65" t="s">
        <v>35</v>
      </c>
      <c r="D6" s="30" t="s">
        <v>17</v>
      </c>
      <c r="E6" s="31">
        <v>35</v>
      </c>
      <c r="F6" s="31">
        <v>288</v>
      </c>
      <c r="G6" s="31"/>
      <c r="H6" s="47">
        <f t="shared" ref="H6:H68" si="0">F6+G6</f>
        <v>288</v>
      </c>
    </row>
    <row r="7" spans="2:8" ht="12.75" customHeight="1" x14ac:dyDescent="0.15">
      <c r="B7" s="67"/>
      <c r="C7" s="65"/>
      <c r="D7" s="35" t="s">
        <v>18</v>
      </c>
      <c r="E7" s="31"/>
      <c r="F7" s="31">
        <v>18</v>
      </c>
      <c r="G7" s="31"/>
      <c r="H7" s="47">
        <f t="shared" si="0"/>
        <v>18</v>
      </c>
    </row>
    <row r="8" spans="2:8" ht="12.75" customHeight="1" x14ac:dyDescent="0.15">
      <c r="B8" s="67"/>
      <c r="C8" s="65"/>
      <c r="D8" s="35" t="s">
        <v>19</v>
      </c>
      <c r="E8" s="31"/>
      <c r="F8" s="31">
        <v>0</v>
      </c>
      <c r="G8" s="31"/>
      <c r="H8" s="47">
        <f t="shared" si="0"/>
        <v>0</v>
      </c>
    </row>
    <row r="9" spans="2:8" ht="12.75" customHeight="1" x14ac:dyDescent="0.15">
      <c r="B9" s="67"/>
      <c r="C9" s="65"/>
      <c r="D9" s="30" t="s">
        <v>20</v>
      </c>
      <c r="E9" s="31">
        <v>11</v>
      </c>
      <c r="F9" s="31">
        <v>255</v>
      </c>
      <c r="G9" s="31"/>
      <c r="H9" s="47">
        <f t="shared" si="0"/>
        <v>255</v>
      </c>
    </row>
    <row r="10" spans="2:8" ht="12.75" customHeight="1" x14ac:dyDescent="0.15">
      <c r="B10" s="67"/>
      <c r="C10" s="65"/>
      <c r="D10" s="53" t="s">
        <v>21</v>
      </c>
      <c r="E10" s="31">
        <v>9</v>
      </c>
      <c r="F10" s="31">
        <v>199</v>
      </c>
      <c r="G10" s="31"/>
      <c r="H10" s="47">
        <f t="shared" si="0"/>
        <v>199</v>
      </c>
    </row>
    <row r="11" spans="2:8" ht="12.75" customHeight="1" x14ac:dyDescent="0.15">
      <c r="B11" s="67"/>
      <c r="C11" s="65"/>
      <c r="D11" s="53" t="s">
        <v>22</v>
      </c>
      <c r="E11" s="31">
        <v>3</v>
      </c>
      <c r="F11" s="31">
        <v>35</v>
      </c>
      <c r="G11" s="31"/>
      <c r="H11" s="47">
        <f t="shared" si="0"/>
        <v>35</v>
      </c>
    </row>
    <row r="12" spans="2:8" ht="12.75" customHeight="1" x14ac:dyDescent="0.15">
      <c r="B12" s="67"/>
      <c r="C12" s="65"/>
      <c r="D12" s="53" t="s">
        <v>23</v>
      </c>
      <c r="E12" s="31">
        <v>2</v>
      </c>
      <c r="F12" s="31">
        <v>18</v>
      </c>
      <c r="G12" s="31"/>
      <c r="H12" s="47">
        <f t="shared" si="0"/>
        <v>18</v>
      </c>
    </row>
    <row r="13" spans="2:8" ht="12.75" customHeight="1" x14ac:dyDescent="0.15">
      <c r="B13" s="67"/>
      <c r="C13" s="65"/>
      <c r="D13" s="53" t="s">
        <v>24</v>
      </c>
      <c r="E13" s="31">
        <v>10</v>
      </c>
      <c r="F13" s="31">
        <v>207</v>
      </c>
      <c r="G13" s="31"/>
      <c r="H13" s="47">
        <f t="shared" si="0"/>
        <v>207</v>
      </c>
    </row>
    <row r="14" spans="2:8" ht="12.75" customHeight="1" x14ac:dyDescent="0.15">
      <c r="B14" s="67"/>
      <c r="C14" s="65"/>
      <c r="D14" s="53" t="s">
        <v>25</v>
      </c>
      <c r="E14" s="31">
        <v>4</v>
      </c>
      <c r="F14" s="31">
        <v>139</v>
      </c>
      <c r="G14" s="31"/>
      <c r="H14" s="47">
        <f t="shared" si="0"/>
        <v>139</v>
      </c>
    </row>
    <row r="15" spans="2:8" ht="12.75" customHeight="1" x14ac:dyDescent="0.15">
      <c r="B15" s="67"/>
      <c r="C15" s="65"/>
      <c r="D15" s="53" t="s">
        <v>26</v>
      </c>
      <c r="E15" s="31">
        <v>9</v>
      </c>
      <c r="F15" s="31">
        <v>184</v>
      </c>
      <c r="G15" s="31"/>
      <c r="H15" s="47">
        <f t="shared" si="0"/>
        <v>184</v>
      </c>
    </row>
    <row r="16" spans="2:8" ht="12.75" customHeight="1" x14ac:dyDescent="0.15">
      <c r="B16" s="67"/>
      <c r="C16" s="65"/>
      <c r="D16" s="53" t="s">
        <v>27</v>
      </c>
      <c r="E16" s="31">
        <v>6</v>
      </c>
      <c r="F16" s="31">
        <v>56</v>
      </c>
      <c r="G16" s="31"/>
      <c r="H16" s="47">
        <f t="shared" si="0"/>
        <v>56</v>
      </c>
    </row>
    <row r="17" spans="2:8" ht="12.75" customHeight="1" x14ac:dyDescent="0.15">
      <c r="B17" s="67"/>
      <c r="C17" s="65"/>
      <c r="D17" s="53" t="s">
        <v>28</v>
      </c>
      <c r="E17" s="31">
        <v>10</v>
      </c>
      <c r="F17" s="31">
        <v>190</v>
      </c>
      <c r="G17" s="31"/>
      <c r="H17" s="47">
        <f t="shared" si="0"/>
        <v>190</v>
      </c>
    </row>
    <row r="18" spans="2:8" ht="12.75" customHeight="1" x14ac:dyDescent="0.15">
      <c r="B18" s="67"/>
      <c r="C18" s="65"/>
      <c r="D18" s="53" t="s">
        <v>29</v>
      </c>
      <c r="E18" s="31">
        <v>12</v>
      </c>
      <c r="F18" s="31">
        <v>318</v>
      </c>
      <c r="G18" s="31"/>
      <c r="H18" s="47">
        <f t="shared" si="0"/>
        <v>318</v>
      </c>
    </row>
    <row r="19" spans="2:8" ht="12.75" customHeight="1" x14ac:dyDescent="0.15">
      <c r="B19" s="67"/>
      <c r="C19" s="65"/>
      <c r="D19" s="53" t="s">
        <v>30</v>
      </c>
      <c r="E19" s="31">
        <v>9</v>
      </c>
      <c r="F19" s="31">
        <v>271</v>
      </c>
      <c r="G19" s="31"/>
      <c r="H19" s="47">
        <f t="shared" si="0"/>
        <v>271</v>
      </c>
    </row>
    <row r="20" spans="2:8" ht="12.75" customHeight="1" x14ac:dyDescent="0.15">
      <c r="B20" s="67"/>
      <c r="C20" s="65"/>
      <c r="D20" s="53" t="s">
        <v>31</v>
      </c>
      <c r="E20" s="31">
        <v>8</v>
      </c>
      <c r="F20" s="31">
        <v>152</v>
      </c>
      <c r="G20" s="31"/>
      <c r="H20" s="47">
        <f t="shared" si="0"/>
        <v>152</v>
      </c>
    </row>
    <row r="21" spans="2:8" ht="12.75" customHeight="1" x14ac:dyDescent="0.15">
      <c r="B21" s="67"/>
      <c r="C21" s="65"/>
      <c r="D21" s="53" t="s">
        <v>32</v>
      </c>
      <c r="E21" s="31">
        <v>5</v>
      </c>
      <c r="F21" s="31">
        <v>121</v>
      </c>
      <c r="G21" s="31"/>
      <c r="H21" s="47">
        <f t="shared" si="0"/>
        <v>121</v>
      </c>
    </row>
    <row r="22" spans="2:8" ht="12.75" customHeight="1" x14ac:dyDescent="0.15">
      <c r="B22" s="67"/>
      <c r="C22" s="65"/>
      <c r="D22" s="53" t="s">
        <v>33</v>
      </c>
      <c r="E22" s="31">
        <v>7</v>
      </c>
      <c r="F22" s="31">
        <v>122</v>
      </c>
      <c r="G22" s="31"/>
      <c r="H22" s="47">
        <f t="shared" si="0"/>
        <v>122</v>
      </c>
    </row>
    <row r="23" spans="2:8" ht="12.75" customHeight="1" x14ac:dyDescent="0.15">
      <c r="B23" s="67"/>
      <c r="C23" s="65"/>
      <c r="D23" s="53" t="s">
        <v>34</v>
      </c>
      <c r="E23" s="31">
        <v>33</v>
      </c>
      <c r="F23" s="31">
        <v>650</v>
      </c>
      <c r="G23" s="31"/>
      <c r="H23" s="47">
        <f t="shared" si="0"/>
        <v>650</v>
      </c>
    </row>
    <row r="24" spans="2:8" ht="12.75" customHeight="1" x14ac:dyDescent="0.15">
      <c r="B24" s="67"/>
      <c r="C24" s="65" t="s">
        <v>36</v>
      </c>
      <c r="D24" s="36" t="s">
        <v>37</v>
      </c>
      <c r="E24" s="31"/>
      <c r="F24" s="31"/>
      <c r="G24" s="31"/>
      <c r="H24" s="47">
        <f t="shared" si="0"/>
        <v>0</v>
      </c>
    </row>
    <row r="25" spans="2:8" ht="12.75" customHeight="1" x14ac:dyDescent="0.15">
      <c r="B25" s="67"/>
      <c r="C25" s="65"/>
      <c r="D25" s="53" t="s">
        <v>38</v>
      </c>
      <c r="E25" s="31">
        <v>13</v>
      </c>
      <c r="F25" s="31">
        <v>213</v>
      </c>
      <c r="G25" s="31"/>
      <c r="H25" s="47">
        <f t="shared" si="0"/>
        <v>213</v>
      </c>
    </row>
    <row r="26" spans="2:8" ht="12.75" customHeight="1" x14ac:dyDescent="0.15">
      <c r="B26" s="67"/>
      <c r="C26" s="65"/>
      <c r="D26" s="53" t="s">
        <v>39</v>
      </c>
      <c r="E26" s="31">
        <v>9</v>
      </c>
      <c r="F26" s="31">
        <v>198</v>
      </c>
      <c r="G26" s="31"/>
      <c r="H26" s="47">
        <f t="shared" si="0"/>
        <v>198</v>
      </c>
    </row>
    <row r="27" spans="2:8" ht="12.75" customHeight="1" x14ac:dyDescent="0.15">
      <c r="B27" s="67"/>
      <c r="C27" s="65"/>
      <c r="D27" s="53" t="s">
        <v>40</v>
      </c>
      <c r="E27" s="31">
        <v>7</v>
      </c>
      <c r="F27" s="31">
        <v>130</v>
      </c>
      <c r="G27" s="31"/>
      <c r="H27" s="47">
        <f t="shared" si="0"/>
        <v>130</v>
      </c>
    </row>
    <row r="28" spans="2:8" ht="12.75" customHeight="1" x14ac:dyDescent="0.15">
      <c r="B28" s="67"/>
      <c r="C28" s="65"/>
      <c r="D28" s="53" t="s">
        <v>41</v>
      </c>
      <c r="E28" s="31">
        <v>4</v>
      </c>
      <c r="F28" s="31">
        <v>78</v>
      </c>
      <c r="G28" s="31"/>
      <c r="H28" s="47">
        <f t="shared" si="0"/>
        <v>78</v>
      </c>
    </row>
    <row r="29" spans="2:8" ht="12.75" customHeight="1" x14ac:dyDescent="0.15">
      <c r="B29" s="67"/>
      <c r="C29" s="65"/>
      <c r="D29" s="53" t="s">
        <v>42</v>
      </c>
      <c r="E29" s="31">
        <v>8</v>
      </c>
      <c r="F29" s="31">
        <v>187</v>
      </c>
      <c r="G29" s="31"/>
      <c r="H29" s="47">
        <f t="shared" si="0"/>
        <v>187</v>
      </c>
    </row>
    <row r="30" spans="2:8" ht="12.75" customHeight="1" x14ac:dyDescent="0.15">
      <c r="B30" s="67"/>
      <c r="C30" s="65"/>
      <c r="D30" s="53" t="s">
        <v>43</v>
      </c>
      <c r="E30" s="31">
        <v>2</v>
      </c>
      <c r="F30" s="31">
        <v>18</v>
      </c>
      <c r="G30" s="31"/>
      <c r="H30" s="47">
        <f t="shared" si="0"/>
        <v>18</v>
      </c>
    </row>
    <row r="31" spans="2:8" ht="12.75" customHeight="1" x14ac:dyDescent="0.15">
      <c r="B31" s="67"/>
      <c r="C31" s="65"/>
      <c r="D31" s="53" t="s">
        <v>44</v>
      </c>
      <c r="E31" s="31">
        <v>3</v>
      </c>
      <c r="F31" s="31">
        <v>46</v>
      </c>
      <c r="G31" s="31"/>
      <c r="H31" s="47">
        <f t="shared" si="0"/>
        <v>46</v>
      </c>
    </row>
    <row r="32" spans="2:8" ht="12.75" customHeight="1" x14ac:dyDescent="0.15">
      <c r="B32" s="67"/>
      <c r="C32" s="65"/>
      <c r="D32" s="36" t="s">
        <v>45</v>
      </c>
      <c r="E32" s="31"/>
      <c r="F32" s="31"/>
      <c r="G32" s="31"/>
      <c r="H32" s="47">
        <f t="shared" si="0"/>
        <v>0</v>
      </c>
    </row>
    <row r="33" spans="2:8" ht="12.75" customHeight="1" x14ac:dyDescent="0.15">
      <c r="B33" s="67"/>
      <c r="C33" s="65"/>
      <c r="D33" s="53" t="s">
        <v>46</v>
      </c>
      <c r="E33" s="31">
        <v>4</v>
      </c>
      <c r="F33" s="31">
        <v>21</v>
      </c>
      <c r="G33" s="31"/>
      <c r="H33" s="47">
        <f t="shared" si="0"/>
        <v>21</v>
      </c>
    </row>
    <row r="34" spans="2:8" ht="12.75" customHeight="1" x14ac:dyDescent="0.15">
      <c r="B34" s="67"/>
      <c r="C34" s="65"/>
      <c r="D34" s="53" t="s">
        <v>47</v>
      </c>
      <c r="E34" s="31">
        <v>3</v>
      </c>
      <c r="F34" s="31">
        <v>79</v>
      </c>
      <c r="G34" s="31"/>
      <c r="H34" s="47">
        <f t="shared" si="0"/>
        <v>79</v>
      </c>
    </row>
    <row r="35" spans="2:8" ht="12.75" customHeight="1" x14ac:dyDescent="0.15">
      <c r="B35" s="67"/>
      <c r="C35" s="65"/>
      <c r="D35" s="53" t="s">
        <v>48</v>
      </c>
      <c r="E35" s="31">
        <v>8</v>
      </c>
      <c r="F35" s="31">
        <v>219</v>
      </c>
      <c r="G35" s="31"/>
      <c r="H35" s="47">
        <f t="shared" si="0"/>
        <v>219</v>
      </c>
    </row>
    <row r="36" spans="2:8" ht="12.75" customHeight="1" x14ac:dyDescent="0.15">
      <c r="B36" s="67"/>
      <c r="C36" s="65"/>
      <c r="D36" s="53" t="s">
        <v>49</v>
      </c>
      <c r="E36" s="31">
        <v>5</v>
      </c>
      <c r="F36" s="31">
        <v>103</v>
      </c>
      <c r="G36" s="31"/>
      <c r="H36" s="47">
        <f t="shared" si="0"/>
        <v>103</v>
      </c>
    </row>
    <row r="37" spans="2:8" ht="12.75" customHeight="1" x14ac:dyDescent="0.15">
      <c r="B37" s="67"/>
      <c r="C37" s="65"/>
      <c r="D37" s="53" t="s">
        <v>50</v>
      </c>
      <c r="E37" s="31">
        <v>5</v>
      </c>
      <c r="F37" s="31">
        <v>133</v>
      </c>
      <c r="G37" s="31"/>
      <c r="H37" s="47">
        <f t="shared" si="0"/>
        <v>133</v>
      </c>
    </row>
    <row r="38" spans="2:8" ht="12.75" customHeight="1" x14ac:dyDescent="0.15">
      <c r="B38" s="67"/>
      <c r="C38" s="65"/>
      <c r="D38" s="53" t="s">
        <v>51</v>
      </c>
      <c r="E38" s="31">
        <v>8</v>
      </c>
      <c r="F38" s="31">
        <v>141</v>
      </c>
      <c r="G38" s="31"/>
      <c r="H38" s="47">
        <f t="shared" si="0"/>
        <v>141</v>
      </c>
    </row>
    <row r="39" spans="2:8" ht="12.75" customHeight="1" x14ac:dyDescent="0.15">
      <c r="B39" s="67"/>
      <c r="C39" s="65"/>
      <c r="D39" s="53" t="s">
        <v>52</v>
      </c>
      <c r="E39" s="31">
        <v>8</v>
      </c>
      <c r="F39" s="31">
        <v>109</v>
      </c>
      <c r="G39" s="31"/>
      <c r="H39" s="47">
        <f t="shared" si="0"/>
        <v>109</v>
      </c>
    </row>
    <row r="40" spans="2:8" ht="12.75" customHeight="1" x14ac:dyDescent="0.15">
      <c r="B40" s="67"/>
      <c r="C40" s="65"/>
      <c r="D40" s="53" t="s">
        <v>53</v>
      </c>
      <c r="E40" s="31">
        <v>25</v>
      </c>
      <c r="F40" s="31">
        <v>508</v>
      </c>
      <c r="G40" s="31"/>
      <c r="H40" s="47">
        <f t="shared" si="0"/>
        <v>508</v>
      </c>
    </row>
    <row r="41" spans="2:8" ht="12.75" customHeight="1" x14ac:dyDescent="0.15">
      <c r="B41" s="67"/>
      <c r="C41" s="48" t="s">
        <v>15</v>
      </c>
      <c r="D41" s="30"/>
      <c r="E41" s="31">
        <v>43</v>
      </c>
      <c r="F41" s="31">
        <v>128</v>
      </c>
      <c r="G41" s="31">
        <f>(E41*8)-F41</f>
        <v>216</v>
      </c>
      <c r="H41" s="47">
        <f>F41+G41</f>
        <v>344</v>
      </c>
    </row>
    <row r="42" spans="2:8" ht="21" x14ac:dyDescent="0.15">
      <c r="B42" s="67"/>
      <c r="C42" s="48" t="s">
        <v>54</v>
      </c>
      <c r="D42" s="53"/>
      <c r="E42" s="31">
        <v>10</v>
      </c>
      <c r="F42" s="31">
        <v>191</v>
      </c>
      <c r="G42" s="31">
        <v>40</v>
      </c>
      <c r="H42" s="47">
        <f t="shared" si="0"/>
        <v>231</v>
      </c>
    </row>
    <row r="43" spans="2:8" ht="12.75" customHeight="1" x14ac:dyDescent="0.15">
      <c r="B43" s="67"/>
      <c r="C43" s="48" t="s">
        <v>55</v>
      </c>
      <c r="D43" s="53"/>
      <c r="E43" s="31">
        <v>44</v>
      </c>
      <c r="F43" s="31">
        <v>573</v>
      </c>
      <c r="G43" s="31"/>
      <c r="H43" s="47">
        <f t="shared" si="0"/>
        <v>573</v>
      </c>
    </row>
    <row r="44" spans="2:8" ht="12.75" customHeight="1" x14ac:dyDescent="0.15">
      <c r="B44" s="67"/>
      <c r="C44" s="48" t="s">
        <v>56</v>
      </c>
      <c r="D44" s="30"/>
      <c r="E44" s="31">
        <v>14</v>
      </c>
      <c r="F44" s="31">
        <v>162</v>
      </c>
      <c r="G44" s="31"/>
      <c r="H44" s="47">
        <f t="shared" si="0"/>
        <v>162</v>
      </c>
    </row>
    <row r="45" spans="2:8" ht="12.75" customHeight="1" x14ac:dyDescent="0.15">
      <c r="B45" s="67"/>
      <c r="C45" s="48" t="s">
        <v>57</v>
      </c>
      <c r="D45" s="30"/>
      <c r="E45" s="31">
        <v>6</v>
      </c>
      <c r="F45" s="31">
        <v>25</v>
      </c>
      <c r="G45" s="31">
        <v>10</v>
      </c>
      <c r="H45" s="47">
        <f t="shared" si="0"/>
        <v>35</v>
      </c>
    </row>
    <row r="46" spans="2:8" ht="12.75" customHeight="1" x14ac:dyDescent="0.15">
      <c r="B46" s="67"/>
      <c r="C46" s="48" t="s">
        <v>58</v>
      </c>
      <c r="D46" s="30"/>
      <c r="E46" s="31">
        <v>10</v>
      </c>
      <c r="F46" s="31">
        <v>73</v>
      </c>
      <c r="G46" s="31"/>
      <c r="H46" s="47">
        <f t="shared" si="0"/>
        <v>73</v>
      </c>
    </row>
    <row r="47" spans="2:8" ht="12.75" customHeight="1" x14ac:dyDescent="0.15">
      <c r="B47" s="67"/>
      <c r="C47" s="65" t="s">
        <v>59</v>
      </c>
      <c r="D47" s="30" t="s">
        <v>60</v>
      </c>
      <c r="E47" s="31">
        <v>11</v>
      </c>
      <c r="F47" s="31">
        <v>77</v>
      </c>
      <c r="G47" s="31"/>
      <c r="H47" s="47">
        <f t="shared" si="0"/>
        <v>77</v>
      </c>
    </row>
    <row r="48" spans="2:8" ht="12.75" customHeight="1" x14ac:dyDescent="0.15">
      <c r="B48" s="67"/>
      <c r="C48" s="65"/>
      <c r="D48" s="30" t="s">
        <v>61</v>
      </c>
      <c r="E48" s="31">
        <v>9</v>
      </c>
      <c r="F48" s="31">
        <v>105</v>
      </c>
      <c r="G48" s="31"/>
      <c r="H48" s="47">
        <f t="shared" si="0"/>
        <v>105</v>
      </c>
    </row>
    <row r="49" spans="2:14" ht="12.75" customHeight="1" x14ac:dyDescent="0.15">
      <c r="B49" s="67"/>
      <c r="C49" s="65"/>
      <c r="D49" s="30" t="s">
        <v>57</v>
      </c>
      <c r="E49" s="31">
        <v>7</v>
      </c>
      <c r="F49" s="31">
        <v>40</v>
      </c>
      <c r="G49" s="31"/>
      <c r="H49" s="47">
        <f t="shared" si="0"/>
        <v>40</v>
      </c>
    </row>
    <row r="50" spans="2:14" ht="12.75" customHeight="1" x14ac:dyDescent="0.15">
      <c r="B50" s="67"/>
      <c r="C50" s="65"/>
      <c r="D50" s="30" t="s">
        <v>62</v>
      </c>
      <c r="E50" s="31">
        <v>15</v>
      </c>
      <c r="F50" s="31">
        <v>126</v>
      </c>
      <c r="G50" s="31">
        <v>30</v>
      </c>
      <c r="H50" s="47">
        <f t="shared" si="0"/>
        <v>156</v>
      </c>
    </row>
    <row r="51" spans="2:14" ht="12.75" customHeight="1" x14ac:dyDescent="0.15">
      <c r="B51" s="67"/>
      <c r="C51" s="65"/>
      <c r="D51" s="30" t="s">
        <v>134</v>
      </c>
      <c r="E51" s="31">
        <v>13</v>
      </c>
      <c r="F51" s="31">
        <v>219</v>
      </c>
      <c r="G51" s="31"/>
      <c r="H51" s="47">
        <f t="shared" si="0"/>
        <v>219</v>
      </c>
    </row>
    <row r="52" spans="2:14" ht="12.75" customHeight="1" x14ac:dyDescent="0.15">
      <c r="B52" s="67"/>
      <c r="C52" s="65"/>
      <c r="D52" s="30" t="s">
        <v>63</v>
      </c>
      <c r="E52" s="31">
        <v>8</v>
      </c>
      <c r="F52" s="31">
        <v>70</v>
      </c>
      <c r="G52" s="31"/>
      <c r="H52" s="47">
        <f t="shared" si="0"/>
        <v>70</v>
      </c>
    </row>
    <row r="53" spans="2:14" ht="12.75" customHeight="1" x14ac:dyDescent="0.15">
      <c r="B53" s="67"/>
      <c r="C53" s="65"/>
      <c r="D53" s="30" t="s">
        <v>64</v>
      </c>
      <c r="E53" s="31">
        <v>5</v>
      </c>
      <c r="F53" s="31">
        <v>50</v>
      </c>
      <c r="G53" s="31"/>
      <c r="H53" s="47">
        <f t="shared" si="0"/>
        <v>50</v>
      </c>
    </row>
    <row r="54" spans="2:14" ht="12.75" customHeight="1" x14ac:dyDescent="0.15">
      <c r="B54" s="67"/>
      <c r="C54" s="65"/>
      <c r="D54" s="30" t="s">
        <v>65</v>
      </c>
      <c r="E54" s="31">
        <v>11</v>
      </c>
      <c r="F54" s="31">
        <v>177</v>
      </c>
      <c r="G54" s="31"/>
      <c r="H54" s="47">
        <f t="shared" si="0"/>
        <v>177</v>
      </c>
    </row>
    <row r="55" spans="2:14" ht="13.5" customHeight="1" x14ac:dyDescent="0.15">
      <c r="B55" s="67"/>
      <c r="C55" s="65"/>
      <c r="D55" s="30" t="s">
        <v>66</v>
      </c>
      <c r="E55" s="31">
        <v>13</v>
      </c>
      <c r="F55" s="31">
        <v>69</v>
      </c>
      <c r="G55" s="31"/>
      <c r="H55" s="47">
        <f t="shared" si="0"/>
        <v>69</v>
      </c>
    </row>
    <row r="56" spans="2:14" ht="13.5" customHeight="1" x14ac:dyDescent="0.15">
      <c r="B56" s="67"/>
      <c r="C56" s="65"/>
      <c r="D56" s="30" t="s">
        <v>67</v>
      </c>
      <c r="E56" s="31">
        <v>6</v>
      </c>
      <c r="F56" s="31">
        <v>60</v>
      </c>
      <c r="G56" s="31"/>
      <c r="H56" s="47">
        <f t="shared" si="0"/>
        <v>60</v>
      </c>
    </row>
    <row r="57" spans="2:14" ht="13.5" customHeight="1" x14ac:dyDescent="0.15">
      <c r="B57" s="67"/>
      <c r="C57" s="65"/>
      <c r="D57" s="30" t="s">
        <v>68</v>
      </c>
      <c r="E57" s="31">
        <v>26</v>
      </c>
      <c r="F57" s="31">
        <v>196</v>
      </c>
      <c r="G57" s="31"/>
      <c r="H57" s="47">
        <f t="shared" si="0"/>
        <v>196</v>
      </c>
    </row>
    <row r="58" spans="2:14" ht="12.75" customHeight="1" x14ac:dyDescent="0.15">
      <c r="B58" s="67"/>
      <c r="C58" s="65" t="s">
        <v>69</v>
      </c>
      <c r="D58" s="30" t="s">
        <v>60</v>
      </c>
      <c r="E58" s="31">
        <v>2</v>
      </c>
      <c r="F58" s="31">
        <v>29</v>
      </c>
      <c r="G58" s="31"/>
      <c r="H58" s="47">
        <f t="shared" si="0"/>
        <v>29</v>
      </c>
    </row>
    <row r="59" spans="2:14" ht="12.75" customHeight="1" x14ac:dyDescent="0.15">
      <c r="B59" s="67"/>
      <c r="C59" s="65"/>
      <c r="D59" s="30" t="s">
        <v>57</v>
      </c>
      <c r="E59" s="31">
        <v>2</v>
      </c>
      <c r="F59" s="31">
        <v>24</v>
      </c>
      <c r="G59" s="31"/>
      <c r="H59" s="47">
        <f t="shared" si="0"/>
        <v>24</v>
      </c>
    </row>
    <row r="60" spans="2:14" ht="12.75" customHeight="1" x14ac:dyDescent="0.15">
      <c r="B60" s="67"/>
      <c r="C60" s="65"/>
      <c r="D60" s="30" t="s">
        <v>70</v>
      </c>
      <c r="E60" s="31">
        <v>38</v>
      </c>
      <c r="F60" s="31">
        <v>214</v>
      </c>
      <c r="G60" s="31"/>
      <c r="H60" s="47">
        <f t="shared" si="0"/>
        <v>214</v>
      </c>
    </row>
    <row r="61" spans="2:14" ht="12.75" customHeight="1" x14ac:dyDescent="0.15">
      <c r="B61" s="67"/>
      <c r="C61" s="65"/>
      <c r="D61" s="30" t="s">
        <v>62</v>
      </c>
      <c r="E61" s="31">
        <v>3</v>
      </c>
      <c r="F61" s="31">
        <v>39</v>
      </c>
      <c r="G61" s="31"/>
      <c r="H61" s="47">
        <f t="shared" si="0"/>
        <v>39</v>
      </c>
    </row>
    <row r="62" spans="2:14" ht="11.25" customHeight="1" x14ac:dyDescent="0.15">
      <c r="B62" s="67"/>
      <c r="C62" s="65"/>
      <c r="D62" s="30" t="s">
        <v>17</v>
      </c>
      <c r="E62" s="31">
        <v>1</v>
      </c>
      <c r="F62" s="31">
        <v>5</v>
      </c>
      <c r="G62" s="31"/>
      <c r="H62" s="47">
        <f t="shared" si="0"/>
        <v>5</v>
      </c>
      <c r="J62" s="58" t="s">
        <v>135</v>
      </c>
      <c r="K62" s="58"/>
      <c r="L62" s="58"/>
      <c r="M62" s="58"/>
      <c r="N62" s="58"/>
    </row>
    <row r="63" spans="2:14" ht="12.75" customHeight="1" x14ac:dyDescent="0.15">
      <c r="B63" s="67"/>
      <c r="C63" s="65"/>
      <c r="D63" s="30" t="s">
        <v>63</v>
      </c>
      <c r="E63" s="31">
        <v>2</v>
      </c>
      <c r="F63" s="31">
        <v>29</v>
      </c>
      <c r="G63" s="31"/>
      <c r="H63" s="47">
        <f t="shared" si="0"/>
        <v>29</v>
      </c>
      <c r="J63" s="58"/>
      <c r="K63" s="58"/>
      <c r="L63" s="58"/>
      <c r="M63" s="58"/>
      <c r="N63" s="58"/>
    </row>
    <row r="64" spans="2:14" ht="12.75" customHeight="1" x14ac:dyDescent="0.15">
      <c r="B64" s="67"/>
      <c r="C64" s="65"/>
      <c r="D64" s="30" t="s">
        <v>64</v>
      </c>
      <c r="E64" s="31">
        <v>2</v>
      </c>
      <c r="F64" s="31">
        <v>29</v>
      </c>
      <c r="G64" s="31"/>
      <c r="H64" s="47">
        <f t="shared" si="0"/>
        <v>29</v>
      </c>
      <c r="J64" s="58"/>
      <c r="K64" s="58"/>
      <c r="L64" s="58"/>
      <c r="M64" s="58"/>
      <c r="N64" s="58"/>
    </row>
    <row r="65" spans="2:14" ht="12.75" customHeight="1" x14ac:dyDescent="0.15">
      <c r="B65" s="67"/>
      <c r="C65" s="65"/>
      <c r="D65" s="30" t="s">
        <v>71</v>
      </c>
      <c r="E65" s="31">
        <v>3</v>
      </c>
      <c r="F65" s="31">
        <v>77</v>
      </c>
      <c r="G65" s="31"/>
      <c r="H65" s="47">
        <f t="shared" si="0"/>
        <v>77</v>
      </c>
      <c r="J65" s="58"/>
      <c r="K65" s="58"/>
      <c r="L65" s="58"/>
      <c r="M65" s="58"/>
      <c r="N65" s="58"/>
    </row>
    <row r="66" spans="2:14" ht="12.75" customHeight="1" x14ac:dyDescent="0.15">
      <c r="B66" s="67"/>
      <c r="C66" s="65"/>
      <c r="D66" s="30" t="s">
        <v>72</v>
      </c>
      <c r="E66" s="31">
        <v>2</v>
      </c>
      <c r="F66" s="31">
        <v>19</v>
      </c>
      <c r="G66" s="31"/>
      <c r="H66" s="47">
        <f t="shared" si="0"/>
        <v>19</v>
      </c>
      <c r="J66" s="58"/>
      <c r="K66" s="58"/>
      <c r="L66" s="58"/>
      <c r="M66" s="58"/>
      <c r="N66" s="58"/>
    </row>
    <row r="67" spans="2:14" ht="12.75" customHeight="1" x14ac:dyDescent="0.15">
      <c r="B67" s="67"/>
      <c r="C67" s="65"/>
      <c r="D67" s="30" t="s">
        <v>68</v>
      </c>
      <c r="E67" s="31">
        <v>2</v>
      </c>
      <c r="F67" s="31">
        <v>25</v>
      </c>
      <c r="G67" s="31"/>
      <c r="H67" s="47">
        <f t="shared" si="0"/>
        <v>25</v>
      </c>
    </row>
    <row r="68" spans="2:14" ht="12.75" customHeight="1" x14ac:dyDescent="0.15">
      <c r="B68" s="67"/>
      <c r="C68" s="65" t="s">
        <v>73</v>
      </c>
      <c r="D68" s="30" t="s">
        <v>74</v>
      </c>
      <c r="E68" s="31">
        <v>14</v>
      </c>
      <c r="F68" s="31">
        <v>96</v>
      </c>
      <c r="G68" s="31"/>
      <c r="H68" s="47">
        <f t="shared" si="0"/>
        <v>96</v>
      </c>
    </row>
    <row r="69" spans="2:14" ht="12.75" customHeight="1" x14ac:dyDescent="0.15">
      <c r="B69" s="67"/>
      <c r="C69" s="65"/>
      <c r="D69" s="30" t="s">
        <v>63</v>
      </c>
      <c r="E69" s="31">
        <v>5</v>
      </c>
      <c r="F69" s="31">
        <v>50</v>
      </c>
      <c r="G69" s="31"/>
      <c r="H69" s="47">
        <f t="shared" ref="H69:H105" si="1">F69+G69</f>
        <v>50</v>
      </c>
    </row>
    <row r="70" spans="2:14" ht="12.75" customHeight="1" x14ac:dyDescent="0.15">
      <c r="B70" s="67"/>
      <c r="C70" s="65"/>
      <c r="D70" s="30" t="s">
        <v>75</v>
      </c>
      <c r="E70" s="31">
        <v>8</v>
      </c>
      <c r="F70" s="31">
        <v>46</v>
      </c>
      <c r="G70" s="31"/>
      <c r="H70" s="47">
        <f t="shared" si="1"/>
        <v>46</v>
      </c>
    </row>
    <row r="71" spans="2:14" ht="12.75" customHeight="1" x14ac:dyDescent="0.15">
      <c r="B71" s="67"/>
      <c r="C71" s="65"/>
      <c r="D71" s="35" t="s">
        <v>76</v>
      </c>
      <c r="E71" s="31"/>
      <c r="F71" s="31"/>
      <c r="G71" s="31"/>
      <c r="H71" s="47">
        <f t="shared" si="1"/>
        <v>0</v>
      </c>
    </row>
    <row r="72" spans="2:14" ht="12.75" customHeight="1" x14ac:dyDescent="0.15">
      <c r="B72" s="67"/>
      <c r="C72" s="48" t="s">
        <v>77</v>
      </c>
      <c r="D72" s="30"/>
      <c r="E72" s="31">
        <v>8</v>
      </c>
      <c r="F72" s="31">
        <v>28</v>
      </c>
      <c r="G72" s="31">
        <v>50</v>
      </c>
      <c r="H72" s="47">
        <f t="shared" si="1"/>
        <v>78</v>
      </c>
    </row>
    <row r="73" spans="2:14" ht="12.75" customHeight="1" x14ac:dyDescent="0.15">
      <c r="B73" s="67"/>
      <c r="C73" s="65" t="s">
        <v>78</v>
      </c>
      <c r="D73" s="30" t="s">
        <v>79</v>
      </c>
      <c r="E73" s="31">
        <v>18</v>
      </c>
      <c r="F73" s="31">
        <v>84</v>
      </c>
      <c r="G73" s="31">
        <v>16</v>
      </c>
      <c r="H73" s="47">
        <f t="shared" si="1"/>
        <v>100</v>
      </c>
    </row>
    <row r="74" spans="2:14" ht="12.75" customHeight="1" x14ac:dyDescent="0.15">
      <c r="B74" s="67"/>
      <c r="C74" s="65"/>
      <c r="D74" s="30" t="s">
        <v>80</v>
      </c>
      <c r="E74" s="31">
        <v>6</v>
      </c>
      <c r="F74" s="31">
        <v>33</v>
      </c>
      <c r="G74" s="31"/>
      <c r="H74" s="47">
        <f t="shared" si="1"/>
        <v>33</v>
      </c>
    </row>
    <row r="75" spans="2:14" ht="12.75" customHeight="1" x14ac:dyDescent="0.15">
      <c r="B75" s="67"/>
      <c r="C75" s="65"/>
      <c r="D75" s="30" t="s">
        <v>81</v>
      </c>
      <c r="E75" s="31">
        <v>6</v>
      </c>
      <c r="F75" s="31">
        <v>20</v>
      </c>
      <c r="G75" s="31"/>
      <c r="H75" s="47">
        <f t="shared" si="1"/>
        <v>20</v>
      </c>
    </row>
    <row r="76" spans="2:14" ht="12.75" customHeight="1" x14ac:dyDescent="0.15">
      <c r="B76" s="67"/>
      <c r="C76" s="48" t="s">
        <v>82</v>
      </c>
      <c r="D76" s="30"/>
      <c r="E76" s="31">
        <v>5</v>
      </c>
      <c r="F76" s="31">
        <v>11</v>
      </c>
      <c r="G76" s="31">
        <v>10</v>
      </c>
      <c r="H76" s="47">
        <f t="shared" si="1"/>
        <v>21</v>
      </c>
    </row>
    <row r="77" spans="2:14" ht="12.75" customHeight="1" x14ac:dyDescent="0.15">
      <c r="B77" s="67"/>
      <c r="C77" s="48" t="s">
        <v>83</v>
      </c>
      <c r="D77" s="30"/>
      <c r="E77" s="31">
        <v>8</v>
      </c>
      <c r="F77" s="31">
        <v>88</v>
      </c>
      <c r="G77" s="31"/>
      <c r="H77" s="47">
        <f t="shared" si="1"/>
        <v>88</v>
      </c>
    </row>
    <row r="78" spans="2:14" ht="12.75" customHeight="1" x14ac:dyDescent="0.15">
      <c r="B78" s="67"/>
      <c r="C78" s="48" t="s">
        <v>84</v>
      </c>
      <c r="D78" s="30"/>
      <c r="E78" s="31">
        <v>54</v>
      </c>
      <c r="F78" s="31">
        <v>999</v>
      </c>
      <c r="G78" s="31"/>
      <c r="H78" s="47">
        <f t="shared" si="1"/>
        <v>999</v>
      </c>
    </row>
    <row r="79" spans="2:14" ht="12.75" customHeight="1" x14ac:dyDescent="0.15">
      <c r="B79" s="67"/>
      <c r="C79" s="48" t="s">
        <v>85</v>
      </c>
      <c r="D79" s="30"/>
      <c r="E79" s="31">
        <v>18</v>
      </c>
      <c r="F79" s="31">
        <v>64</v>
      </c>
      <c r="G79" s="31">
        <v>28</v>
      </c>
      <c r="H79" s="47">
        <f t="shared" si="1"/>
        <v>92</v>
      </c>
    </row>
    <row r="80" spans="2:14" ht="21" x14ac:dyDescent="0.15">
      <c r="B80" s="67"/>
      <c r="C80" s="48" t="s">
        <v>86</v>
      </c>
      <c r="D80" s="30"/>
      <c r="E80" s="31">
        <v>2</v>
      </c>
      <c r="F80" s="31">
        <v>9</v>
      </c>
      <c r="G80" s="31">
        <v>4</v>
      </c>
      <c r="H80" s="47">
        <f t="shared" si="1"/>
        <v>13</v>
      </c>
    </row>
    <row r="81" spans="2:8" ht="21.75" customHeight="1" x14ac:dyDescent="0.15">
      <c r="B81" s="67"/>
      <c r="C81" s="65" t="s">
        <v>87</v>
      </c>
      <c r="D81" s="30" t="s">
        <v>88</v>
      </c>
      <c r="E81" s="31">
        <v>4</v>
      </c>
      <c r="F81" s="31">
        <v>28</v>
      </c>
      <c r="G81" s="31"/>
      <c r="H81" s="47">
        <f t="shared" si="1"/>
        <v>28</v>
      </c>
    </row>
    <row r="82" spans="2:8" ht="12.75" customHeight="1" x14ac:dyDescent="0.15">
      <c r="B82" s="67"/>
      <c r="C82" s="65"/>
      <c r="D82" s="30" t="s">
        <v>89</v>
      </c>
      <c r="E82" s="31">
        <v>9</v>
      </c>
      <c r="F82" s="31">
        <v>80</v>
      </c>
      <c r="G82" s="31"/>
      <c r="H82" s="47">
        <f t="shared" si="1"/>
        <v>80</v>
      </c>
    </row>
    <row r="83" spans="2:8" ht="12.75" customHeight="1" x14ac:dyDescent="0.15">
      <c r="B83" s="67"/>
      <c r="C83" s="65"/>
      <c r="D83" s="30" t="s">
        <v>90</v>
      </c>
      <c r="E83" s="31">
        <v>22</v>
      </c>
      <c r="F83" s="31">
        <v>202</v>
      </c>
      <c r="G83" s="31"/>
      <c r="H83" s="47">
        <f t="shared" si="1"/>
        <v>202</v>
      </c>
    </row>
    <row r="84" spans="2:8" ht="12.75" customHeight="1" x14ac:dyDescent="0.15">
      <c r="B84" s="67"/>
      <c r="C84" s="65"/>
      <c r="D84" s="30" t="s">
        <v>113</v>
      </c>
      <c r="E84" s="31">
        <v>8</v>
      </c>
      <c r="F84" s="31">
        <v>8</v>
      </c>
      <c r="G84" s="31">
        <v>30</v>
      </c>
      <c r="H84" s="47">
        <f t="shared" si="1"/>
        <v>38</v>
      </c>
    </row>
    <row r="85" spans="2:8" ht="12.75" customHeight="1" x14ac:dyDescent="0.15">
      <c r="B85" s="67"/>
      <c r="C85" s="48" t="s">
        <v>91</v>
      </c>
      <c r="D85" s="30"/>
      <c r="E85" s="31">
        <v>17</v>
      </c>
      <c r="F85" s="31">
        <v>205</v>
      </c>
      <c r="G85" s="31"/>
      <c r="H85" s="47">
        <f t="shared" si="1"/>
        <v>205</v>
      </c>
    </row>
    <row r="86" spans="2:8" ht="12.75" customHeight="1" x14ac:dyDescent="0.15">
      <c r="B86" s="67"/>
      <c r="C86" s="65" t="s">
        <v>114</v>
      </c>
      <c r="D86" s="30" t="s">
        <v>115</v>
      </c>
      <c r="E86" s="31"/>
      <c r="F86" s="31">
        <v>213</v>
      </c>
      <c r="G86" s="31"/>
      <c r="H86" s="47">
        <f t="shared" si="1"/>
        <v>213</v>
      </c>
    </row>
    <row r="87" spans="2:8" ht="12.75" customHeight="1" x14ac:dyDescent="0.15">
      <c r="B87" s="67"/>
      <c r="C87" s="65"/>
      <c r="D87" s="30" t="s">
        <v>116</v>
      </c>
      <c r="E87" s="31"/>
      <c r="F87" s="31">
        <v>165</v>
      </c>
      <c r="G87" s="31"/>
      <c r="H87" s="47">
        <f t="shared" si="1"/>
        <v>165</v>
      </c>
    </row>
    <row r="88" spans="2:8" ht="12.75" customHeight="1" x14ac:dyDescent="0.15">
      <c r="B88" s="67"/>
      <c r="C88" s="65" t="s">
        <v>92</v>
      </c>
      <c r="D88" s="30" t="s">
        <v>93</v>
      </c>
      <c r="E88" s="31">
        <v>23</v>
      </c>
      <c r="F88" s="31">
        <v>233</v>
      </c>
      <c r="G88" s="31"/>
      <c r="H88" s="47">
        <f t="shared" si="1"/>
        <v>233</v>
      </c>
    </row>
    <row r="89" spans="2:8" ht="12.75" customHeight="1" x14ac:dyDescent="0.15">
      <c r="B89" s="67"/>
      <c r="C89" s="65"/>
      <c r="D89" s="30" t="s">
        <v>94</v>
      </c>
      <c r="E89" s="31">
        <v>3</v>
      </c>
      <c r="F89" s="31">
        <v>56</v>
      </c>
      <c r="G89" s="31"/>
      <c r="H89" s="47">
        <f t="shared" si="1"/>
        <v>56</v>
      </c>
    </row>
    <row r="90" spans="2:8" ht="12.75" customHeight="1" x14ac:dyDescent="0.15">
      <c r="B90" s="67"/>
      <c r="C90" s="65"/>
      <c r="D90" s="30" t="s">
        <v>95</v>
      </c>
      <c r="E90" s="31">
        <v>4</v>
      </c>
      <c r="F90" s="31">
        <v>63</v>
      </c>
      <c r="G90" s="31"/>
      <c r="H90" s="47">
        <f t="shared" si="1"/>
        <v>63</v>
      </c>
    </row>
    <row r="91" spans="2:8" ht="12.75" customHeight="1" x14ac:dyDescent="0.15">
      <c r="B91" s="67"/>
      <c r="C91" s="65"/>
      <c r="D91" s="30" t="s">
        <v>96</v>
      </c>
      <c r="E91" s="31">
        <v>41</v>
      </c>
      <c r="F91" s="31">
        <v>56</v>
      </c>
      <c r="G91" s="31"/>
      <c r="H91" s="47">
        <f t="shared" si="1"/>
        <v>56</v>
      </c>
    </row>
    <row r="92" spans="2:8" ht="12.75" customHeight="1" x14ac:dyDescent="0.15">
      <c r="B92" s="67"/>
      <c r="C92" s="65"/>
      <c r="D92" s="30" t="s">
        <v>97</v>
      </c>
      <c r="E92" s="31">
        <v>2</v>
      </c>
      <c r="F92" s="31">
        <v>78</v>
      </c>
      <c r="G92" s="31"/>
      <c r="H92" s="47">
        <f t="shared" si="1"/>
        <v>78</v>
      </c>
    </row>
    <row r="93" spans="2:8" ht="12.75" customHeight="1" x14ac:dyDescent="0.15">
      <c r="B93" s="67"/>
      <c r="C93" s="65"/>
      <c r="D93" s="30" t="s">
        <v>98</v>
      </c>
      <c r="E93" s="31">
        <v>8</v>
      </c>
      <c r="F93" s="31">
        <v>97</v>
      </c>
      <c r="G93" s="31"/>
      <c r="H93" s="47">
        <f t="shared" si="1"/>
        <v>97</v>
      </c>
    </row>
    <row r="94" spans="2:8" ht="12.75" customHeight="1" x14ac:dyDescent="0.15">
      <c r="B94" s="67"/>
      <c r="C94" s="65" t="s">
        <v>99</v>
      </c>
      <c r="D94" s="42" t="s">
        <v>100</v>
      </c>
      <c r="E94" s="31"/>
      <c r="F94" s="31">
        <v>16</v>
      </c>
      <c r="G94" s="31"/>
      <c r="H94" s="47">
        <f t="shared" si="1"/>
        <v>16</v>
      </c>
    </row>
    <row r="95" spans="2:8" ht="12.75" customHeight="1" x14ac:dyDescent="0.15">
      <c r="B95" s="67"/>
      <c r="C95" s="65"/>
      <c r="D95" s="30" t="s">
        <v>101</v>
      </c>
      <c r="E95" s="31">
        <v>21</v>
      </c>
      <c r="F95" s="31">
        <v>168</v>
      </c>
      <c r="G95" s="31"/>
      <c r="H95" s="47">
        <f t="shared" si="1"/>
        <v>168</v>
      </c>
    </row>
    <row r="96" spans="2:8" ht="12.75" customHeight="1" x14ac:dyDescent="0.15">
      <c r="B96" s="67"/>
      <c r="C96" s="65"/>
      <c r="D96" s="30" t="s">
        <v>102</v>
      </c>
      <c r="E96" s="31">
        <v>3</v>
      </c>
      <c r="F96" s="31">
        <v>20</v>
      </c>
      <c r="G96" s="31"/>
      <c r="H96" s="47">
        <f t="shared" si="1"/>
        <v>20</v>
      </c>
    </row>
    <row r="97" spans="2:8" ht="12.75" customHeight="1" x14ac:dyDescent="0.15">
      <c r="B97" s="67"/>
      <c r="C97" s="65"/>
      <c r="D97" s="30" t="s">
        <v>103</v>
      </c>
      <c r="E97" s="31">
        <v>13</v>
      </c>
      <c r="F97" s="31">
        <v>198</v>
      </c>
      <c r="G97" s="31"/>
      <c r="H97" s="47">
        <f t="shared" si="1"/>
        <v>198</v>
      </c>
    </row>
    <row r="98" spans="2:8" ht="12.75" customHeight="1" x14ac:dyDescent="0.15">
      <c r="B98" s="67"/>
      <c r="C98" s="65"/>
      <c r="D98" s="30" t="s">
        <v>104</v>
      </c>
      <c r="E98" s="31">
        <v>6</v>
      </c>
      <c r="F98" s="31">
        <v>30</v>
      </c>
      <c r="G98" s="31"/>
      <c r="H98" s="47">
        <f t="shared" si="1"/>
        <v>30</v>
      </c>
    </row>
    <row r="99" spans="2:8" ht="12.75" customHeight="1" x14ac:dyDescent="0.15">
      <c r="B99" s="67"/>
      <c r="C99" s="65"/>
      <c r="D99" s="42" t="s">
        <v>105</v>
      </c>
      <c r="E99" s="31"/>
      <c r="F99" s="31"/>
      <c r="G99" s="31"/>
      <c r="H99" s="47">
        <f t="shared" si="1"/>
        <v>0</v>
      </c>
    </row>
    <row r="100" spans="2:8" ht="12.75" customHeight="1" x14ac:dyDescent="0.15">
      <c r="B100" s="67"/>
      <c r="C100" s="65"/>
      <c r="D100" s="42" t="s">
        <v>106</v>
      </c>
      <c r="E100" s="31"/>
      <c r="F100" s="31"/>
      <c r="G100" s="31"/>
      <c r="H100" s="47">
        <f t="shared" si="1"/>
        <v>0</v>
      </c>
    </row>
    <row r="101" spans="2:8" ht="12.75" customHeight="1" x14ac:dyDescent="0.15">
      <c r="B101" s="67"/>
      <c r="C101" s="65"/>
      <c r="D101" s="30" t="s">
        <v>107</v>
      </c>
      <c r="E101" s="31">
        <v>30</v>
      </c>
      <c r="F101" s="31">
        <v>240</v>
      </c>
      <c r="G101" s="31"/>
      <c r="H101" s="47">
        <f t="shared" si="1"/>
        <v>240</v>
      </c>
    </row>
    <row r="102" spans="2:8" ht="12.75" customHeight="1" x14ac:dyDescent="0.15">
      <c r="B102" s="67"/>
      <c r="C102" s="65" t="s">
        <v>108</v>
      </c>
      <c r="D102" s="30" t="s">
        <v>109</v>
      </c>
      <c r="E102" s="31">
        <v>3</v>
      </c>
      <c r="F102" s="31">
        <v>28</v>
      </c>
      <c r="G102" s="31"/>
      <c r="H102" s="47">
        <f t="shared" si="1"/>
        <v>28</v>
      </c>
    </row>
    <row r="103" spans="2:8" ht="12.75" customHeight="1" x14ac:dyDescent="0.15">
      <c r="B103" s="67"/>
      <c r="C103" s="65"/>
      <c r="D103" s="41" t="s">
        <v>110</v>
      </c>
      <c r="E103" s="31">
        <v>3</v>
      </c>
      <c r="F103" s="31">
        <v>10</v>
      </c>
      <c r="G103" s="31"/>
      <c r="H103" s="47">
        <f t="shared" si="1"/>
        <v>10</v>
      </c>
    </row>
    <row r="104" spans="2:8" ht="12.75" customHeight="1" x14ac:dyDescent="0.15">
      <c r="B104" s="67"/>
      <c r="C104" s="65"/>
      <c r="D104" s="30" t="s">
        <v>111</v>
      </c>
      <c r="E104" s="31">
        <v>8</v>
      </c>
      <c r="F104" s="31">
        <v>28</v>
      </c>
      <c r="G104" s="31"/>
      <c r="H104" s="47">
        <f t="shared" si="1"/>
        <v>28</v>
      </c>
    </row>
    <row r="105" spans="2:8" ht="12.75" customHeight="1" thickBot="1" x14ac:dyDescent="0.2">
      <c r="B105" s="68"/>
      <c r="C105" s="65"/>
      <c r="D105" s="30" t="s">
        <v>108</v>
      </c>
      <c r="E105" s="45">
        <v>9</v>
      </c>
      <c r="F105" s="45">
        <v>128</v>
      </c>
      <c r="G105" s="45"/>
      <c r="H105" s="54">
        <f t="shared" si="1"/>
        <v>128</v>
      </c>
    </row>
    <row r="106" spans="2:8" ht="11.25" thickBot="1" x14ac:dyDescent="0.2">
      <c r="D106" s="40" t="s">
        <v>2</v>
      </c>
      <c r="E106" s="49">
        <f>SUM(E5:E105)</f>
        <v>1025</v>
      </c>
      <c r="F106" s="52">
        <f>SUM(F5:F105)</f>
        <v>12243</v>
      </c>
      <c r="G106" s="52">
        <f>SUM(G5:G105)</f>
        <v>650</v>
      </c>
      <c r="H106" s="51">
        <f>SUM(H5:H105)</f>
        <v>12893</v>
      </c>
    </row>
    <row r="109" spans="2:8" ht="11.25" thickBot="1" x14ac:dyDescent="0.2"/>
    <row r="110" spans="2:8" ht="10.5" customHeight="1" x14ac:dyDescent="0.15">
      <c r="B110" s="59" t="s">
        <v>119</v>
      </c>
      <c r="C110" s="55" t="s">
        <v>60</v>
      </c>
      <c r="D110" s="28"/>
      <c r="E110" s="29">
        <v>6</v>
      </c>
      <c r="F110" s="29">
        <v>70</v>
      </c>
      <c r="G110" s="29"/>
      <c r="H110" s="43">
        <f>F110+G110</f>
        <v>70</v>
      </c>
    </row>
    <row r="111" spans="2:8" x14ac:dyDescent="0.15">
      <c r="B111" s="60"/>
      <c r="C111" s="56" t="s">
        <v>62</v>
      </c>
      <c r="D111" s="30"/>
      <c r="E111" s="31">
        <v>12</v>
      </c>
      <c r="F111" s="31">
        <v>130</v>
      </c>
      <c r="G111" s="31"/>
      <c r="H111" s="44">
        <f t="shared" ref="H111:H116" si="2">F111+G111</f>
        <v>130</v>
      </c>
    </row>
    <row r="112" spans="2:8" x14ac:dyDescent="0.15">
      <c r="B112" s="60"/>
      <c r="C112" s="56" t="s">
        <v>17</v>
      </c>
      <c r="D112" s="30"/>
      <c r="E112" s="31">
        <v>18</v>
      </c>
      <c r="F112" s="31">
        <v>187</v>
      </c>
      <c r="G112" s="31"/>
      <c r="H112" s="44">
        <f t="shared" si="2"/>
        <v>187</v>
      </c>
    </row>
    <row r="113" spans="2:8" x14ac:dyDescent="0.15">
      <c r="B113" s="60"/>
      <c r="C113" s="56" t="s">
        <v>63</v>
      </c>
      <c r="D113" s="30"/>
      <c r="E113" s="31">
        <v>6</v>
      </c>
      <c r="F113" s="31">
        <v>73</v>
      </c>
      <c r="G113" s="31"/>
      <c r="H113" s="44">
        <f t="shared" si="2"/>
        <v>73</v>
      </c>
    </row>
    <row r="114" spans="2:8" x14ac:dyDescent="0.15">
      <c r="B114" s="60"/>
      <c r="C114" s="56" t="s">
        <v>64</v>
      </c>
      <c r="D114" s="30"/>
      <c r="E114" s="31">
        <v>7</v>
      </c>
      <c r="F114" s="31">
        <v>80</v>
      </c>
      <c r="G114" s="31"/>
      <c r="H114" s="44">
        <f t="shared" si="2"/>
        <v>80</v>
      </c>
    </row>
    <row r="115" spans="2:8" x14ac:dyDescent="0.15">
      <c r="B115" s="60"/>
      <c r="C115" s="56" t="s">
        <v>66</v>
      </c>
      <c r="D115" s="30"/>
      <c r="E115" s="31">
        <v>3</v>
      </c>
      <c r="F115" s="31">
        <v>25</v>
      </c>
      <c r="G115" s="31"/>
      <c r="H115" s="44">
        <f t="shared" si="2"/>
        <v>25</v>
      </c>
    </row>
    <row r="116" spans="2:8" ht="11.25" thickBot="1" x14ac:dyDescent="0.2">
      <c r="B116" s="61"/>
      <c r="C116" s="57" t="s">
        <v>68</v>
      </c>
      <c r="D116" s="32"/>
      <c r="E116" s="45">
        <v>3</v>
      </c>
      <c r="F116" s="45">
        <v>40</v>
      </c>
      <c r="G116" s="45"/>
      <c r="H116" s="46">
        <f t="shared" si="2"/>
        <v>40</v>
      </c>
    </row>
    <row r="117" spans="2:8" ht="11.25" thickBot="1" x14ac:dyDescent="0.2">
      <c r="C117" s="37"/>
      <c r="D117" s="39" t="s">
        <v>2</v>
      </c>
      <c r="E117" s="49">
        <f>SUM(E110:E116)</f>
        <v>55</v>
      </c>
      <c r="F117" s="52">
        <f t="shared" ref="F117:H117" si="3">SUM(F110:F116)</f>
        <v>605</v>
      </c>
      <c r="G117" s="50"/>
      <c r="H117" s="51">
        <f t="shared" si="3"/>
        <v>605</v>
      </c>
    </row>
    <row r="119" spans="2:8" ht="11.25" thickBot="1" x14ac:dyDescent="0.2"/>
    <row r="120" spans="2:8" ht="10.5" customHeight="1" x14ac:dyDescent="0.15">
      <c r="B120" s="59" t="s">
        <v>118</v>
      </c>
      <c r="C120" s="56" t="s">
        <v>60</v>
      </c>
      <c r="D120" s="30"/>
      <c r="E120" s="31">
        <v>10</v>
      </c>
      <c r="F120" s="31">
        <v>33</v>
      </c>
      <c r="G120" s="31"/>
      <c r="H120" s="44">
        <f>F120+G120</f>
        <v>33</v>
      </c>
    </row>
    <row r="121" spans="2:8" x14ac:dyDescent="0.15">
      <c r="B121" s="60"/>
      <c r="C121" s="56" t="s">
        <v>120</v>
      </c>
      <c r="D121" s="30"/>
      <c r="E121" s="31">
        <v>1</v>
      </c>
      <c r="F121" s="31">
        <v>5</v>
      </c>
      <c r="G121" s="31"/>
      <c r="H121" s="44">
        <f t="shared" ref="H121:H128" si="4">F121+G121</f>
        <v>5</v>
      </c>
    </row>
    <row r="122" spans="2:8" x14ac:dyDescent="0.15">
      <c r="B122" s="60"/>
      <c r="C122" s="56" t="s">
        <v>121</v>
      </c>
      <c r="D122" s="30"/>
      <c r="E122" s="31">
        <v>2</v>
      </c>
      <c r="F122" s="31">
        <v>11</v>
      </c>
      <c r="G122" s="31"/>
      <c r="H122" s="44">
        <f t="shared" si="4"/>
        <v>11</v>
      </c>
    </row>
    <row r="123" spans="2:8" x14ac:dyDescent="0.15">
      <c r="B123" s="60"/>
      <c r="C123" s="56" t="s">
        <v>63</v>
      </c>
      <c r="D123" s="30"/>
      <c r="E123" s="31">
        <v>7</v>
      </c>
      <c r="F123" s="31">
        <v>24</v>
      </c>
      <c r="G123" s="31"/>
      <c r="H123" s="44">
        <f t="shared" si="4"/>
        <v>24</v>
      </c>
    </row>
    <row r="124" spans="2:8" x14ac:dyDescent="0.15">
      <c r="B124" s="60"/>
      <c r="C124" s="56" t="s">
        <v>64</v>
      </c>
      <c r="D124" s="30"/>
      <c r="E124" s="31">
        <v>4</v>
      </c>
      <c r="F124" s="31">
        <v>13</v>
      </c>
      <c r="G124" s="31"/>
      <c r="H124" s="44">
        <f t="shared" si="4"/>
        <v>13</v>
      </c>
    </row>
    <row r="125" spans="2:8" x14ac:dyDescent="0.15">
      <c r="B125" s="60"/>
      <c r="C125" s="56" t="s">
        <v>122</v>
      </c>
      <c r="D125" s="30"/>
      <c r="E125" s="31">
        <v>4</v>
      </c>
      <c r="F125" s="31">
        <v>4</v>
      </c>
      <c r="G125" s="47">
        <v>16</v>
      </c>
      <c r="H125" s="44">
        <f t="shared" si="4"/>
        <v>20</v>
      </c>
    </row>
    <row r="126" spans="2:8" x14ac:dyDescent="0.15">
      <c r="B126" s="60"/>
      <c r="C126" s="56" t="s">
        <v>123</v>
      </c>
      <c r="D126" s="30"/>
      <c r="E126" s="31">
        <v>3</v>
      </c>
      <c r="F126" s="31">
        <v>12</v>
      </c>
      <c r="G126" s="31"/>
      <c r="H126" s="44">
        <f t="shared" si="4"/>
        <v>12</v>
      </c>
    </row>
    <row r="127" spans="2:8" x14ac:dyDescent="0.15">
      <c r="B127" s="60"/>
      <c r="C127" s="56" t="s">
        <v>124</v>
      </c>
      <c r="D127" s="30"/>
      <c r="E127" s="31">
        <v>11</v>
      </c>
      <c r="F127" s="31">
        <v>51</v>
      </c>
      <c r="G127" s="31"/>
      <c r="H127" s="44">
        <f t="shared" si="4"/>
        <v>51</v>
      </c>
    </row>
    <row r="128" spans="2:8" ht="10.5" customHeight="1" thickBot="1" x14ac:dyDescent="0.2">
      <c r="B128" s="61"/>
      <c r="C128" s="56" t="s">
        <v>68</v>
      </c>
      <c r="D128" s="30"/>
      <c r="E128" s="45">
        <v>4</v>
      </c>
      <c r="F128" s="45">
        <v>18</v>
      </c>
      <c r="G128" s="45"/>
      <c r="H128" s="46">
        <f t="shared" si="4"/>
        <v>18</v>
      </c>
    </row>
    <row r="129" spans="2:8" ht="11.25" thickBot="1" x14ac:dyDescent="0.2">
      <c r="D129" s="39" t="s">
        <v>2</v>
      </c>
      <c r="E129" s="49">
        <f>SUM(E120:E128)</f>
        <v>46</v>
      </c>
      <c r="F129" s="52">
        <f>SUM(F120:F128)</f>
        <v>171</v>
      </c>
      <c r="G129" s="52">
        <f>SUM(G120:G128)</f>
        <v>16</v>
      </c>
      <c r="H129" s="51">
        <f>SUM(H120:H128)</f>
        <v>187</v>
      </c>
    </row>
    <row r="130" spans="2:8" x14ac:dyDescent="0.15">
      <c r="D130" s="39"/>
      <c r="E130" s="38"/>
      <c r="F130" s="38"/>
      <c r="G130" s="38"/>
      <c r="H130" s="38"/>
    </row>
    <row r="132" spans="2:8" ht="10.5" customHeight="1" x14ac:dyDescent="0.15">
      <c r="B132" s="62" t="s">
        <v>131</v>
      </c>
      <c r="C132" s="56" t="s">
        <v>125</v>
      </c>
      <c r="D132" s="30"/>
      <c r="E132" s="31">
        <v>34</v>
      </c>
      <c r="F132" s="31">
        <v>34</v>
      </c>
      <c r="G132" s="47">
        <v>102</v>
      </c>
      <c r="H132" s="44">
        <f>F132+G132</f>
        <v>136</v>
      </c>
    </row>
    <row r="133" spans="2:8" x14ac:dyDescent="0.15">
      <c r="B133" s="62"/>
      <c r="C133" s="56" t="s">
        <v>126</v>
      </c>
      <c r="D133" s="30"/>
      <c r="E133" s="31">
        <v>4</v>
      </c>
      <c r="F133" s="31">
        <v>4</v>
      </c>
      <c r="G133" s="47">
        <v>12</v>
      </c>
      <c r="H133" s="44">
        <f t="shared" ref="H133:H138" si="5">F133+G133</f>
        <v>16</v>
      </c>
    </row>
    <row r="134" spans="2:8" x14ac:dyDescent="0.15">
      <c r="B134" s="62"/>
      <c r="C134" s="56" t="s">
        <v>127</v>
      </c>
      <c r="D134" s="30"/>
      <c r="E134" s="31">
        <v>3</v>
      </c>
      <c r="F134" s="31">
        <v>3</v>
      </c>
      <c r="G134" s="47">
        <v>9</v>
      </c>
      <c r="H134" s="44">
        <f t="shared" si="5"/>
        <v>12</v>
      </c>
    </row>
    <row r="135" spans="2:8" x14ac:dyDescent="0.15">
      <c r="B135" s="62"/>
      <c r="C135" s="56" t="s">
        <v>17</v>
      </c>
      <c r="D135" s="30"/>
      <c r="E135" s="31">
        <v>51</v>
      </c>
      <c r="F135" s="31">
        <v>146</v>
      </c>
      <c r="G135" s="47">
        <v>54</v>
      </c>
      <c r="H135" s="44">
        <f t="shared" si="5"/>
        <v>200</v>
      </c>
    </row>
    <row r="136" spans="2:8" ht="21" x14ac:dyDescent="0.15">
      <c r="B136" s="62"/>
      <c r="C136" s="56" t="s">
        <v>128</v>
      </c>
      <c r="D136" s="30"/>
      <c r="E136" s="31">
        <v>2</v>
      </c>
      <c r="F136" s="31">
        <v>25</v>
      </c>
      <c r="G136" s="31"/>
      <c r="H136" s="44">
        <f t="shared" si="5"/>
        <v>25</v>
      </c>
    </row>
    <row r="137" spans="2:8" x14ac:dyDescent="0.15">
      <c r="B137" s="62"/>
      <c r="C137" s="56" t="s">
        <v>129</v>
      </c>
      <c r="D137" s="30"/>
      <c r="E137" s="31">
        <v>26</v>
      </c>
      <c r="F137" s="31">
        <v>73</v>
      </c>
      <c r="G137" s="31"/>
      <c r="H137" s="44">
        <f t="shared" si="5"/>
        <v>73</v>
      </c>
    </row>
    <row r="138" spans="2:8" ht="11.25" thickBot="1" x14ac:dyDescent="0.2">
      <c r="B138" s="62"/>
      <c r="C138" s="56" t="s">
        <v>130</v>
      </c>
      <c r="D138" s="30"/>
      <c r="E138" s="45">
        <v>28</v>
      </c>
      <c r="F138" s="45">
        <v>166</v>
      </c>
      <c r="G138" s="45"/>
      <c r="H138" s="46">
        <f t="shared" si="5"/>
        <v>166</v>
      </c>
    </row>
    <row r="139" spans="2:8" ht="11.25" thickBot="1" x14ac:dyDescent="0.2">
      <c r="D139" s="39" t="s">
        <v>2</v>
      </c>
      <c r="E139" s="49">
        <f>SUM(E132:E138)</f>
        <v>148</v>
      </c>
      <c r="F139" s="52">
        <f t="shared" ref="F139:G139" si="6">SUM(F132:F138)</f>
        <v>451</v>
      </c>
      <c r="G139" s="52">
        <f t="shared" si="6"/>
        <v>177</v>
      </c>
      <c r="H139" s="51">
        <f t="shared" ref="H139" si="7">SUM(H132:H138)</f>
        <v>628</v>
      </c>
    </row>
  </sheetData>
  <mergeCells count="17">
    <mergeCell ref="B5:B105"/>
    <mergeCell ref="J62:N66"/>
    <mergeCell ref="B120:B128"/>
    <mergeCell ref="B132:B138"/>
    <mergeCell ref="B110:B116"/>
    <mergeCell ref="B2:H2"/>
    <mergeCell ref="C102:C105"/>
    <mergeCell ref="C68:C71"/>
    <mergeCell ref="C73:C75"/>
    <mergeCell ref="C81:C84"/>
    <mergeCell ref="C88:C93"/>
    <mergeCell ref="C94:C101"/>
    <mergeCell ref="C86:C87"/>
    <mergeCell ref="C6:C23"/>
    <mergeCell ref="C24:C40"/>
    <mergeCell ref="C47:C57"/>
    <mergeCell ref="C58:C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9"/>
  <sheetViews>
    <sheetView tabSelected="1" workbookViewId="0"/>
  </sheetViews>
  <sheetFormatPr defaultRowHeight="15" x14ac:dyDescent="0.2"/>
  <cols>
    <col min="1" max="4" width="9.140625" style="17"/>
    <col min="5" max="5" width="3.42578125" style="16" customWidth="1"/>
    <col min="6" max="6" width="5.5703125" style="17" customWidth="1"/>
    <col min="7" max="7" width="13.5703125" style="17" customWidth="1"/>
    <col min="8" max="8" width="43.85546875" style="17" customWidth="1"/>
    <col min="9" max="9" width="13.7109375" style="17" customWidth="1"/>
    <col min="10" max="10" width="11.85546875" style="16" customWidth="1"/>
    <col min="11" max="11" width="6.5703125" style="17" customWidth="1"/>
    <col min="12" max="51" width="9.140625" style="16"/>
    <col min="52" max="16384" width="9.140625" style="17"/>
  </cols>
  <sheetData>
    <row r="1" spans="1:11" ht="12.75" customHeight="1" x14ac:dyDescent="0.2">
      <c r="A1" s="16"/>
      <c r="B1" s="16"/>
      <c r="C1" s="16"/>
      <c r="D1" s="16"/>
      <c r="F1" s="33"/>
      <c r="G1" s="33"/>
      <c r="H1" s="33"/>
      <c r="I1" s="33"/>
      <c r="J1" s="33"/>
      <c r="K1" s="33"/>
    </row>
    <row r="2" spans="1:11" x14ac:dyDescent="0.2">
      <c r="A2" s="16"/>
      <c r="B2" s="16"/>
      <c r="C2" s="16"/>
      <c r="D2" s="16"/>
      <c r="F2" s="72" t="s">
        <v>133</v>
      </c>
      <c r="G2" s="72"/>
      <c r="H2" s="72"/>
      <c r="I2" s="72"/>
      <c r="J2" s="72"/>
      <c r="K2" s="72"/>
    </row>
    <row r="3" spans="1:11" s="16" customFormat="1" ht="15.75" thickBot="1" x14ac:dyDescent="0.25">
      <c r="F3" s="18"/>
      <c r="G3" s="19"/>
      <c r="H3" s="19"/>
      <c r="I3" s="18"/>
    </row>
    <row r="4" spans="1:11" s="16" customFormat="1" ht="15.75" thickBot="1" x14ac:dyDescent="0.25">
      <c r="F4" s="18"/>
      <c r="G4" s="69" t="s">
        <v>132</v>
      </c>
      <c r="H4" s="70"/>
      <c r="I4" s="71"/>
      <c r="J4" s="9"/>
    </row>
    <row r="5" spans="1:11" s="16" customFormat="1" ht="15.75" thickBot="1" x14ac:dyDescent="0.25">
      <c r="F5" s="18"/>
      <c r="G5" s="10" t="s">
        <v>0</v>
      </c>
      <c r="H5" s="11" t="s">
        <v>1</v>
      </c>
      <c r="I5" s="12" t="s">
        <v>7</v>
      </c>
      <c r="J5" s="9"/>
    </row>
    <row r="6" spans="1:11" s="16" customFormat="1" x14ac:dyDescent="0.2">
      <c r="F6" s="18"/>
      <c r="G6" s="4">
        <v>1</v>
      </c>
      <c r="H6" s="5" t="s">
        <v>117</v>
      </c>
      <c r="I6" s="6">
        <v>25</v>
      </c>
      <c r="J6" s="9"/>
    </row>
    <row r="7" spans="1:11" s="16" customFormat="1" x14ac:dyDescent="0.2">
      <c r="F7" s="18"/>
      <c r="G7" s="1">
        <v>2</v>
      </c>
      <c r="H7" s="2" t="s">
        <v>8</v>
      </c>
      <c r="I7" s="3">
        <v>20</v>
      </c>
      <c r="J7" s="9"/>
    </row>
    <row r="8" spans="1:11" s="16" customFormat="1" x14ac:dyDescent="0.2">
      <c r="F8" s="18"/>
      <c r="G8" s="1">
        <v>3</v>
      </c>
      <c r="H8" s="2" t="s">
        <v>3</v>
      </c>
      <c r="I8" s="3">
        <f>SUM(Scope_Test_Suite!E106+Scope_Test_Suite!E117+Scope_Test_Suite!E129+Scope_Test_Suite!E139)/1.75</f>
        <v>728</v>
      </c>
      <c r="J8" s="9"/>
    </row>
    <row r="9" spans="1:11" s="16" customFormat="1" x14ac:dyDescent="0.2">
      <c r="F9" s="18"/>
      <c r="G9" s="1">
        <v>4</v>
      </c>
      <c r="H9" s="2" t="s">
        <v>4</v>
      </c>
      <c r="I9" s="3">
        <f>I8*0.05</f>
        <v>36.4</v>
      </c>
      <c r="J9" s="34"/>
    </row>
    <row r="10" spans="1:11" s="16" customFormat="1" x14ac:dyDescent="0.2">
      <c r="F10" s="18"/>
      <c r="G10" s="1">
        <v>5</v>
      </c>
      <c r="H10" s="2" t="s">
        <v>5</v>
      </c>
      <c r="I10" s="3">
        <f>I8*0.15</f>
        <v>109.2</v>
      </c>
      <c r="J10" s="9"/>
    </row>
    <row r="11" spans="1:11" s="16" customFormat="1" ht="15.75" thickBot="1" x14ac:dyDescent="0.25">
      <c r="F11" s="18"/>
      <c r="G11" s="7">
        <v>6</v>
      </c>
      <c r="H11" s="14" t="s">
        <v>6</v>
      </c>
      <c r="I11" s="8">
        <f>I8*0.05</f>
        <v>36.4</v>
      </c>
      <c r="J11" s="9"/>
    </row>
    <row r="12" spans="1:11" s="16" customFormat="1" ht="15.75" thickBot="1" x14ac:dyDescent="0.25">
      <c r="F12" s="18"/>
      <c r="G12" s="22"/>
      <c r="H12" s="13" t="s">
        <v>2</v>
      </c>
      <c r="I12" s="15">
        <f>SUM(I6:I11)</f>
        <v>955</v>
      </c>
      <c r="J12" s="9"/>
    </row>
    <row r="13" spans="1:11" s="16" customFormat="1" x14ac:dyDescent="0.2">
      <c r="F13" s="18"/>
    </row>
    <row r="14" spans="1:11" s="16" customFormat="1" x14ac:dyDescent="0.2"/>
    <row r="15" spans="1:11" s="16" customFormat="1" x14ac:dyDescent="0.2"/>
    <row r="16" spans="1:11" s="16" customFormat="1" x14ac:dyDescent="0.2"/>
    <row r="17" spans="9:10" s="16" customFormat="1" x14ac:dyDescent="0.2"/>
    <row r="18" spans="9:10" s="16" customFormat="1" x14ac:dyDescent="0.2"/>
    <row r="19" spans="9:10" s="16" customFormat="1" x14ac:dyDescent="0.2"/>
    <row r="20" spans="9:10" s="16" customFormat="1" x14ac:dyDescent="0.2"/>
    <row r="21" spans="9:10" s="16" customFormat="1" x14ac:dyDescent="0.2"/>
    <row r="22" spans="9:10" s="16" customFormat="1" x14ac:dyDescent="0.2">
      <c r="I22" s="20"/>
      <c r="J22" s="20"/>
    </row>
    <row r="23" spans="9:10" s="16" customFormat="1" x14ac:dyDescent="0.2">
      <c r="I23" s="21"/>
      <c r="J23" s="21"/>
    </row>
    <row r="24" spans="9:10" s="16" customFormat="1" x14ac:dyDescent="0.2"/>
    <row r="25" spans="9:10" s="16" customFormat="1" x14ac:dyDescent="0.2"/>
    <row r="26" spans="9:10" s="16" customFormat="1" x14ac:dyDescent="0.2"/>
    <row r="27" spans="9:10" s="16" customFormat="1" x14ac:dyDescent="0.2"/>
    <row r="28" spans="9:10" s="16" customFormat="1" x14ac:dyDescent="0.2"/>
    <row r="29" spans="9:10" s="16" customFormat="1" x14ac:dyDescent="0.2"/>
    <row r="30" spans="9:10" s="16" customFormat="1" x14ac:dyDescent="0.2"/>
    <row r="31" spans="9:10" s="16" customFormat="1" x14ac:dyDescent="0.2"/>
    <row r="32" spans="9:10" s="16" customFormat="1" x14ac:dyDescent="0.2"/>
    <row r="33" s="16" customFormat="1" x14ac:dyDescent="0.2"/>
    <row r="34" s="16" customFormat="1" x14ac:dyDescent="0.2"/>
    <row r="35" s="16" customFormat="1" x14ac:dyDescent="0.2"/>
    <row r="36" s="16" customFormat="1" x14ac:dyDescent="0.2"/>
    <row r="37" s="16" customFormat="1" x14ac:dyDescent="0.2"/>
    <row r="38" s="16" customFormat="1" x14ac:dyDescent="0.2"/>
    <row r="39" s="16" customFormat="1" x14ac:dyDescent="0.2"/>
    <row r="40" s="16" customFormat="1" x14ac:dyDescent="0.2"/>
    <row r="41" s="16" customFormat="1" x14ac:dyDescent="0.2"/>
    <row r="42" s="16" customFormat="1" x14ac:dyDescent="0.2"/>
    <row r="43" s="16" customFormat="1" x14ac:dyDescent="0.2"/>
    <row r="44" s="16" customFormat="1" x14ac:dyDescent="0.2"/>
    <row r="45" s="16" customFormat="1" x14ac:dyDescent="0.2"/>
    <row r="46" s="16" customFormat="1" x14ac:dyDescent="0.2"/>
    <row r="47" s="16" customFormat="1" x14ac:dyDescent="0.2"/>
    <row r="48" s="16" customFormat="1" x14ac:dyDescent="0.2"/>
    <row r="49" s="16" customFormat="1" x14ac:dyDescent="0.2"/>
    <row r="50" s="16" customFormat="1" x14ac:dyDescent="0.2"/>
    <row r="51" s="16" customFormat="1" x14ac:dyDescent="0.2"/>
    <row r="52" s="16" customFormat="1" x14ac:dyDescent="0.2"/>
    <row r="53" s="16" customFormat="1" x14ac:dyDescent="0.2"/>
    <row r="54" s="16" customFormat="1" x14ac:dyDescent="0.2"/>
    <row r="55" s="16" customFormat="1" x14ac:dyDescent="0.2"/>
    <row r="56" s="16" customFormat="1" x14ac:dyDescent="0.2"/>
    <row r="57" s="16" customFormat="1" x14ac:dyDescent="0.2"/>
    <row r="58" s="16" customFormat="1" x14ac:dyDescent="0.2"/>
    <row r="59" s="16" customFormat="1" x14ac:dyDescent="0.2"/>
  </sheetData>
  <mergeCells count="2">
    <mergeCell ref="G4:I4"/>
    <mergeCell ref="F2:K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Scope_Test_Suite</vt:lpstr>
      <vt:lpstr>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indira.badrinath</dc:creator>
  <cp:lastModifiedBy>Chandrasekar Raja</cp:lastModifiedBy>
  <dcterms:created xsi:type="dcterms:W3CDTF">2012-06-25T04:08:04Z</dcterms:created>
  <dcterms:modified xsi:type="dcterms:W3CDTF">2014-09-16T12:16:25Z</dcterms:modified>
</cp:coreProperties>
</file>