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_jeesite\jeesite-common\doc\"/>
    </mc:Choice>
  </mc:AlternateContent>
  <bookViews>
    <workbookView xWindow="0" yWindow="0" windowWidth="19200" windowHeight="8250" activeTab="2"/>
  </bookViews>
  <sheets>
    <sheet name="Options" sheetId="3" r:id="rId1"/>
    <sheet name="Issue Tracker" sheetId="1" r:id="rId2"/>
    <sheet name="RT_JC_1511_01" sheetId="4" r:id="rId3"/>
  </sheets>
  <definedNames>
    <definedName name="_xlnm._FilterDatabase" localSheetId="1" hidden="1">'Issue Tracker'!$D$9:$D$35</definedName>
    <definedName name="_xlnm.Print_Area" localSheetId="1">'Issue Tracker'!$A$1:$K$27</definedName>
    <definedName name="_xlnm.Print_Titles" localSheetId="1">'Issue Tracker'!$1:$8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3" i="1"/>
  <c r="B12" i="1"/>
  <c r="B11" i="1"/>
  <c r="B10" i="1"/>
  <c r="B9" i="1"/>
  <c r="H2" i="3" l="1"/>
  <c r="G2" i="3"/>
  <c r="F2" i="3"/>
  <c r="E2" i="3"/>
  <c r="F6" i="3" l="1"/>
  <c r="F5" i="3"/>
  <c r="H5" i="3" s="1"/>
  <c r="J5" i="3" l="1"/>
  <c r="H6" i="3"/>
  <c r="I5" i="3"/>
  <c r="K5" i="3" s="1"/>
  <c r="L5" i="3" s="1"/>
  <c r="M5" i="3" l="1"/>
  <c r="N5" i="3" s="1"/>
  <c r="O5" i="3"/>
  <c r="H7" i="3"/>
  <c r="I6" i="3"/>
  <c r="J6" i="3"/>
  <c r="M6" i="3" s="1"/>
  <c r="N6" i="3" s="1"/>
  <c r="O6" i="3" l="1"/>
  <c r="K6" i="3"/>
  <c r="L6" i="3" s="1"/>
  <c r="H8" i="3"/>
  <c r="J7" i="3"/>
  <c r="M7" i="3" s="1"/>
  <c r="N7" i="3" s="1"/>
  <c r="I7" i="3"/>
  <c r="K7" i="3" l="1"/>
  <c r="O7" i="3"/>
  <c r="H9" i="3"/>
  <c r="I8" i="3"/>
  <c r="J8" i="3"/>
  <c r="M8" i="3" s="1"/>
  <c r="N8" i="3" s="1"/>
  <c r="K8" i="3" l="1"/>
  <c r="L7" i="3"/>
  <c r="O8" i="3"/>
  <c r="H10" i="3"/>
  <c r="J9" i="3"/>
  <c r="M9" i="3" s="1"/>
  <c r="N9" i="3" s="1"/>
  <c r="I9" i="3"/>
  <c r="K9" i="3" l="1"/>
  <c r="L8" i="3"/>
  <c r="H11" i="3"/>
  <c r="I10" i="3"/>
  <c r="J10" i="3"/>
  <c r="M10" i="3" s="1"/>
  <c r="N10" i="3" s="1"/>
  <c r="O9" i="3"/>
  <c r="K10" i="3" l="1"/>
  <c r="L9" i="3"/>
  <c r="O10" i="3"/>
  <c r="H12" i="3"/>
  <c r="J11" i="3"/>
  <c r="M11" i="3" s="1"/>
  <c r="N11" i="3" s="1"/>
  <c r="I11" i="3"/>
  <c r="K11" i="3" l="1"/>
  <c r="L10" i="3"/>
  <c r="H13" i="3"/>
  <c r="J12" i="3"/>
  <c r="M12" i="3" s="1"/>
  <c r="N12" i="3" s="1"/>
  <c r="I12" i="3"/>
  <c r="O11" i="3"/>
  <c r="O12" i="3" l="1"/>
  <c r="K12" i="3"/>
  <c r="L11" i="3"/>
  <c r="H14" i="3"/>
  <c r="J13" i="3"/>
  <c r="M13" i="3" s="1"/>
  <c r="N13" i="3" s="1"/>
  <c r="I13" i="3"/>
  <c r="H15" i="3" l="1"/>
  <c r="I14" i="3"/>
  <c r="J14" i="3"/>
  <c r="M14" i="3" s="1"/>
  <c r="N14" i="3" s="1"/>
  <c r="O13" i="3"/>
  <c r="K13" i="3"/>
  <c r="L12" i="3"/>
  <c r="O14" i="3" l="1"/>
  <c r="K14" i="3"/>
  <c r="L13" i="3"/>
  <c r="H16" i="3"/>
  <c r="J15" i="3"/>
  <c r="M15" i="3" s="1"/>
  <c r="N15" i="3" s="1"/>
  <c r="I15" i="3"/>
  <c r="H17" i="3" l="1"/>
  <c r="I16" i="3"/>
  <c r="J16" i="3"/>
  <c r="M16" i="3" s="1"/>
  <c r="N16" i="3" s="1"/>
  <c r="O15" i="3"/>
  <c r="K15" i="3"/>
  <c r="L14" i="3"/>
  <c r="O16" i="3" l="1"/>
  <c r="K16" i="3"/>
  <c r="L15" i="3"/>
  <c r="H18" i="3"/>
  <c r="J17" i="3"/>
  <c r="M17" i="3" s="1"/>
  <c r="N17" i="3" s="1"/>
  <c r="I17" i="3"/>
  <c r="O17" i="3" l="1"/>
  <c r="H19" i="3"/>
  <c r="J18" i="3"/>
  <c r="M18" i="3" s="1"/>
  <c r="N18" i="3" s="1"/>
  <c r="I18" i="3"/>
  <c r="K17" i="3"/>
  <c r="L16" i="3"/>
  <c r="K18" i="3" l="1"/>
  <c r="L17" i="3"/>
  <c r="O18" i="3"/>
  <c r="H20" i="3"/>
  <c r="I19" i="3"/>
  <c r="J19" i="3"/>
  <c r="M19" i="3" s="1"/>
  <c r="N19" i="3" s="1"/>
  <c r="O19" i="3" l="1"/>
  <c r="K19" i="3"/>
  <c r="L18" i="3"/>
  <c r="H21" i="3"/>
  <c r="I20" i="3"/>
  <c r="J20" i="3"/>
  <c r="M20" i="3" s="1"/>
  <c r="N20" i="3" s="1"/>
  <c r="O20" i="3" l="1"/>
  <c r="H22" i="3"/>
  <c r="J21" i="3"/>
  <c r="M21" i="3" s="1"/>
  <c r="N21" i="3" s="1"/>
  <c r="I21" i="3"/>
  <c r="K20" i="3"/>
  <c r="L19" i="3"/>
  <c r="O21" i="3" l="1"/>
  <c r="H23" i="3"/>
  <c r="J22" i="3"/>
  <c r="M22" i="3" s="1"/>
  <c r="N22" i="3" s="1"/>
  <c r="I22" i="3"/>
  <c r="K21" i="3"/>
  <c r="L20" i="3"/>
  <c r="O22" i="3" l="1"/>
  <c r="H24" i="3"/>
  <c r="J23" i="3"/>
  <c r="M23" i="3" s="1"/>
  <c r="N23" i="3" s="1"/>
  <c r="I23" i="3"/>
  <c r="K22" i="3"/>
  <c r="L21" i="3"/>
  <c r="O23" i="3" l="1"/>
  <c r="K23" i="3"/>
  <c r="L22" i="3"/>
  <c r="H25" i="3"/>
  <c r="I24" i="3"/>
  <c r="J24" i="3"/>
  <c r="M24" i="3" s="1"/>
  <c r="N24" i="3" s="1"/>
  <c r="K24" i="3" l="1"/>
  <c r="L23" i="3"/>
  <c r="O24" i="3"/>
  <c r="H26" i="3"/>
  <c r="I25" i="3"/>
  <c r="J25" i="3"/>
  <c r="M25" i="3" s="1"/>
  <c r="N25" i="3" s="1"/>
  <c r="O25" i="3" l="1"/>
  <c r="H27" i="3"/>
  <c r="I26" i="3"/>
  <c r="J26" i="3"/>
  <c r="M26" i="3" s="1"/>
  <c r="N26" i="3" s="1"/>
  <c r="K25" i="3"/>
  <c r="L24" i="3"/>
  <c r="O26" i="3" l="1"/>
  <c r="H28" i="3"/>
  <c r="J27" i="3"/>
  <c r="M27" i="3" s="1"/>
  <c r="N27" i="3" s="1"/>
  <c r="I27" i="3"/>
  <c r="K26" i="3"/>
  <c r="L25" i="3"/>
  <c r="O27" i="3" l="1"/>
  <c r="K27" i="3"/>
  <c r="L26" i="3"/>
  <c r="H29" i="3"/>
  <c r="J28" i="3"/>
  <c r="M28" i="3" s="1"/>
  <c r="N28" i="3" s="1"/>
  <c r="I28" i="3"/>
  <c r="H30" i="3" l="1"/>
  <c r="J29" i="3"/>
  <c r="M29" i="3" s="1"/>
  <c r="N29" i="3" s="1"/>
  <c r="I29" i="3"/>
  <c r="O28" i="3"/>
  <c r="K28" i="3"/>
  <c r="L27" i="3"/>
  <c r="K29" i="3" l="1"/>
  <c r="L28" i="3"/>
  <c r="H31" i="3"/>
  <c r="J30" i="3"/>
  <c r="M30" i="3" s="1"/>
  <c r="N30" i="3" s="1"/>
  <c r="I30" i="3"/>
  <c r="O29" i="3"/>
  <c r="H32" i="3" l="1"/>
  <c r="J31" i="3"/>
  <c r="M31" i="3" s="1"/>
  <c r="N31" i="3" s="1"/>
  <c r="I31" i="3"/>
  <c r="O30" i="3"/>
  <c r="K30" i="3"/>
  <c r="L29" i="3"/>
  <c r="O31" i="3" l="1"/>
  <c r="K31" i="3"/>
  <c r="L30" i="3"/>
  <c r="H33" i="3"/>
  <c r="J32" i="3"/>
  <c r="M32" i="3" s="1"/>
  <c r="N32" i="3" s="1"/>
  <c r="I32" i="3"/>
  <c r="O32" i="3" l="1"/>
  <c r="K32" i="3"/>
  <c r="L31" i="3"/>
  <c r="H34" i="3"/>
  <c r="J33" i="3"/>
  <c r="M33" i="3" s="1"/>
  <c r="N33" i="3" s="1"/>
  <c r="I33" i="3"/>
  <c r="H35" i="3" l="1"/>
  <c r="I34" i="3"/>
  <c r="J34" i="3"/>
  <c r="M34" i="3" s="1"/>
  <c r="N34" i="3" s="1"/>
  <c r="O33" i="3"/>
  <c r="K33" i="3"/>
  <c r="L32" i="3"/>
  <c r="O34" i="3" l="1"/>
  <c r="K34" i="3"/>
  <c r="L33" i="3"/>
  <c r="H36" i="3"/>
  <c r="J35" i="3"/>
  <c r="M35" i="3" s="1"/>
  <c r="N35" i="3" s="1"/>
  <c r="I35" i="3"/>
  <c r="H37" i="3" l="1"/>
  <c r="I36" i="3"/>
  <c r="J36" i="3"/>
  <c r="M36" i="3" s="1"/>
  <c r="N36" i="3" s="1"/>
  <c r="O35" i="3"/>
  <c r="K35" i="3"/>
  <c r="L34" i="3"/>
  <c r="H38" i="3" l="1"/>
  <c r="J37" i="3"/>
  <c r="M37" i="3" s="1"/>
  <c r="N37" i="3" s="1"/>
  <c r="I37" i="3"/>
  <c r="O36" i="3"/>
  <c r="K36" i="3"/>
  <c r="L35" i="3"/>
  <c r="O37" i="3" l="1"/>
  <c r="K37" i="3"/>
  <c r="L36" i="3"/>
  <c r="H39" i="3"/>
  <c r="I38" i="3"/>
  <c r="J38" i="3"/>
  <c r="M38" i="3" s="1"/>
  <c r="N38" i="3" s="1"/>
  <c r="O38" i="3" l="1"/>
  <c r="H40" i="3"/>
  <c r="J39" i="3"/>
  <c r="M39" i="3" s="1"/>
  <c r="N39" i="3" s="1"/>
  <c r="I39" i="3"/>
  <c r="K38" i="3"/>
  <c r="L37" i="3"/>
  <c r="O39" i="3" l="1"/>
  <c r="H41" i="3"/>
  <c r="J40" i="3"/>
  <c r="M40" i="3" s="1"/>
  <c r="N40" i="3" s="1"/>
  <c r="I40" i="3"/>
  <c r="K39" i="3"/>
  <c r="L38" i="3"/>
  <c r="H42" i="3" l="1"/>
  <c r="J41" i="3"/>
  <c r="M41" i="3" s="1"/>
  <c r="N41" i="3" s="1"/>
  <c r="I41" i="3"/>
  <c r="K40" i="3"/>
  <c r="L39" i="3"/>
  <c r="O40" i="3"/>
  <c r="H43" i="3" l="1"/>
  <c r="I42" i="3"/>
  <c r="J42" i="3"/>
  <c r="M42" i="3" s="1"/>
  <c r="N42" i="3" s="1"/>
  <c r="K41" i="3"/>
  <c r="L40" i="3"/>
  <c r="O41" i="3"/>
  <c r="K42" i="3" l="1"/>
  <c r="L41" i="3"/>
  <c r="O42" i="3"/>
  <c r="H44" i="3"/>
  <c r="I43" i="3"/>
  <c r="J43" i="3"/>
  <c r="M43" i="3" s="1"/>
  <c r="N43" i="3" s="1"/>
  <c r="O43" i="3" l="1"/>
  <c r="K43" i="3"/>
  <c r="L42" i="3"/>
  <c r="H45" i="3"/>
  <c r="J44" i="3"/>
  <c r="M44" i="3" s="1"/>
  <c r="N44" i="3" s="1"/>
  <c r="I44" i="3"/>
  <c r="H46" i="3" l="1"/>
  <c r="J45" i="3"/>
  <c r="M45" i="3" s="1"/>
  <c r="N45" i="3" s="1"/>
  <c r="I45" i="3"/>
  <c r="O44" i="3"/>
  <c r="K44" i="3"/>
  <c r="L43" i="3"/>
  <c r="K45" i="3" l="1"/>
  <c r="L44" i="3"/>
  <c r="H47" i="3"/>
  <c r="I46" i="3"/>
  <c r="J46" i="3"/>
  <c r="M46" i="3" s="1"/>
  <c r="N46" i="3" s="1"/>
  <c r="O45" i="3"/>
  <c r="K46" i="3" l="1"/>
  <c r="L45" i="3"/>
  <c r="O46" i="3"/>
  <c r="H48" i="3"/>
  <c r="J47" i="3"/>
  <c r="M47" i="3" s="1"/>
  <c r="N47" i="3" s="1"/>
  <c r="I47" i="3"/>
  <c r="O47" i="3" l="1"/>
  <c r="K47" i="3"/>
  <c r="L46" i="3"/>
  <c r="H49" i="3"/>
  <c r="I48" i="3"/>
  <c r="J48" i="3"/>
  <c r="M48" i="3" s="1"/>
  <c r="N48" i="3" s="1"/>
  <c r="O48" i="3" l="1"/>
  <c r="H50" i="3"/>
  <c r="J49" i="3"/>
  <c r="M49" i="3" s="1"/>
  <c r="N49" i="3" s="1"/>
  <c r="I49" i="3"/>
  <c r="K48" i="3"/>
  <c r="L47" i="3"/>
  <c r="H51" i="3" l="1"/>
  <c r="J50" i="3"/>
  <c r="M50" i="3" s="1"/>
  <c r="N50" i="3" s="1"/>
  <c r="I50" i="3"/>
  <c r="K49" i="3"/>
  <c r="L48" i="3"/>
  <c r="O49" i="3"/>
  <c r="O50" i="3" l="1"/>
  <c r="K50" i="3"/>
  <c r="L49" i="3"/>
  <c r="H52" i="3"/>
  <c r="I51" i="3"/>
  <c r="J51" i="3"/>
  <c r="M51" i="3" s="1"/>
  <c r="N51" i="3" s="1"/>
  <c r="K51" i="3" l="1"/>
  <c r="L50" i="3"/>
  <c r="O51" i="3"/>
  <c r="H53" i="3"/>
  <c r="J52" i="3"/>
  <c r="M52" i="3" s="1"/>
  <c r="N52" i="3" s="1"/>
  <c r="I52" i="3"/>
  <c r="O52" i="3" l="1"/>
  <c r="K52" i="3"/>
  <c r="L51" i="3"/>
  <c r="H54" i="3"/>
  <c r="J53" i="3"/>
  <c r="M53" i="3" s="1"/>
  <c r="N53" i="3" s="1"/>
  <c r="I53" i="3"/>
  <c r="O53" i="3" l="1"/>
  <c r="H55" i="3"/>
  <c r="I54" i="3"/>
  <c r="J54" i="3"/>
  <c r="M54" i="3" s="1"/>
  <c r="N54" i="3" s="1"/>
  <c r="K53" i="3"/>
  <c r="L52" i="3"/>
  <c r="O54" i="3" l="1"/>
  <c r="K54" i="3"/>
  <c r="L53" i="3"/>
  <c r="H56" i="3"/>
  <c r="J55" i="3"/>
  <c r="M55" i="3" s="1"/>
  <c r="N55" i="3" s="1"/>
  <c r="I55" i="3"/>
  <c r="O55" i="3" l="1"/>
  <c r="H57" i="3"/>
  <c r="J56" i="3"/>
  <c r="M56" i="3" s="1"/>
  <c r="N56" i="3" s="1"/>
  <c r="I56" i="3"/>
  <c r="K55" i="3"/>
  <c r="L54" i="3"/>
  <c r="H58" i="3" l="1"/>
  <c r="I57" i="3"/>
  <c r="J57" i="3"/>
  <c r="M57" i="3" s="1"/>
  <c r="N57" i="3" s="1"/>
  <c r="K56" i="3"/>
  <c r="L55" i="3"/>
  <c r="O56" i="3"/>
  <c r="O57" i="3" l="1"/>
  <c r="H59" i="3"/>
  <c r="I58" i="3"/>
  <c r="J58" i="3"/>
  <c r="M58" i="3" s="1"/>
  <c r="N58" i="3" s="1"/>
  <c r="K57" i="3"/>
  <c r="L56" i="3"/>
  <c r="H60" i="3" l="1"/>
  <c r="J59" i="3"/>
  <c r="M59" i="3" s="1"/>
  <c r="N59" i="3" s="1"/>
  <c r="I59" i="3"/>
  <c r="K58" i="3"/>
  <c r="L57" i="3"/>
  <c r="O58" i="3"/>
  <c r="O59" i="3" l="1"/>
  <c r="H61" i="3"/>
  <c r="J60" i="3"/>
  <c r="M60" i="3" s="1"/>
  <c r="N60" i="3" s="1"/>
  <c r="I60" i="3"/>
  <c r="K59" i="3"/>
  <c r="L58" i="3"/>
  <c r="K60" i="3" l="1"/>
  <c r="L59" i="3"/>
  <c r="O60" i="3"/>
  <c r="H62" i="3"/>
  <c r="J61" i="3"/>
  <c r="M61" i="3" s="1"/>
  <c r="N61" i="3" s="1"/>
  <c r="I61" i="3"/>
  <c r="O61" i="3" l="1"/>
  <c r="K61" i="3"/>
  <c r="L60" i="3"/>
  <c r="H63" i="3"/>
  <c r="J62" i="3"/>
  <c r="M62" i="3" s="1"/>
  <c r="N62" i="3" s="1"/>
  <c r="I62" i="3"/>
  <c r="O62" i="3" l="1"/>
  <c r="H64" i="3"/>
  <c r="I63" i="3"/>
  <c r="J63" i="3"/>
  <c r="M63" i="3" s="1"/>
  <c r="N63" i="3" s="1"/>
  <c r="K62" i="3"/>
  <c r="L61" i="3"/>
  <c r="O63" i="3" l="1"/>
  <c r="K63" i="3"/>
  <c r="L62" i="3"/>
  <c r="H65" i="3"/>
  <c r="J64" i="3"/>
  <c r="M64" i="3" s="1"/>
  <c r="N64" i="3" s="1"/>
  <c r="I64" i="3"/>
  <c r="H66" i="3" l="1"/>
  <c r="J65" i="3"/>
  <c r="M65" i="3" s="1"/>
  <c r="N65" i="3" s="1"/>
  <c r="I65" i="3"/>
  <c r="O64" i="3"/>
  <c r="K64" i="3"/>
  <c r="L63" i="3"/>
  <c r="O65" i="3" l="1"/>
  <c r="K65" i="3"/>
  <c r="L64" i="3"/>
  <c r="H67" i="3"/>
  <c r="J66" i="3"/>
  <c r="M66" i="3" s="1"/>
  <c r="N66" i="3" s="1"/>
  <c r="I66" i="3"/>
  <c r="O66" i="3" l="1"/>
  <c r="K66" i="3"/>
  <c r="L65" i="3"/>
  <c r="H68" i="3"/>
  <c r="J67" i="3"/>
  <c r="M67" i="3" s="1"/>
  <c r="N67" i="3" s="1"/>
  <c r="I67" i="3"/>
  <c r="O67" i="3" l="1"/>
  <c r="H69" i="3"/>
  <c r="J68" i="3"/>
  <c r="M68" i="3" s="1"/>
  <c r="N68" i="3" s="1"/>
  <c r="I68" i="3"/>
  <c r="K67" i="3"/>
  <c r="L66" i="3"/>
  <c r="O68" i="3" l="1"/>
  <c r="K68" i="3"/>
  <c r="L67" i="3"/>
  <c r="H70" i="3"/>
  <c r="J69" i="3"/>
  <c r="M69" i="3" s="1"/>
  <c r="N69" i="3" s="1"/>
  <c r="I69" i="3"/>
  <c r="H71" i="3" l="1"/>
  <c r="I70" i="3"/>
  <c r="J70" i="3"/>
  <c r="M70" i="3" s="1"/>
  <c r="N70" i="3" s="1"/>
  <c r="O69" i="3"/>
  <c r="K69" i="3"/>
  <c r="L68" i="3"/>
  <c r="O70" i="3" l="1"/>
  <c r="K70" i="3"/>
  <c r="L69" i="3"/>
  <c r="H72" i="3"/>
  <c r="J71" i="3"/>
  <c r="M71" i="3" s="1"/>
  <c r="N71" i="3" s="1"/>
  <c r="I71" i="3"/>
  <c r="O71" i="3" l="1"/>
  <c r="K71" i="3"/>
  <c r="L70" i="3"/>
  <c r="H73" i="3"/>
  <c r="J72" i="3"/>
  <c r="M72" i="3" s="1"/>
  <c r="N72" i="3" s="1"/>
  <c r="I72" i="3"/>
  <c r="O72" i="3" l="1"/>
  <c r="H74" i="3"/>
  <c r="J73" i="3"/>
  <c r="M73" i="3" s="1"/>
  <c r="N73" i="3" s="1"/>
  <c r="I73" i="3"/>
  <c r="K72" i="3"/>
  <c r="L71" i="3"/>
  <c r="O73" i="3" l="1"/>
  <c r="K73" i="3"/>
  <c r="L72" i="3"/>
  <c r="H75" i="3"/>
  <c r="I74" i="3"/>
  <c r="J74" i="3"/>
  <c r="M74" i="3" s="1"/>
  <c r="N74" i="3" s="1"/>
  <c r="O74" i="3" l="1"/>
  <c r="H76" i="3"/>
  <c r="J75" i="3"/>
  <c r="M75" i="3" s="1"/>
  <c r="N75" i="3" s="1"/>
  <c r="I75" i="3"/>
  <c r="K74" i="3"/>
  <c r="L73" i="3"/>
  <c r="K75" i="3" l="1"/>
  <c r="L74" i="3"/>
  <c r="O75" i="3"/>
  <c r="H77" i="3"/>
  <c r="J76" i="3"/>
  <c r="M76" i="3" s="1"/>
  <c r="N76" i="3" s="1"/>
  <c r="I76" i="3"/>
  <c r="H78" i="3" l="1"/>
  <c r="J77" i="3"/>
  <c r="M77" i="3" s="1"/>
  <c r="N77" i="3" s="1"/>
  <c r="I77" i="3"/>
  <c r="O76" i="3"/>
  <c r="K76" i="3"/>
  <c r="L75" i="3"/>
  <c r="O77" i="3" l="1"/>
  <c r="K77" i="3"/>
  <c r="L76" i="3"/>
  <c r="H79" i="3"/>
  <c r="J78" i="3"/>
  <c r="M78" i="3" s="1"/>
  <c r="N78" i="3" s="1"/>
  <c r="I78" i="3"/>
  <c r="O78" i="3" l="1"/>
  <c r="H80" i="3"/>
  <c r="J79" i="3"/>
  <c r="M79" i="3" s="1"/>
  <c r="N79" i="3" s="1"/>
  <c r="I79" i="3"/>
  <c r="K78" i="3"/>
  <c r="L77" i="3"/>
  <c r="O79" i="3" l="1"/>
  <c r="K79" i="3"/>
  <c r="L78" i="3"/>
  <c r="H81" i="3"/>
  <c r="I80" i="3"/>
  <c r="J80" i="3"/>
  <c r="M80" i="3" s="1"/>
  <c r="N80" i="3" s="1"/>
  <c r="O80" i="3" l="1"/>
  <c r="H82" i="3"/>
  <c r="J81" i="3"/>
  <c r="M81" i="3" s="1"/>
  <c r="N81" i="3" s="1"/>
  <c r="I81" i="3"/>
  <c r="K80" i="3"/>
  <c r="L79" i="3"/>
  <c r="O81" i="3" l="1"/>
  <c r="K81" i="3"/>
  <c r="L80" i="3"/>
  <c r="H83" i="3"/>
  <c r="J82" i="3"/>
  <c r="M82" i="3" s="1"/>
  <c r="N82" i="3" s="1"/>
  <c r="I82" i="3"/>
  <c r="H84" i="3" l="1"/>
  <c r="J83" i="3"/>
  <c r="M83" i="3" s="1"/>
  <c r="N83" i="3" s="1"/>
  <c r="I83" i="3"/>
  <c r="O82" i="3"/>
  <c r="K82" i="3"/>
  <c r="L81" i="3"/>
  <c r="O83" i="3" l="1"/>
  <c r="K83" i="3"/>
  <c r="L82" i="3"/>
  <c r="H85" i="3"/>
  <c r="J84" i="3"/>
  <c r="M84" i="3" s="1"/>
  <c r="N84" i="3" s="1"/>
  <c r="I84" i="3"/>
  <c r="O84" i="3" l="1"/>
  <c r="H86" i="3"/>
  <c r="J85" i="3"/>
  <c r="M85" i="3" s="1"/>
  <c r="N85" i="3" s="1"/>
  <c r="I85" i="3"/>
  <c r="K84" i="3"/>
  <c r="L83" i="3"/>
  <c r="O85" i="3" l="1"/>
  <c r="K85" i="3"/>
  <c r="L84" i="3"/>
  <c r="H87" i="3"/>
  <c r="J86" i="3"/>
  <c r="M86" i="3" s="1"/>
  <c r="N86" i="3" s="1"/>
  <c r="I86" i="3"/>
  <c r="H88" i="3" l="1"/>
  <c r="J87" i="3"/>
  <c r="M87" i="3" s="1"/>
  <c r="N87" i="3" s="1"/>
  <c r="I87" i="3"/>
  <c r="O86" i="3"/>
  <c r="K86" i="3"/>
  <c r="L85" i="3"/>
  <c r="O87" i="3" l="1"/>
  <c r="K87" i="3"/>
  <c r="L86" i="3"/>
  <c r="H89" i="3"/>
  <c r="I88" i="3"/>
  <c r="J88" i="3"/>
  <c r="M88" i="3" s="1"/>
  <c r="N88" i="3" s="1"/>
  <c r="H90" i="3" l="1"/>
  <c r="J89" i="3"/>
  <c r="M89" i="3" s="1"/>
  <c r="N89" i="3" s="1"/>
  <c r="I89" i="3"/>
  <c r="K88" i="3"/>
  <c r="L87" i="3"/>
  <c r="O88" i="3"/>
  <c r="O89" i="3" l="1"/>
  <c r="K89" i="3"/>
  <c r="L88" i="3"/>
  <c r="H91" i="3"/>
  <c r="I90" i="3"/>
  <c r="J90" i="3"/>
  <c r="M90" i="3" s="1"/>
  <c r="N90" i="3" s="1"/>
  <c r="O90" i="3" l="1"/>
  <c r="H92" i="3"/>
  <c r="J91" i="3"/>
  <c r="M91" i="3" s="1"/>
  <c r="N91" i="3" s="1"/>
  <c r="I91" i="3"/>
  <c r="K90" i="3"/>
  <c r="L89" i="3"/>
  <c r="O91" i="3" l="1"/>
  <c r="K91" i="3"/>
  <c r="L90" i="3"/>
  <c r="H93" i="3"/>
  <c r="J92" i="3"/>
  <c r="M92" i="3" s="1"/>
  <c r="N92" i="3" s="1"/>
  <c r="I92" i="3"/>
  <c r="O92" i="3" l="1"/>
  <c r="K92" i="3"/>
  <c r="L91" i="3"/>
  <c r="H94" i="3"/>
  <c r="J93" i="3"/>
  <c r="M93" i="3" s="1"/>
  <c r="N93" i="3" s="1"/>
  <c r="I93" i="3"/>
  <c r="O93" i="3" l="1"/>
  <c r="K93" i="3"/>
  <c r="L92" i="3"/>
  <c r="H95" i="3"/>
  <c r="J94" i="3"/>
  <c r="M94" i="3" s="1"/>
  <c r="N94" i="3" s="1"/>
  <c r="I94" i="3"/>
  <c r="O94" i="3" l="1"/>
  <c r="K94" i="3"/>
  <c r="L93" i="3"/>
  <c r="H96" i="3"/>
  <c r="J95" i="3"/>
  <c r="M95" i="3" s="1"/>
  <c r="N95" i="3" s="1"/>
  <c r="I95" i="3"/>
  <c r="O95" i="3" l="1"/>
  <c r="K95" i="3"/>
  <c r="L94" i="3"/>
  <c r="H97" i="3"/>
  <c r="J96" i="3"/>
  <c r="M96" i="3" s="1"/>
  <c r="N96" i="3" s="1"/>
  <c r="I96" i="3"/>
  <c r="O96" i="3" l="1"/>
  <c r="K96" i="3"/>
  <c r="L95" i="3"/>
  <c r="H98" i="3"/>
  <c r="J97" i="3"/>
  <c r="M97" i="3" s="1"/>
  <c r="N97" i="3" s="1"/>
  <c r="I97" i="3"/>
  <c r="O97" i="3" l="1"/>
  <c r="K97" i="3"/>
  <c r="L96" i="3"/>
  <c r="H99" i="3"/>
  <c r="J98" i="3"/>
  <c r="M98" i="3" s="1"/>
  <c r="N98" i="3" s="1"/>
  <c r="I98" i="3"/>
  <c r="O98" i="3" l="1"/>
  <c r="K98" i="3"/>
  <c r="L97" i="3"/>
  <c r="H100" i="3"/>
  <c r="J99" i="3"/>
  <c r="M99" i="3" s="1"/>
  <c r="N99" i="3" s="1"/>
  <c r="I99" i="3"/>
  <c r="O99" i="3" l="1"/>
  <c r="K99" i="3"/>
  <c r="L98" i="3"/>
  <c r="H101" i="3"/>
  <c r="J100" i="3"/>
  <c r="M100" i="3" s="1"/>
  <c r="N100" i="3" s="1"/>
  <c r="I100" i="3"/>
  <c r="O100" i="3" l="1"/>
  <c r="K100" i="3"/>
  <c r="L99" i="3"/>
  <c r="H102" i="3"/>
  <c r="J101" i="3"/>
  <c r="M101" i="3" s="1"/>
  <c r="N101" i="3" s="1"/>
  <c r="I101" i="3"/>
  <c r="O101" i="3" l="1"/>
  <c r="K101" i="3"/>
  <c r="L100" i="3"/>
  <c r="H103" i="3"/>
  <c r="I102" i="3"/>
  <c r="J102" i="3"/>
  <c r="M102" i="3" s="1"/>
  <c r="N102" i="3" s="1"/>
  <c r="K102" i="3" l="1"/>
  <c r="L101" i="3"/>
  <c r="O102" i="3"/>
  <c r="H104" i="3"/>
  <c r="J103" i="3"/>
  <c r="M103" i="3" s="1"/>
  <c r="N103" i="3" s="1"/>
  <c r="I103" i="3"/>
  <c r="K103" i="3" l="1"/>
  <c r="L102" i="3"/>
  <c r="H105" i="3"/>
  <c r="J104" i="3"/>
  <c r="M104" i="3" s="1"/>
  <c r="N104" i="3" s="1"/>
  <c r="I104" i="3"/>
  <c r="O103" i="3"/>
  <c r="O104" i="3" l="1"/>
  <c r="K104" i="3"/>
  <c r="L103" i="3"/>
  <c r="H106" i="3"/>
  <c r="J105" i="3"/>
  <c r="M105" i="3" s="1"/>
  <c r="N105" i="3" s="1"/>
  <c r="I105" i="3"/>
  <c r="O105" i="3" l="1"/>
  <c r="K105" i="3"/>
  <c r="L104" i="3"/>
  <c r="H107" i="3"/>
  <c r="I106" i="3"/>
  <c r="J106" i="3"/>
  <c r="M106" i="3" s="1"/>
  <c r="N106" i="3" s="1"/>
  <c r="K106" i="3" l="1"/>
  <c r="L105" i="3"/>
  <c r="O106" i="3"/>
  <c r="H108" i="3"/>
  <c r="J107" i="3"/>
  <c r="M107" i="3" s="1"/>
  <c r="N107" i="3" s="1"/>
  <c r="I107" i="3"/>
  <c r="K107" i="3" l="1"/>
  <c r="L106" i="3"/>
  <c r="H109" i="3"/>
  <c r="J108" i="3"/>
  <c r="M108" i="3" s="1"/>
  <c r="N108" i="3" s="1"/>
  <c r="I108" i="3"/>
  <c r="O107" i="3"/>
  <c r="O108" i="3" l="1"/>
  <c r="K108" i="3"/>
  <c r="L107" i="3"/>
  <c r="H110" i="3"/>
  <c r="J109" i="3"/>
  <c r="M109" i="3" s="1"/>
  <c r="N109" i="3" s="1"/>
  <c r="I109" i="3"/>
  <c r="O109" i="3" l="1"/>
  <c r="K109" i="3"/>
  <c r="L108" i="3"/>
  <c r="H111" i="3"/>
  <c r="I110" i="3"/>
  <c r="J110" i="3"/>
  <c r="M110" i="3" s="1"/>
  <c r="N110" i="3" s="1"/>
  <c r="K110" i="3" l="1"/>
  <c r="L109" i="3"/>
  <c r="O110" i="3"/>
  <c r="H112" i="3"/>
  <c r="J111" i="3"/>
  <c r="M111" i="3" s="1"/>
  <c r="N111" i="3" s="1"/>
  <c r="I111" i="3"/>
  <c r="K111" i="3" l="1"/>
  <c r="L110" i="3"/>
  <c r="H113" i="3"/>
  <c r="I112" i="3"/>
  <c r="J112" i="3"/>
  <c r="M112" i="3" s="1"/>
  <c r="N112" i="3" s="1"/>
  <c r="O111" i="3"/>
  <c r="K112" i="3" l="1"/>
  <c r="L111" i="3"/>
  <c r="O112" i="3"/>
  <c r="H114" i="3"/>
  <c r="J113" i="3"/>
  <c r="M113" i="3" s="1"/>
  <c r="N113" i="3" s="1"/>
  <c r="I113" i="3"/>
  <c r="K113" i="3" l="1"/>
  <c r="L112" i="3"/>
  <c r="H115" i="3"/>
  <c r="J114" i="3"/>
  <c r="M114" i="3" s="1"/>
  <c r="N114" i="3" s="1"/>
  <c r="I114" i="3"/>
  <c r="O113" i="3"/>
  <c r="O114" i="3" l="1"/>
  <c r="K114" i="3"/>
  <c r="L113" i="3"/>
  <c r="H116" i="3"/>
  <c r="J115" i="3"/>
  <c r="M115" i="3" s="1"/>
  <c r="N115" i="3" s="1"/>
  <c r="I115" i="3"/>
  <c r="O115" i="3" l="1"/>
  <c r="K115" i="3"/>
  <c r="L114" i="3"/>
  <c r="H117" i="3"/>
  <c r="J116" i="3"/>
  <c r="M116" i="3" s="1"/>
  <c r="N116" i="3" s="1"/>
  <c r="I116" i="3"/>
  <c r="O116" i="3" l="1"/>
  <c r="H118" i="3"/>
  <c r="J117" i="3"/>
  <c r="M117" i="3" s="1"/>
  <c r="N117" i="3" s="1"/>
  <c r="I117" i="3"/>
  <c r="K116" i="3"/>
  <c r="L115" i="3"/>
  <c r="O117" i="3" l="1"/>
  <c r="K117" i="3"/>
  <c r="L116" i="3"/>
  <c r="H119" i="3"/>
  <c r="J118" i="3"/>
  <c r="M118" i="3" s="1"/>
  <c r="N118" i="3" s="1"/>
  <c r="I118" i="3"/>
  <c r="O118" i="3" l="1"/>
  <c r="K118" i="3"/>
  <c r="L117" i="3"/>
  <c r="H120" i="3"/>
  <c r="J119" i="3"/>
  <c r="M119" i="3" s="1"/>
  <c r="N119" i="3" s="1"/>
  <c r="I119" i="3"/>
  <c r="O119" i="3" l="1"/>
  <c r="H121" i="3"/>
  <c r="I120" i="3"/>
  <c r="J120" i="3"/>
  <c r="M120" i="3" s="1"/>
  <c r="N120" i="3" s="1"/>
  <c r="K119" i="3"/>
  <c r="L118" i="3"/>
  <c r="K120" i="3" l="1"/>
  <c r="L119" i="3"/>
  <c r="O120" i="3"/>
  <c r="H122" i="3"/>
  <c r="I121" i="3"/>
  <c r="J121" i="3"/>
  <c r="M121" i="3" s="1"/>
  <c r="N121" i="3" s="1"/>
  <c r="H123" i="3" l="1"/>
  <c r="I122" i="3"/>
  <c r="J122" i="3"/>
  <c r="M122" i="3" s="1"/>
  <c r="N122" i="3" s="1"/>
  <c r="O121" i="3"/>
  <c r="K121" i="3"/>
  <c r="L120" i="3"/>
  <c r="O122" i="3" l="1"/>
  <c r="H124" i="3"/>
  <c r="J123" i="3"/>
  <c r="M123" i="3" s="1"/>
  <c r="N123" i="3" s="1"/>
  <c r="I123" i="3"/>
  <c r="K122" i="3"/>
  <c r="L121" i="3"/>
  <c r="H125" i="3" l="1"/>
  <c r="J124" i="3"/>
  <c r="M124" i="3" s="1"/>
  <c r="N124" i="3" s="1"/>
  <c r="I124" i="3"/>
  <c r="K123" i="3"/>
  <c r="L122" i="3"/>
  <c r="O123" i="3"/>
  <c r="K124" i="3" l="1"/>
  <c r="L123" i="3"/>
  <c r="O124" i="3"/>
  <c r="H126" i="3"/>
  <c r="J125" i="3"/>
  <c r="M125" i="3" s="1"/>
  <c r="N125" i="3" s="1"/>
  <c r="I125" i="3"/>
  <c r="O125" i="3" l="1"/>
  <c r="H127" i="3"/>
  <c r="J126" i="3"/>
  <c r="M126" i="3" s="1"/>
  <c r="N126" i="3" s="1"/>
  <c r="I126" i="3"/>
  <c r="K125" i="3"/>
  <c r="L124" i="3"/>
  <c r="H128" i="3" l="1"/>
  <c r="J127" i="3"/>
  <c r="M127" i="3" s="1"/>
  <c r="N127" i="3" s="1"/>
  <c r="I127" i="3"/>
  <c r="K126" i="3"/>
  <c r="L125" i="3"/>
  <c r="O126" i="3"/>
  <c r="K127" i="3" l="1"/>
  <c r="L126" i="3"/>
  <c r="O127" i="3"/>
  <c r="H129" i="3"/>
  <c r="J128" i="3"/>
  <c r="M128" i="3" s="1"/>
  <c r="N128" i="3" s="1"/>
  <c r="I128" i="3"/>
  <c r="O128" i="3" l="1"/>
  <c r="H130" i="3"/>
  <c r="J129" i="3"/>
  <c r="M129" i="3" s="1"/>
  <c r="N129" i="3" s="1"/>
  <c r="I129" i="3"/>
  <c r="K128" i="3"/>
  <c r="L127" i="3"/>
  <c r="H131" i="3" l="1"/>
  <c r="J130" i="3"/>
  <c r="M130" i="3" s="1"/>
  <c r="N130" i="3" s="1"/>
  <c r="I130" i="3"/>
  <c r="K129" i="3"/>
  <c r="L128" i="3"/>
  <c r="O129" i="3"/>
  <c r="O130" i="3" l="1"/>
  <c r="K130" i="3"/>
  <c r="L129" i="3"/>
  <c r="H132" i="3"/>
  <c r="J131" i="3"/>
  <c r="M131" i="3" s="1"/>
  <c r="N131" i="3" s="1"/>
  <c r="I131" i="3"/>
  <c r="O131" i="3" l="1"/>
  <c r="H133" i="3"/>
  <c r="J132" i="3"/>
  <c r="M132" i="3" s="1"/>
  <c r="N132" i="3" s="1"/>
  <c r="I132" i="3"/>
  <c r="K131" i="3"/>
  <c r="L130" i="3"/>
  <c r="O132" i="3" l="1"/>
  <c r="K132" i="3"/>
  <c r="L131" i="3"/>
  <c r="H134" i="3"/>
  <c r="J133" i="3"/>
  <c r="M133" i="3" s="1"/>
  <c r="N133" i="3" s="1"/>
  <c r="I133" i="3"/>
  <c r="H135" i="3" l="1"/>
  <c r="I134" i="3"/>
  <c r="J134" i="3"/>
  <c r="M134" i="3" s="1"/>
  <c r="N134" i="3" s="1"/>
  <c r="O133" i="3"/>
  <c r="K133" i="3"/>
  <c r="L132" i="3"/>
  <c r="O134" i="3" l="1"/>
  <c r="K134" i="3"/>
  <c r="L133" i="3"/>
  <c r="H136" i="3"/>
  <c r="I135" i="3"/>
  <c r="J135" i="3"/>
  <c r="M135" i="3" s="1"/>
  <c r="N135" i="3" s="1"/>
  <c r="O135" i="3" l="1"/>
  <c r="H137" i="3"/>
  <c r="J136" i="3"/>
  <c r="M136" i="3" s="1"/>
  <c r="N136" i="3" s="1"/>
  <c r="I136" i="3"/>
  <c r="K135" i="3"/>
  <c r="L134" i="3"/>
  <c r="O136" i="3" l="1"/>
  <c r="K136" i="3"/>
  <c r="L135" i="3"/>
  <c r="H138" i="3"/>
  <c r="J137" i="3"/>
  <c r="M137" i="3" s="1"/>
  <c r="N137" i="3" s="1"/>
  <c r="I137" i="3"/>
  <c r="O137" i="3" l="1"/>
  <c r="H139" i="3"/>
  <c r="I138" i="3"/>
  <c r="J138" i="3"/>
  <c r="M138" i="3" s="1"/>
  <c r="N138" i="3" s="1"/>
  <c r="K137" i="3"/>
  <c r="L136" i="3"/>
  <c r="O138" i="3" l="1"/>
  <c r="K138" i="3"/>
  <c r="L137" i="3"/>
  <c r="H140" i="3"/>
  <c r="J139" i="3"/>
  <c r="M139" i="3" s="1"/>
  <c r="N139" i="3" s="1"/>
  <c r="I139" i="3"/>
  <c r="H141" i="3" l="1"/>
  <c r="J140" i="3"/>
  <c r="M140" i="3" s="1"/>
  <c r="N140" i="3" s="1"/>
  <c r="I140" i="3"/>
  <c r="O139" i="3"/>
  <c r="K139" i="3"/>
  <c r="L138" i="3"/>
  <c r="O140" i="3" l="1"/>
  <c r="K140" i="3"/>
  <c r="L139" i="3"/>
  <c r="H142" i="3"/>
  <c r="J141" i="3"/>
  <c r="M141" i="3" s="1"/>
  <c r="N141" i="3" s="1"/>
  <c r="I141" i="3"/>
  <c r="O141" i="3" l="1"/>
  <c r="H143" i="3"/>
  <c r="J142" i="3"/>
  <c r="M142" i="3" s="1"/>
  <c r="N142" i="3" s="1"/>
  <c r="I142" i="3"/>
  <c r="K141" i="3"/>
  <c r="L140" i="3"/>
  <c r="O142" i="3" l="1"/>
  <c r="K142" i="3"/>
  <c r="L141" i="3"/>
  <c r="H144" i="3"/>
  <c r="J143" i="3"/>
  <c r="M143" i="3" s="1"/>
  <c r="N143" i="3" s="1"/>
  <c r="I143" i="3"/>
  <c r="O143" i="3" l="1"/>
  <c r="H145" i="3"/>
  <c r="I144" i="3"/>
  <c r="J144" i="3"/>
  <c r="M144" i="3" s="1"/>
  <c r="N144" i="3" s="1"/>
  <c r="K143" i="3"/>
  <c r="L142" i="3"/>
  <c r="O144" i="3" l="1"/>
  <c r="K144" i="3"/>
  <c r="L143" i="3"/>
  <c r="H146" i="3"/>
  <c r="J145" i="3"/>
  <c r="M145" i="3" s="1"/>
  <c r="N145" i="3" s="1"/>
  <c r="I145" i="3"/>
  <c r="H147" i="3" l="1"/>
  <c r="J146" i="3"/>
  <c r="M146" i="3" s="1"/>
  <c r="N146" i="3" s="1"/>
  <c r="I146" i="3"/>
  <c r="O145" i="3"/>
  <c r="K145" i="3"/>
  <c r="L144" i="3"/>
  <c r="O146" i="3" l="1"/>
  <c r="K146" i="3"/>
  <c r="L145" i="3"/>
  <c r="H148" i="3"/>
  <c r="J147" i="3"/>
  <c r="M147" i="3" s="1"/>
  <c r="N147" i="3" s="1"/>
  <c r="I147" i="3"/>
  <c r="O147" i="3" l="1"/>
  <c r="H149" i="3"/>
  <c r="J148" i="3"/>
  <c r="M148" i="3" s="1"/>
  <c r="N148" i="3" s="1"/>
  <c r="I148" i="3"/>
  <c r="K147" i="3"/>
  <c r="L146" i="3"/>
  <c r="K148" i="3" l="1"/>
  <c r="L147" i="3"/>
  <c r="O148" i="3"/>
  <c r="H150" i="3"/>
  <c r="J149" i="3"/>
  <c r="M149" i="3" s="1"/>
  <c r="N149" i="3" s="1"/>
  <c r="I149" i="3"/>
  <c r="O149" i="3" l="1"/>
  <c r="H151" i="3"/>
  <c r="J150" i="3"/>
  <c r="M150" i="3" s="1"/>
  <c r="N150" i="3" s="1"/>
  <c r="I150" i="3"/>
  <c r="K149" i="3"/>
  <c r="L148" i="3"/>
  <c r="K150" i="3" l="1"/>
  <c r="L149" i="3"/>
  <c r="O150" i="3"/>
  <c r="H152" i="3"/>
  <c r="J151" i="3"/>
  <c r="M151" i="3" s="1"/>
  <c r="N151" i="3" s="1"/>
  <c r="I151" i="3"/>
  <c r="H153" i="3" l="1"/>
  <c r="J152" i="3"/>
  <c r="M152" i="3" s="1"/>
  <c r="N152" i="3" s="1"/>
  <c r="I152" i="3"/>
  <c r="O151" i="3"/>
  <c r="K151" i="3"/>
  <c r="L150" i="3"/>
  <c r="O152" i="3" l="1"/>
  <c r="K152" i="3"/>
  <c r="L151" i="3"/>
  <c r="H154" i="3"/>
  <c r="I153" i="3"/>
  <c r="J153" i="3"/>
  <c r="M153" i="3" s="1"/>
  <c r="N153" i="3" s="1"/>
  <c r="H155" i="3" l="1"/>
  <c r="I154" i="3"/>
  <c r="J154" i="3"/>
  <c r="M154" i="3" s="1"/>
  <c r="N154" i="3" s="1"/>
  <c r="K153" i="3"/>
  <c r="L152" i="3"/>
  <c r="O153" i="3"/>
  <c r="H156" i="3" l="1"/>
  <c r="J155" i="3"/>
  <c r="M155" i="3" s="1"/>
  <c r="N155" i="3" s="1"/>
  <c r="I155" i="3"/>
  <c r="K154" i="3"/>
  <c r="L153" i="3"/>
  <c r="O154" i="3"/>
  <c r="K155" i="3" l="1"/>
  <c r="L154" i="3"/>
  <c r="O155" i="3"/>
  <c r="H157" i="3"/>
  <c r="J156" i="3"/>
  <c r="M156" i="3" s="1"/>
  <c r="N156" i="3" s="1"/>
  <c r="I156" i="3"/>
  <c r="O156" i="3" l="1"/>
  <c r="H158" i="3"/>
  <c r="J157" i="3"/>
  <c r="M157" i="3" s="1"/>
  <c r="N157" i="3" s="1"/>
  <c r="I157" i="3"/>
  <c r="K156" i="3"/>
  <c r="L155" i="3"/>
  <c r="O157" i="3" l="1"/>
  <c r="K157" i="3"/>
  <c r="L156" i="3"/>
  <c r="H159" i="3"/>
  <c r="J158" i="3"/>
  <c r="M158" i="3" s="1"/>
  <c r="N158" i="3" s="1"/>
  <c r="I158" i="3"/>
  <c r="H160" i="3" l="1"/>
  <c r="J159" i="3"/>
  <c r="M159" i="3" s="1"/>
  <c r="N159" i="3" s="1"/>
  <c r="I159" i="3"/>
  <c r="O158" i="3"/>
  <c r="K158" i="3"/>
  <c r="L157" i="3"/>
  <c r="O159" i="3" l="1"/>
  <c r="K159" i="3"/>
  <c r="L158" i="3"/>
  <c r="H161" i="3"/>
  <c r="I160" i="3"/>
  <c r="J160" i="3"/>
  <c r="M160" i="3" s="1"/>
  <c r="N160" i="3" s="1"/>
  <c r="H162" i="3" l="1"/>
  <c r="J161" i="3"/>
  <c r="M161" i="3" s="1"/>
  <c r="N161" i="3" s="1"/>
  <c r="I161" i="3"/>
  <c r="K160" i="3"/>
  <c r="L159" i="3"/>
  <c r="O160" i="3"/>
  <c r="K161" i="3" l="1"/>
  <c r="L160" i="3"/>
  <c r="O161" i="3"/>
  <c r="H163" i="3"/>
  <c r="J162" i="3"/>
  <c r="M162" i="3" s="1"/>
  <c r="N162" i="3" s="1"/>
  <c r="I162" i="3"/>
  <c r="O162" i="3" l="1"/>
  <c r="H164" i="3"/>
  <c r="I163" i="3"/>
  <c r="J163" i="3"/>
  <c r="M163" i="3" s="1"/>
  <c r="N163" i="3" s="1"/>
  <c r="K162" i="3"/>
  <c r="L161" i="3"/>
  <c r="O163" i="3" l="1"/>
  <c r="K163" i="3"/>
  <c r="L162" i="3"/>
  <c r="H165" i="3"/>
  <c r="J164" i="3"/>
  <c r="M164" i="3" s="1"/>
  <c r="N164" i="3" s="1"/>
  <c r="I164" i="3"/>
  <c r="H166" i="3" l="1"/>
  <c r="J165" i="3"/>
  <c r="M165" i="3" s="1"/>
  <c r="N165" i="3" s="1"/>
  <c r="I165" i="3"/>
  <c r="O164" i="3"/>
  <c r="K164" i="3"/>
  <c r="L163" i="3"/>
  <c r="O165" i="3" l="1"/>
  <c r="K165" i="3"/>
  <c r="L164" i="3"/>
  <c r="H167" i="3"/>
  <c r="I166" i="3"/>
  <c r="J166" i="3"/>
  <c r="M166" i="3" s="1"/>
  <c r="N166" i="3" s="1"/>
  <c r="H168" i="3" l="1"/>
  <c r="J167" i="3"/>
  <c r="M167" i="3" s="1"/>
  <c r="N167" i="3" s="1"/>
  <c r="I167" i="3"/>
  <c r="K166" i="3"/>
  <c r="L165" i="3"/>
  <c r="O166" i="3"/>
  <c r="O167" i="3" l="1"/>
  <c r="K167" i="3"/>
  <c r="L166" i="3"/>
  <c r="H169" i="3"/>
  <c r="J168" i="3"/>
  <c r="M168" i="3" s="1"/>
  <c r="N168" i="3" s="1"/>
  <c r="I168" i="3"/>
  <c r="O168" i="3" l="1"/>
  <c r="H170" i="3"/>
  <c r="J169" i="3"/>
  <c r="M169" i="3" s="1"/>
  <c r="N169" i="3" s="1"/>
  <c r="I169" i="3"/>
  <c r="K168" i="3"/>
  <c r="L167" i="3"/>
  <c r="O169" i="3" l="1"/>
  <c r="K169" i="3"/>
  <c r="L168" i="3"/>
  <c r="H171" i="3"/>
  <c r="J170" i="3"/>
  <c r="M170" i="3" s="1"/>
  <c r="N170" i="3" s="1"/>
  <c r="I170" i="3"/>
  <c r="H172" i="3" l="1"/>
  <c r="J171" i="3"/>
  <c r="M171" i="3" s="1"/>
  <c r="N171" i="3" s="1"/>
  <c r="I171" i="3"/>
  <c r="O170" i="3"/>
  <c r="K170" i="3"/>
  <c r="L169" i="3"/>
  <c r="O171" i="3" l="1"/>
  <c r="K171" i="3"/>
  <c r="L170" i="3"/>
  <c r="H173" i="3"/>
  <c r="J172" i="3"/>
  <c r="M172" i="3" s="1"/>
  <c r="N172" i="3" s="1"/>
  <c r="I172" i="3"/>
  <c r="O172" i="3" l="1"/>
  <c r="K172" i="3"/>
  <c r="L171" i="3"/>
  <c r="H174" i="3"/>
  <c r="J173" i="3"/>
  <c r="M173" i="3" s="1"/>
  <c r="N173" i="3" s="1"/>
  <c r="I173" i="3"/>
  <c r="H175" i="3" l="1"/>
  <c r="J174" i="3"/>
  <c r="M174" i="3" s="1"/>
  <c r="N174" i="3" s="1"/>
  <c r="I174" i="3"/>
  <c r="O173" i="3"/>
  <c r="K173" i="3"/>
  <c r="L172" i="3"/>
  <c r="O174" i="3" l="1"/>
  <c r="K174" i="3"/>
  <c r="L173" i="3"/>
  <c r="H176" i="3"/>
  <c r="J175" i="3"/>
  <c r="M175" i="3" s="1"/>
  <c r="N175" i="3" s="1"/>
  <c r="I175" i="3"/>
  <c r="O175" i="3" l="1"/>
  <c r="H177" i="3"/>
  <c r="J176" i="3"/>
  <c r="M176" i="3" s="1"/>
  <c r="N176" i="3" s="1"/>
  <c r="I176" i="3"/>
  <c r="K175" i="3"/>
  <c r="L174" i="3"/>
  <c r="K176" i="3" l="1"/>
  <c r="L175" i="3"/>
  <c r="O176" i="3"/>
  <c r="H178" i="3"/>
  <c r="J177" i="3"/>
  <c r="M177" i="3" s="1"/>
  <c r="N177" i="3" s="1"/>
  <c r="I177" i="3"/>
  <c r="O177" i="3" l="1"/>
  <c r="H179" i="3"/>
  <c r="J178" i="3"/>
  <c r="M178" i="3" s="1"/>
  <c r="N178" i="3" s="1"/>
  <c r="I178" i="3"/>
  <c r="K177" i="3"/>
  <c r="L176" i="3"/>
  <c r="K178" i="3" l="1"/>
  <c r="L177" i="3"/>
  <c r="O178" i="3"/>
  <c r="H180" i="3"/>
  <c r="I179" i="3"/>
  <c r="J179" i="3"/>
  <c r="M179" i="3" s="1"/>
  <c r="N179" i="3" s="1"/>
  <c r="O179" i="3" l="1"/>
  <c r="H181" i="3"/>
  <c r="J180" i="3"/>
  <c r="M180" i="3" s="1"/>
  <c r="N180" i="3" s="1"/>
  <c r="I180" i="3"/>
  <c r="K179" i="3"/>
  <c r="L178" i="3"/>
  <c r="O180" i="3" l="1"/>
  <c r="K180" i="3"/>
  <c r="L179" i="3"/>
  <c r="H182" i="3"/>
  <c r="I181" i="3"/>
  <c r="J181" i="3"/>
  <c r="M181" i="3" s="1"/>
  <c r="N181" i="3" s="1"/>
  <c r="O181" i="3" l="1"/>
  <c r="H183" i="3"/>
  <c r="J182" i="3"/>
  <c r="M182" i="3" s="1"/>
  <c r="N182" i="3" s="1"/>
  <c r="I182" i="3"/>
  <c r="K181" i="3"/>
  <c r="L180" i="3"/>
  <c r="K182" i="3" l="1"/>
  <c r="L181" i="3"/>
  <c r="O182" i="3"/>
  <c r="H184" i="3"/>
  <c r="J183" i="3"/>
  <c r="M183" i="3" s="1"/>
  <c r="N183" i="3" s="1"/>
  <c r="I183" i="3"/>
  <c r="H185" i="3" l="1"/>
  <c r="J184" i="3"/>
  <c r="M184" i="3" s="1"/>
  <c r="N184" i="3" s="1"/>
  <c r="I184" i="3"/>
  <c r="O183" i="3"/>
  <c r="K183" i="3"/>
  <c r="L182" i="3"/>
  <c r="O184" i="3" l="1"/>
  <c r="K184" i="3"/>
  <c r="L183" i="3"/>
  <c r="H186" i="3"/>
  <c r="I185" i="3"/>
  <c r="J185" i="3"/>
  <c r="M185" i="3" s="1"/>
  <c r="N185" i="3" s="1"/>
  <c r="O185" i="3" l="1"/>
  <c r="H187" i="3"/>
  <c r="I186" i="3"/>
  <c r="J186" i="3"/>
  <c r="M186" i="3" s="1"/>
  <c r="N186" i="3" s="1"/>
  <c r="K185" i="3"/>
  <c r="L184" i="3"/>
  <c r="K186" i="3" l="1"/>
  <c r="L185" i="3"/>
  <c r="O186" i="3"/>
  <c r="H188" i="3"/>
  <c r="J187" i="3"/>
  <c r="M187" i="3" s="1"/>
  <c r="N187" i="3" s="1"/>
  <c r="I187" i="3"/>
  <c r="O187" i="3" l="1"/>
  <c r="H189" i="3"/>
  <c r="J188" i="3"/>
  <c r="M188" i="3" s="1"/>
  <c r="N188" i="3" s="1"/>
  <c r="I188" i="3"/>
  <c r="K187" i="3"/>
  <c r="L186" i="3"/>
  <c r="O188" i="3" l="1"/>
  <c r="K188" i="3"/>
  <c r="L187" i="3"/>
  <c r="H190" i="3"/>
  <c r="J189" i="3"/>
  <c r="M189" i="3" s="1"/>
  <c r="N189" i="3" s="1"/>
  <c r="I189" i="3"/>
  <c r="H191" i="3" l="1"/>
  <c r="J190" i="3"/>
  <c r="M190" i="3" s="1"/>
  <c r="N190" i="3" s="1"/>
  <c r="I190" i="3"/>
  <c r="O189" i="3"/>
  <c r="K189" i="3"/>
  <c r="L188" i="3"/>
  <c r="O190" i="3" l="1"/>
  <c r="K190" i="3"/>
  <c r="L189" i="3"/>
  <c r="H192" i="3"/>
  <c r="I191" i="3"/>
  <c r="J191" i="3"/>
  <c r="M191" i="3" s="1"/>
  <c r="N191" i="3" s="1"/>
  <c r="H193" i="3" l="1"/>
  <c r="J192" i="3"/>
  <c r="M192" i="3" s="1"/>
  <c r="N192" i="3" s="1"/>
  <c r="I192" i="3"/>
  <c r="K191" i="3"/>
  <c r="L190" i="3"/>
  <c r="O191" i="3"/>
  <c r="K192" i="3" l="1"/>
  <c r="L191" i="3"/>
  <c r="O192" i="3"/>
  <c r="H194" i="3"/>
  <c r="I193" i="3"/>
  <c r="J193" i="3"/>
  <c r="M193" i="3" s="1"/>
  <c r="N193" i="3" s="1"/>
  <c r="O193" i="3" l="1"/>
  <c r="H195" i="3"/>
  <c r="J194" i="3"/>
  <c r="M194" i="3" s="1"/>
  <c r="N194" i="3" s="1"/>
  <c r="I194" i="3"/>
  <c r="K193" i="3"/>
  <c r="L192" i="3"/>
  <c r="O194" i="3" l="1"/>
  <c r="K194" i="3"/>
  <c r="L193" i="3"/>
  <c r="H196" i="3"/>
  <c r="J195" i="3"/>
  <c r="M195" i="3" s="1"/>
  <c r="N195" i="3" s="1"/>
  <c r="I195" i="3"/>
  <c r="H197" i="3" l="1"/>
  <c r="J196" i="3"/>
  <c r="M196" i="3" s="1"/>
  <c r="N196" i="3" s="1"/>
  <c r="I196" i="3"/>
  <c r="O195" i="3"/>
  <c r="K195" i="3"/>
  <c r="L194" i="3"/>
  <c r="O196" i="3" l="1"/>
  <c r="K196" i="3"/>
  <c r="L195" i="3"/>
  <c r="H198" i="3"/>
  <c r="J197" i="3"/>
  <c r="M197" i="3" s="1"/>
  <c r="N197" i="3" s="1"/>
  <c r="I197" i="3"/>
  <c r="H199" i="3" l="1"/>
  <c r="J198" i="3"/>
  <c r="M198" i="3" s="1"/>
  <c r="N198" i="3" s="1"/>
  <c r="I198" i="3"/>
  <c r="O197" i="3"/>
  <c r="K197" i="3"/>
  <c r="L196" i="3"/>
  <c r="O198" i="3" l="1"/>
  <c r="K198" i="3"/>
  <c r="L197" i="3"/>
  <c r="H200" i="3"/>
  <c r="J199" i="3"/>
  <c r="M199" i="3" s="1"/>
  <c r="N199" i="3" s="1"/>
  <c r="I199" i="3"/>
  <c r="O199" i="3" l="1"/>
  <c r="K199" i="3"/>
  <c r="L198" i="3"/>
  <c r="H201" i="3"/>
  <c r="J200" i="3"/>
  <c r="M200" i="3" s="1"/>
  <c r="N200" i="3" s="1"/>
  <c r="I200" i="3"/>
  <c r="H202" i="3" l="1"/>
  <c r="J201" i="3"/>
  <c r="M201" i="3" s="1"/>
  <c r="N201" i="3" s="1"/>
  <c r="I201" i="3"/>
  <c r="O200" i="3"/>
  <c r="K200" i="3"/>
  <c r="L199" i="3"/>
  <c r="O201" i="3" l="1"/>
  <c r="K201" i="3"/>
  <c r="L200" i="3"/>
  <c r="H203" i="3"/>
  <c r="J202" i="3"/>
  <c r="M202" i="3" s="1"/>
  <c r="N202" i="3" s="1"/>
  <c r="I202" i="3"/>
  <c r="O202" i="3" l="1"/>
  <c r="H204" i="3"/>
  <c r="J203" i="3"/>
  <c r="M203" i="3" s="1"/>
  <c r="N203" i="3" s="1"/>
  <c r="I203" i="3"/>
  <c r="K202" i="3"/>
  <c r="L201" i="3"/>
  <c r="O203" i="3" l="1"/>
  <c r="K203" i="3"/>
  <c r="L202" i="3"/>
  <c r="H205" i="3"/>
  <c r="J204" i="3"/>
  <c r="M204" i="3" s="1"/>
  <c r="N204" i="3" s="1"/>
  <c r="I204" i="3"/>
  <c r="H206" i="3" l="1"/>
  <c r="J205" i="3"/>
  <c r="M205" i="3" s="1"/>
  <c r="N205" i="3" s="1"/>
  <c r="I205" i="3"/>
  <c r="O204" i="3"/>
  <c r="K204" i="3"/>
  <c r="L203" i="3"/>
  <c r="O205" i="3" l="1"/>
  <c r="K205" i="3"/>
  <c r="L204" i="3"/>
  <c r="H207" i="3"/>
  <c r="J206" i="3"/>
  <c r="M206" i="3" s="1"/>
  <c r="N206" i="3" s="1"/>
  <c r="I206" i="3"/>
  <c r="O206" i="3" l="1"/>
  <c r="H208" i="3"/>
  <c r="J207" i="3"/>
  <c r="M207" i="3" s="1"/>
  <c r="N207" i="3" s="1"/>
  <c r="I207" i="3"/>
  <c r="K206" i="3"/>
  <c r="L205" i="3"/>
  <c r="K207" i="3" l="1"/>
  <c r="L206" i="3"/>
  <c r="O207" i="3"/>
  <c r="H209" i="3"/>
  <c r="J208" i="3"/>
  <c r="M208" i="3" s="1"/>
  <c r="N208" i="3" s="1"/>
  <c r="I208" i="3"/>
  <c r="O208" i="3" l="1"/>
  <c r="H210" i="3"/>
  <c r="J209" i="3"/>
  <c r="M209" i="3" s="1"/>
  <c r="N209" i="3" s="1"/>
  <c r="I209" i="3"/>
  <c r="K208" i="3"/>
  <c r="L207" i="3"/>
  <c r="K209" i="3" l="1"/>
  <c r="L208" i="3"/>
  <c r="O209" i="3"/>
  <c r="H211" i="3"/>
  <c r="I210" i="3"/>
  <c r="J210" i="3"/>
  <c r="M210" i="3" s="1"/>
  <c r="N210" i="3" s="1"/>
  <c r="O210" i="3" l="1"/>
  <c r="H212" i="3"/>
  <c r="J211" i="3"/>
  <c r="M211" i="3" s="1"/>
  <c r="N211" i="3" s="1"/>
  <c r="I211" i="3"/>
  <c r="K210" i="3"/>
  <c r="L209" i="3"/>
  <c r="O211" i="3" l="1"/>
  <c r="K211" i="3"/>
  <c r="L210" i="3"/>
  <c r="H213" i="3"/>
  <c r="I212" i="3"/>
  <c r="J212" i="3"/>
  <c r="M212" i="3" s="1"/>
  <c r="N212" i="3" s="1"/>
  <c r="O212" i="3" l="1"/>
  <c r="H214" i="3"/>
  <c r="J213" i="3"/>
  <c r="M213" i="3" s="1"/>
  <c r="N213" i="3" s="1"/>
  <c r="I213" i="3"/>
  <c r="K212" i="3"/>
  <c r="L211" i="3"/>
  <c r="K213" i="3" l="1"/>
  <c r="L212" i="3"/>
  <c r="O213" i="3"/>
  <c r="H215" i="3"/>
  <c r="J214" i="3"/>
  <c r="M214" i="3" s="1"/>
  <c r="N214" i="3" s="1"/>
  <c r="I214" i="3"/>
  <c r="H216" i="3" l="1"/>
  <c r="J215" i="3"/>
  <c r="M215" i="3" s="1"/>
  <c r="N215" i="3" s="1"/>
  <c r="I215" i="3"/>
  <c r="O214" i="3"/>
  <c r="K214" i="3"/>
  <c r="L213" i="3"/>
  <c r="O215" i="3" l="1"/>
  <c r="K215" i="3"/>
  <c r="L214" i="3"/>
  <c r="H217" i="3"/>
  <c r="I216" i="3"/>
  <c r="J216" i="3"/>
  <c r="M216" i="3" s="1"/>
  <c r="N216" i="3" s="1"/>
  <c r="H218" i="3" l="1"/>
  <c r="J217" i="3"/>
  <c r="M217" i="3" s="1"/>
  <c r="N217" i="3" s="1"/>
  <c r="I217" i="3"/>
  <c r="K216" i="3"/>
  <c r="L215" i="3"/>
  <c r="O216" i="3"/>
  <c r="K217" i="3" l="1"/>
  <c r="L216" i="3"/>
  <c r="O217" i="3"/>
  <c r="H219" i="3"/>
  <c r="J218" i="3"/>
  <c r="M218" i="3" s="1"/>
  <c r="N218" i="3" s="1"/>
  <c r="I218" i="3"/>
  <c r="O218" i="3" l="1"/>
  <c r="H220" i="3"/>
  <c r="J219" i="3"/>
  <c r="M219" i="3" s="1"/>
  <c r="N219" i="3" s="1"/>
  <c r="I219" i="3"/>
  <c r="K218" i="3"/>
  <c r="L217" i="3"/>
  <c r="O219" i="3" l="1"/>
  <c r="K219" i="3"/>
  <c r="L218" i="3"/>
  <c r="H221" i="3"/>
  <c r="J220" i="3"/>
  <c r="M220" i="3" s="1"/>
  <c r="N220" i="3" s="1"/>
  <c r="I220" i="3"/>
  <c r="H222" i="3" l="1"/>
  <c r="J221" i="3"/>
  <c r="M221" i="3" s="1"/>
  <c r="N221" i="3" s="1"/>
  <c r="I221" i="3"/>
  <c r="O220" i="3"/>
  <c r="K220" i="3"/>
  <c r="L219" i="3"/>
  <c r="O221" i="3" l="1"/>
  <c r="K221" i="3"/>
  <c r="L220" i="3"/>
  <c r="H223" i="3"/>
  <c r="J222" i="3"/>
  <c r="M222" i="3" s="1"/>
  <c r="N222" i="3" s="1"/>
  <c r="I222" i="3"/>
  <c r="O222" i="3" l="1"/>
  <c r="H224" i="3"/>
  <c r="J223" i="3"/>
  <c r="M223" i="3" s="1"/>
  <c r="N223" i="3" s="1"/>
  <c r="I223" i="3"/>
  <c r="K222" i="3"/>
  <c r="L221" i="3"/>
  <c r="K223" i="3" l="1"/>
  <c r="L222" i="3"/>
  <c r="O223" i="3"/>
  <c r="H225" i="3"/>
  <c r="J224" i="3"/>
  <c r="M224" i="3" s="1"/>
  <c r="N224" i="3" s="1"/>
  <c r="I224" i="3"/>
  <c r="H226" i="3" l="1"/>
  <c r="J225" i="3"/>
  <c r="M225" i="3" s="1"/>
  <c r="N225" i="3" s="1"/>
  <c r="I225" i="3"/>
  <c r="O224" i="3"/>
  <c r="K224" i="3"/>
  <c r="L223" i="3"/>
  <c r="O225" i="3" l="1"/>
  <c r="K225" i="3"/>
  <c r="L224" i="3"/>
  <c r="H227" i="3"/>
  <c r="I226" i="3"/>
  <c r="J226" i="3"/>
  <c r="M226" i="3" s="1"/>
  <c r="N226" i="3" s="1"/>
  <c r="H228" i="3" l="1"/>
  <c r="J227" i="3"/>
  <c r="M227" i="3" s="1"/>
  <c r="N227" i="3" s="1"/>
  <c r="I227" i="3"/>
  <c r="K226" i="3"/>
  <c r="L225" i="3"/>
  <c r="O226" i="3"/>
  <c r="K227" i="3" l="1"/>
  <c r="L226" i="3"/>
  <c r="O227" i="3"/>
  <c r="H229" i="3"/>
  <c r="J228" i="3"/>
  <c r="M228" i="3" s="1"/>
  <c r="N228" i="3" s="1"/>
  <c r="I228" i="3"/>
  <c r="O228" i="3" l="1"/>
  <c r="H230" i="3"/>
  <c r="J229" i="3"/>
  <c r="M229" i="3" s="1"/>
  <c r="N229" i="3" s="1"/>
  <c r="I229" i="3"/>
  <c r="K228" i="3"/>
  <c r="L227" i="3"/>
  <c r="O229" i="3" l="1"/>
  <c r="K229" i="3"/>
  <c r="L228" i="3"/>
  <c r="H231" i="3"/>
  <c r="I230" i="3"/>
  <c r="J230" i="3"/>
  <c r="M230" i="3" s="1"/>
  <c r="N230" i="3" s="1"/>
  <c r="O230" i="3" l="1"/>
  <c r="H232" i="3"/>
  <c r="J231" i="3"/>
  <c r="M231" i="3" s="1"/>
  <c r="N231" i="3" s="1"/>
  <c r="I231" i="3"/>
  <c r="K230" i="3"/>
  <c r="L229" i="3"/>
  <c r="O231" i="3" l="1"/>
  <c r="K231" i="3"/>
  <c r="L230" i="3"/>
  <c r="H233" i="3"/>
  <c r="J232" i="3"/>
  <c r="M232" i="3" s="1"/>
  <c r="N232" i="3" s="1"/>
  <c r="I232" i="3"/>
  <c r="H234" i="3" l="1"/>
  <c r="J233" i="3"/>
  <c r="M233" i="3" s="1"/>
  <c r="N233" i="3" s="1"/>
  <c r="I233" i="3"/>
  <c r="O232" i="3"/>
  <c r="K232" i="3"/>
  <c r="L231" i="3"/>
  <c r="O233" i="3" l="1"/>
  <c r="K233" i="3"/>
  <c r="L232" i="3"/>
  <c r="H235" i="3"/>
  <c r="J234" i="3"/>
  <c r="M234" i="3" s="1"/>
  <c r="N234" i="3" s="1"/>
  <c r="I234" i="3"/>
  <c r="O234" i="3" l="1"/>
  <c r="K234" i="3"/>
  <c r="L233" i="3"/>
  <c r="H236" i="3"/>
  <c r="J235" i="3"/>
  <c r="M235" i="3" s="1"/>
  <c r="N235" i="3" s="1"/>
  <c r="I235" i="3"/>
  <c r="O235" i="3" l="1"/>
  <c r="H237" i="3"/>
  <c r="J236" i="3"/>
  <c r="M236" i="3" s="1"/>
  <c r="N236" i="3" s="1"/>
  <c r="I236" i="3"/>
  <c r="K235" i="3"/>
  <c r="L234" i="3"/>
  <c r="K236" i="3" l="1"/>
  <c r="L235" i="3"/>
  <c r="O236" i="3"/>
  <c r="H238" i="3"/>
  <c r="J237" i="3"/>
  <c r="M237" i="3" s="1"/>
  <c r="N237" i="3" s="1"/>
  <c r="I237" i="3"/>
  <c r="O237" i="3" l="1"/>
  <c r="H239" i="3"/>
  <c r="J238" i="3"/>
  <c r="M238" i="3" s="1"/>
  <c r="N238" i="3" s="1"/>
  <c r="I238" i="3"/>
  <c r="K237" i="3"/>
  <c r="L236" i="3"/>
  <c r="O238" i="3" l="1"/>
  <c r="K238" i="3"/>
  <c r="L237" i="3"/>
  <c r="H240" i="3"/>
  <c r="I239" i="3"/>
  <c r="J239" i="3"/>
  <c r="M239" i="3" s="1"/>
  <c r="N239" i="3" s="1"/>
  <c r="O239" i="3" l="1"/>
  <c r="H241" i="3"/>
  <c r="J240" i="3"/>
  <c r="M240" i="3" s="1"/>
  <c r="N240" i="3" s="1"/>
  <c r="I240" i="3"/>
  <c r="K239" i="3"/>
  <c r="L238" i="3"/>
  <c r="O240" i="3" l="1"/>
  <c r="H242" i="3"/>
  <c r="J241" i="3"/>
  <c r="M241" i="3" s="1"/>
  <c r="N241" i="3" s="1"/>
  <c r="I241" i="3"/>
  <c r="K240" i="3"/>
  <c r="L239" i="3"/>
  <c r="K241" i="3" l="1"/>
  <c r="L240" i="3"/>
  <c r="O241" i="3"/>
  <c r="H243" i="3"/>
  <c r="J242" i="3"/>
  <c r="M242" i="3" s="1"/>
  <c r="N242" i="3" s="1"/>
  <c r="I242" i="3"/>
  <c r="H244" i="3" l="1"/>
  <c r="J243" i="3"/>
  <c r="M243" i="3" s="1"/>
  <c r="N243" i="3" s="1"/>
  <c r="I243" i="3"/>
  <c r="O242" i="3"/>
  <c r="K242" i="3"/>
  <c r="L241" i="3"/>
  <c r="O243" i="3" l="1"/>
  <c r="K243" i="3"/>
  <c r="L242" i="3"/>
  <c r="H245" i="3"/>
  <c r="I244" i="3"/>
  <c r="J244" i="3"/>
  <c r="M244" i="3" s="1"/>
  <c r="N244" i="3" s="1"/>
  <c r="H246" i="3" l="1"/>
  <c r="J245" i="3"/>
  <c r="M245" i="3" s="1"/>
  <c r="N245" i="3" s="1"/>
  <c r="I245" i="3"/>
  <c r="K244" i="3"/>
  <c r="L243" i="3"/>
  <c r="O244" i="3"/>
  <c r="O245" i="3" l="1"/>
  <c r="K245" i="3"/>
  <c r="L244" i="3"/>
  <c r="H247" i="3"/>
  <c r="J246" i="3"/>
  <c r="M246" i="3" s="1"/>
  <c r="N246" i="3" s="1"/>
  <c r="I246" i="3"/>
  <c r="H248" i="3" l="1"/>
  <c r="J247" i="3"/>
  <c r="M247" i="3" s="1"/>
  <c r="N247" i="3" s="1"/>
  <c r="I247" i="3"/>
  <c r="O246" i="3"/>
  <c r="K246" i="3"/>
  <c r="L245" i="3"/>
  <c r="O247" i="3" l="1"/>
  <c r="K247" i="3"/>
  <c r="L246" i="3"/>
  <c r="H249" i="3"/>
  <c r="J248" i="3"/>
  <c r="M248" i="3" s="1"/>
  <c r="N248" i="3" s="1"/>
  <c r="I248" i="3"/>
  <c r="H250" i="3" l="1"/>
  <c r="J249" i="3"/>
  <c r="M249" i="3" s="1"/>
  <c r="N249" i="3" s="1"/>
  <c r="I249" i="3"/>
  <c r="O248" i="3"/>
  <c r="K248" i="3"/>
  <c r="L247" i="3"/>
  <c r="O249" i="3" l="1"/>
  <c r="K249" i="3"/>
  <c r="L248" i="3"/>
  <c r="H251" i="3"/>
  <c r="J250" i="3"/>
  <c r="M250" i="3" s="1"/>
  <c r="N250" i="3" s="1"/>
  <c r="I250" i="3"/>
  <c r="H252" i="3" l="1"/>
  <c r="J251" i="3"/>
  <c r="M251" i="3" s="1"/>
  <c r="N251" i="3" s="1"/>
  <c r="I251" i="3"/>
  <c r="O250" i="3"/>
  <c r="K250" i="3"/>
  <c r="L249" i="3"/>
  <c r="O251" i="3" l="1"/>
  <c r="K251" i="3"/>
  <c r="L250" i="3"/>
  <c r="H253" i="3"/>
  <c r="J252" i="3"/>
  <c r="M252" i="3" s="1"/>
  <c r="N252" i="3" s="1"/>
  <c r="I252" i="3"/>
  <c r="H254" i="3" l="1"/>
  <c r="J253" i="3"/>
  <c r="M253" i="3" s="1"/>
  <c r="N253" i="3" s="1"/>
  <c r="I253" i="3"/>
  <c r="O252" i="3"/>
  <c r="K252" i="3"/>
  <c r="L251" i="3"/>
  <c r="O253" i="3" l="1"/>
  <c r="K253" i="3"/>
  <c r="L252" i="3"/>
  <c r="H255" i="3"/>
  <c r="J254" i="3"/>
  <c r="M254" i="3" s="1"/>
  <c r="N254" i="3" s="1"/>
  <c r="I254" i="3"/>
  <c r="O254" i="3" l="1"/>
  <c r="H256" i="3"/>
  <c r="J255" i="3"/>
  <c r="M255" i="3" s="1"/>
  <c r="N255" i="3" s="1"/>
  <c r="I255" i="3"/>
  <c r="K254" i="3"/>
  <c r="L253" i="3"/>
  <c r="K255" i="3" l="1"/>
  <c r="L254" i="3"/>
  <c r="O255" i="3"/>
  <c r="H257" i="3"/>
  <c r="J256" i="3"/>
  <c r="M256" i="3" s="1"/>
  <c r="N256" i="3" s="1"/>
  <c r="I256" i="3"/>
  <c r="O256" i="3" l="1"/>
  <c r="H258" i="3"/>
  <c r="J257" i="3"/>
  <c r="M257" i="3" s="1"/>
  <c r="N257" i="3" s="1"/>
  <c r="I257" i="3"/>
  <c r="K256" i="3"/>
  <c r="L255" i="3"/>
  <c r="K257" i="3" l="1"/>
  <c r="L256" i="3"/>
  <c r="O257" i="3"/>
  <c r="H259" i="3"/>
  <c r="I258" i="3"/>
  <c r="J258" i="3"/>
  <c r="M258" i="3" s="1"/>
  <c r="N258" i="3" s="1"/>
  <c r="O258" i="3" l="1"/>
  <c r="H260" i="3"/>
  <c r="J259" i="3"/>
  <c r="M259" i="3" s="1"/>
  <c r="N259" i="3" s="1"/>
  <c r="I259" i="3"/>
  <c r="K258" i="3"/>
  <c r="L257" i="3"/>
  <c r="O259" i="3" l="1"/>
  <c r="K259" i="3"/>
  <c r="L258" i="3"/>
  <c r="H261" i="3"/>
  <c r="I260" i="3"/>
  <c r="J260" i="3"/>
  <c r="M260" i="3" s="1"/>
  <c r="N260" i="3" s="1"/>
  <c r="K260" i="3" l="1"/>
  <c r="L259" i="3"/>
  <c r="O260" i="3"/>
  <c r="H262" i="3"/>
  <c r="J261" i="3"/>
  <c r="M261" i="3" s="1"/>
  <c r="N261" i="3" s="1"/>
  <c r="I261" i="3"/>
  <c r="O261" i="3" l="1"/>
  <c r="H263" i="3"/>
  <c r="I262" i="3"/>
  <c r="J262" i="3"/>
  <c r="M262" i="3" s="1"/>
  <c r="N262" i="3" s="1"/>
  <c r="K261" i="3"/>
  <c r="L260" i="3"/>
  <c r="K262" i="3" l="1"/>
  <c r="L261" i="3"/>
  <c r="O262" i="3"/>
  <c r="H264" i="3"/>
  <c r="J263" i="3"/>
  <c r="M263" i="3" s="1"/>
  <c r="N263" i="3" s="1"/>
  <c r="I263" i="3"/>
  <c r="H265" i="3" l="1"/>
  <c r="J264" i="3"/>
  <c r="M264" i="3" s="1"/>
  <c r="N264" i="3" s="1"/>
  <c r="I264" i="3"/>
  <c r="O263" i="3"/>
  <c r="K263" i="3"/>
  <c r="L262" i="3"/>
  <c r="O264" i="3" l="1"/>
  <c r="K264" i="3"/>
  <c r="L263" i="3"/>
  <c r="H266" i="3"/>
  <c r="J265" i="3"/>
  <c r="M265" i="3" s="1"/>
  <c r="N265" i="3" s="1"/>
  <c r="I265" i="3"/>
  <c r="O265" i="3" l="1"/>
  <c r="H267" i="3"/>
  <c r="J266" i="3"/>
  <c r="M266" i="3" s="1"/>
  <c r="N266" i="3" s="1"/>
  <c r="I266" i="3"/>
  <c r="K265" i="3"/>
  <c r="L264" i="3"/>
  <c r="O266" i="3" l="1"/>
  <c r="K266" i="3"/>
  <c r="L265" i="3"/>
  <c r="H268" i="3"/>
  <c r="I267" i="3"/>
  <c r="J267" i="3"/>
  <c r="M267" i="3" s="1"/>
  <c r="N267" i="3" s="1"/>
  <c r="O267" i="3" l="1"/>
  <c r="H269" i="3"/>
  <c r="I268" i="3"/>
  <c r="J268" i="3"/>
  <c r="M268" i="3" s="1"/>
  <c r="N268" i="3" s="1"/>
  <c r="K267" i="3"/>
  <c r="L266" i="3"/>
  <c r="O268" i="3" l="1"/>
  <c r="H270" i="3"/>
  <c r="J269" i="3"/>
  <c r="M269" i="3" s="1"/>
  <c r="N269" i="3" s="1"/>
  <c r="I269" i="3"/>
  <c r="K268" i="3"/>
  <c r="L267" i="3"/>
  <c r="K269" i="3" l="1"/>
  <c r="L268" i="3"/>
  <c r="O269" i="3"/>
  <c r="H271" i="3"/>
  <c r="I270" i="3"/>
  <c r="J270" i="3"/>
  <c r="M270" i="3" s="1"/>
  <c r="N270" i="3" s="1"/>
  <c r="H272" i="3" l="1"/>
  <c r="J271" i="3"/>
  <c r="M271" i="3" s="1"/>
  <c r="N271" i="3" s="1"/>
  <c r="I271" i="3"/>
  <c r="O270" i="3"/>
  <c r="K270" i="3"/>
  <c r="L269" i="3"/>
  <c r="O271" i="3" l="1"/>
  <c r="K271" i="3"/>
  <c r="L270" i="3"/>
  <c r="H273" i="3"/>
  <c r="J272" i="3"/>
  <c r="M272" i="3" s="1"/>
  <c r="N272" i="3" s="1"/>
  <c r="I272" i="3"/>
  <c r="O272" i="3" l="1"/>
  <c r="H274" i="3"/>
  <c r="J273" i="3"/>
  <c r="M273" i="3" s="1"/>
  <c r="N273" i="3" s="1"/>
  <c r="I273" i="3"/>
  <c r="K272" i="3"/>
  <c r="L271" i="3"/>
  <c r="O273" i="3" l="1"/>
  <c r="K273" i="3"/>
  <c r="L272" i="3"/>
  <c r="H275" i="3"/>
  <c r="J274" i="3"/>
  <c r="M274" i="3" s="1"/>
  <c r="N274" i="3" s="1"/>
  <c r="I274" i="3"/>
  <c r="O274" i="3" l="1"/>
  <c r="H276" i="3"/>
  <c r="I275" i="3"/>
  <c r="J275" i="3"/>
  <c r="M275" i="3" s="1"/>
  <c r="N275" i="3" s="1"/>
  <c r="K274" i="3"/>
  <c r="L273" i="3"/>
  <c r="O275" i="3" l="1"/>
  <c r="K275" i="3"/>
  <c r="L274" i="3"/>
  <c r="H277" i="3"/>
  <c r="I276" i="3"/>
  <c r="J276" i="3"/>
  <c r="M276" i="3" s="1"/>
  <c r="N276" i="3" s="1"/>
  <c r="O276" i="3" l="1"/>
  <c r="H278" i="3"/>
  <c r="J277" i="3"/>
  <c r="M277" i="3" s="1"/>
  <c r="N277" i="3" s="1"/>
  <c r="I277" i="3"/>
  <c r="K276" i="3"/>
  <c r="L275" i="3"/>
  <c r="K277" i="3" l="1"/>
  <c r="L276" i="3"/>
  <c r="O277" i="3"/>
  <c r="H279" i="3"/>
  <c r="J278" i="3"/>
  <c r="M278" i="3" s="1"/>
  <c r="N278" i="3" s="1"/>
  <c r="I278" i="3"/>
  <c r="O278" i="3" l="1"/>
  <c r="H280" i="3"/>
  <c r="J279" i="3"/>
  <c r="M279" i="3" s="1"/>
  <c r="N279" i="3" s="1"/>
  <c r="I279" i="3"/>
  <c r="K278" i="3"/>
  <c r="L277" i="3"/>
  <c r="O279" i="3" l="1"/>
  <c r="K279" i="3"/>
  <c r="L278" i="3"/>
  <c r="H281" i="3"/>
  <c r="J280" i="3"/>
  <c r="M280" i="3" s="1"/>
  <c r="N280" i="3" s="1"/>
  <c r="I280" i="3"/>
  <c r="O280" i="3" l="1"/>
  <c r="H282" i="3"/>
  <c r="J281" i="3"/>
  <c r="M281" i="3" s="1"/>
  <c r="N281" i="3" s="1"/>
  <c r="I281" i="3"/>
  <c r="K280" i="3"/>
  <c r="L279" i="3"/>
  <c r="O281" i="3" l="1"/>
  <c r="K281" i="3"/>
  <c r="L280" i="3"/>
  <c r="H283" i="3"/>
  <c r="I282" i="3"/>
  <c r="J282" i="3"/>
  <c r="M282" i="3" s="1"/>
  <c r="N282" i="3" s="1"/>
  <c r="O282" i="3" l="1"/>
  <c r="H284" i="3"/>
  <c r="J283" i="3"/>
  <c r="M283" i="3" s="1"/>
  <c r="N283" i="3" s="1"/>
  <c r="I283" i="3"/>
  <c r="K282" i="3"/>
  <c r="L281" i="3"/>
  <c r="O283" i="3" l="1"/>
  <c r="H285" i="3"/>
  <c r="I284" i="3"/>
  <c r="J284" i="3"/>
  <c r="M284" i="3" s="1"/>
  <c r="N284" i="3" s="1"/>
  <c r="K283" i="3"/>
  <c r="L282" i="3"/>
  <c r="O284" i="3" l="1"/>
  <c r="K284" i="3"/>
  <c r="L283" i="3"/>
  <c r="H286" i="3"/>
  <c r="J285" i="3"/>
  <c r="M285" i="3" s="1"/>
  <c r="N285" i="3" s="1"/>
  <c r="I285" i="3"/>
  <c r="H287" i="3" l="1"/>
  <c r="J286" i="3"/>
  <c r="M286" i="3" s="1"/>
  <c r="N286" i="3" s="1"/>
  <c r="I286" i="3"/>
  <c r="O285" i="3"/>
  <c r="K285" i="3"/>
  <c r="L284" i="3"/>
  <c r="O286" i="3" l="1"/>
  <c r="K286" i="3"/>
  <c r="L285" i="3"/>
  <c r="H288" i="3"/>
  <c r="I287" i="3"/>
  <c r="J287" i="3"/>
  <c r="M287" i="3" s="1"/>
  <c r="N287" i="3" s="1"/>
  <c r="H289" i="3" l="1"/>
  <c r="J288" i="3"/>
  <c r="M288" i="3" s="1"/>
  <c r="N288" i="3" s="1"/>
  <c r="I288" i="3"/>
  <c r="K287" i="3"/>
  <c r="L286" i="3"/>
  <c r="O287" i="3"/>
  <c r="K288" i="3" l="1"/>
  <c r="L287" i="3"/>
  <c r="O288" i="3"/>
  <c r="H290" i="3"/>
  <c r="J289" i="3"/>
  <c r="M289" i="3" s="1"/>
  <c r="N289" i="3" s="1"/>
  <c r="I289" i="3"/>
  <c r="O289" i="3" l="1"/>
  <c r="H291" i="3"/>
  <c r="J290" i="3"/>
  <c r="M290" i="3" s="1"/>
  <c r="N290" i="3" s="1"/>
  <c r="I290" i="3"/>
  <c r="K289" i="3"/>
  <c r="L288" i="3"/>
  <c r="O290" i="3" l="1"/>
  <c r="K290" i="3"/>
  <c r="L289" i="3"/>
  <c r="H292" i="3"/>
  <c r="I291" i="3"/>
  <c r="J291" i="3"/>
  <c r="M291" i="3" s="1"/>
  <c r="N291" i="3" s="1"/>
  <c r="O291" i="3" l="1"/>
  <c r="H293" i="3"/>
  <c r="J292" i="3"/>
  <c r="M292" i="3" s="1"/>
  <c r="N292" i="3" s="1"/>
  <c r="I292" i="3"/>
  <c r="K291" i="3"/>
  <c r="L290" i="3"/>
  <c r="O292" i="3" l="1"/>
  <c r="H294" i="3"/>
  <c r="J293" i="3"/>
  <c r="M293" i="3" s="1"/>
  <c r="N293" i="3" s="1"/>
  <c r="I293" i="3"/>
  <c r="K292" i="3"/>
  <c r="L291" i="3"/>
  <c r="O293" i="3" l="1"/>
  <c r="K293" i="3"/>
  <c r="L292" i="3"/>
  <c r="H295" i="3"/>
  <c r="J294" i="3"/>
  <c r="M294" i="3" s="1"/>
  <c r="N294" i="3" s="1"/>
  <c r="I294" i="3"/>
  <c r="H296" i="3" l="1"/>
  <c r="I295" i="3"/>
  <c r="J295" i="3"/>
  <c r="M295" i="3" s="1"/>
  <c r="N295" i="3" s="1"/>
  <c r="O294" i="3"/>
  <c r="K294" i="3"/>
  <c r="L293" i="3"/>
  <c r="O295" i="3" l="1"/>
  <c r="K295" i="3"/>
  <c r="L294" i="3"/>
  <c r="H297" i="3"/>
  <c r="J296" i="3"/>
  <c r="M296" i="3" s="1"/>
  <c r="N296" i="3" s="1"/>
  <c r="I296" i="3"/>
  <c r="O296" i="3" l="1"/>
  <c r="H298" i="3"/>
  <c r="J297" i="3"/>
  <c r="M297" i="3" s="1"/>
  <c r="N297" i="3" s="1"/>
  <c r="I297" i="3"/>
  <c r="K296" i="3"/>
  <c r="L295" i="3"/>
  <c r="O297" i="3" l="1"/>
  <c r="K297" i="3"/>
  <c r="L296" i="3"/>
  <c r="H299" i="3"/>
  <c r="J298" i="3"/>
  <c r="M298" i="3" s="1"/>
  <c r="N298" i="3" s="1"/>
  <c r="I298" i="3"/>
  <c r="H300" i="3" l="1"/>
  <c r="J299" i="3"/>
  <c r="M299" i="3" s="1"/>
  <c r="N299" i="3" s="1"/>
  <c r="I299" i="3"/>
  <c r="O298" i="3"/>
  <c r="K298" i="3"/>
  <c r="L297" i="3"/>
  <c r="O299" i="3" l="1"/>
  <c r="K299" i="3"/>
  <c r="L298" i="3"/>
  <c r="H301" i="3"/>
  <c r="I300" i="3"/>
  <c r="J300" i="3"/>
  <c r="M300" i="3" s="1"/>
  <c r="N300" i="3" s="1"/>
  <c r="H302" i="3" l="1"/>
  <c r="J301" i="3"/>
  <c r="M301" i="3" s="1"/>
  <c r="N301" i="3" s="1"/>
  <c r="I301" i="3"/>
  <c r="K300" i="3"/>
  <c r="L299" i="3"/>
  <c r="O300" i="3"/>
  <c r="K301" i="3" l="1"/>
  <c r="L300" i="3"/>
  <c r="O301" i="3"/>
  <c r="H303" i="3"/>
  <c r="J302" i="3"/>
  <c r="M302" i="3" s="1"/>
  <c r="N302" i="3" s="1"/>
  <c r="I302" i="3"/>
  <c r="O302" i="3" l="1"/>
  <c r="H304" i="3"/>
  <c r="I303" i="3"/>
  <c r="J303" i="3"/>
  <c r="M303" i="3" s="1"/>
  <c r="N303" i="3" s="1"/>
  <c r="K302" i="3"/>
  <c r="L301" i="3"/>
  <c r="K303" i="3" l="1"/>
  <c r="L302" i="3"/>
  <c r="O303" i="3"/>
  <c r="H305" i="3"/>
  <c r="J304" i="3"/>
  <c r="M304" i="3" s="1"/>
  <c r="N304" i="3" s="1"/>
  <c r="I304" i="3"/>
  <c r="H306" i="3" l="1"/>
  <c r="J305" i="3"/>
  <c r="M305" i="3" s="1"/>
  <c r="N305" i="3" s="1"/>
  <c r="I305" i="3"/>
  <c r="O304" i="3"/>
  <c r="K304" i="3"/>
  <c r="L303" i="3"/>
  <c r="O305" i="3" l="1"/>
  <c r="K305" i="3"/>
  <c r="L304" i="3"/>
  <c r="H307" i="3"/>
  <c r="J306" i="3"/>
  <c r="M306" i="3" s="1"/>
  <c r="N306" i="3" s="1"/>
  <c r="I306" i="3"/>
  <c r="O306" i="3" l="1"/>
  <c r="H308" i="3"/>
  <c r="J307" i="3"/>
  <c r="M307" i="3" s="1"/>
  <c r="N307" i="3" s="1"/>
  <c r="I307" i="3"/>
  <c r="K306" i="3"/>
  <c r="L305" i="3"/>
  <c r="O307" i="3" l="1"/>
  <c r="K307" i="3"/>
  <c r="L306" i="3"/>
  <c r="H309" i="3"/>
  <c r="I308" i="3"/>
  <c r="J308" i="3"/>
  <c r="M308" i="3" s="1"/>
  <c r="N308" i="3" s="1"/>
  <c r="O308" i="3" l="1"/>
  <c r="H310" i="3"/>
  <c r="J309" i="3"/>
  <c r="M309" i="3" s="1"/>
  <c r="N309" i="3" s="1"/>
  <c r="I309" i="3"/>
  <c r="K308" i="3"/>
  <c r="L307" i="3"/>
  <c r="O309" i="3" l="1"/>
  <c r="K309" i="3"/>
  <c r="L308" i="3"/>
  <c r="H311" i="3"/>
  <c r="I310" i="3"/>
  <c r="J310" i="3"/>
  <c r="M310" i="3" s="1"/>
  <c r="N310" i="3" s="1"/>
  <c r="O310" i="3" l="1"/>
  <c r="H312" i="3"/>
  <c r="I311" i="3"/>
  <c r="J311" i="3"/>
  <c r="M311" i="3" s="1"/>
  <c r="N311" i="3" s="1"/>
  <c r="K310" i="3"/>
  <c r="L309" i="3"/>
  <c r="O311" i="3" l="1"/>
  <c r="K311" i="3"/>
  <c r="L310" i="3"/>
  <c r="H313" i="3"/>
  <c r="I312" i="3"/>
  <c r="J312" i="3"/>
  <c r="M312" i="3" s="1"/>
  <c r="N312" i="3" s="1"/>
  <c r="O312" i="3" l="1"/>
  <c r="H314" i="3"/>
  <c r="J313" i="3"/>
  <c r="M313" i="3" s="1"/>
  <c r="N313" i="3" s="1"/>
  <c r="I313" i="3"/>
  <c r="K312" i="3"/>
  <c r="L311" i="3"/>
  <c r="K313" i="3" l="1"/>
  <c r="L312" i="3"/>
  <c r="O313" i="3"/>
  <c r="H315" i="3"/>
  <c r="J314" i="3"/>
  <c r="M314" i="3" s="1"/>
  <c r="N314" i="3" s="1"/>
  <c r="I314" i="3"/>
  <c r="H316" i="3" l="1"/>
  <c r="J315" i="3"/>
  <c r="M315" i="3" s="1"/>
  <c r="N315" i="3" s="1"/>
  <c r="I315" i="3"/>
  <c r="O314" i="3"/>
  <c r="K314" i="3"/>
  <c r="L313" i="3"/>
  <c r="O315" i="3" l="1"/>
  <c r="K315" i="3"/>
  <c r="L314" i="3"/>
  <c r="H317" i="3"/>
  <c r="I316" i="3"/>
  <c r="J316" i="3"/>
  <c r="M316" i="3" s="1"/>
  <c r="N316" i="3" s="1"/>
  <c r="O316" i="3" l="1"/>
  <c r="H318" i="3"/>
  <c r="J317" i="3"/>
  <c r="M317" i="3" s="1"/>
  <c r="N317" i="3" s="1"/>
  <c r="I317" i="3"/>
  <c r="K316" i="3"/>
  <c r="L315" i="3"/>
  <c r="O317" i="3" l="1"/>
  <c r="K317" i="3"/>
  <c r="L316" i="3"/>
  <c r="H319" i="3"/>
  <c r="I318" i="3"/>
  <c r="J318" i="3"/>
  <c r="M318" i="3" s="1"/>
  <c r="N318" i="3" s="1"/>
  <c r="O318" i="3" l="1"/>
  <c r="H320" i="3"/>
  <c r="I319" i="3"/>
  <c r="J319" i="3"/>
  <c r="M319" i="3" s="1"/>
  <c r="N319" i="3" s="1"/>
  <c r="K318" i="3"/>
  <c r="L317" i="3"/>
  <c r="O319" i="3" l="1"/>
  <c r="K319" i="3"/>
  <c r="L318" i="3"/>
  <c r="H321" i="3"/>
  <c r="J320" i="3"/>
  <c r="M320" i="3" s="1"/>
  <c r="N320" i="3" s="1"/>
  <c r="I320" i="3"/>
  <c r="H322" i="3" l="1"/>
  <c r="J321" i="3"/>
  <c r="M321" i="3" s="1"/>
  <c r="N321" i="3" s="1"/>
  <c r="I321" i="3"/>
  <c r="O320" i="3"/>
  <c r="K320" i="3"/>
  <c r="L319" i="3"/>
  <c r="O321" i="3" l="1"/>
  <c r="K321" i="3"/>
  <c r="L320" i="3"/>
  <c r="H323" i="3"/>
  <c r="J322" i="3"/>
  <c r="M322" i="3" s="1"/>
  <c r="N322" i="3" s="1"/>
  <c r="I322" i="3"/>
  <c r="H324" i="3" l="1"/>
  <c r="I323" i="3"/>
  <c r="J323" i="3"/>
  <c r="M323" i="3" s="1"/>
  <c r="N323" i="3" s="1"/>
  <c r="O322" i="3"/>
  <c r="K322" i="3"/>
  <c r="L321" i="3"/>
  <c r="O323" i="3" l="1"/>
  <c r="K323" i="3"/>
  <c r="L322" i="3"/>
  <c r="H325" i="3"/>
  <c r="J324" i="3"/>
  <c r="M324" i="3" s="1"/>
  <c r="N324" i="3" s="1"/>
  <c r="I324" i="3"/>
  <c r="H326" i="3" l="1"/>
  <c r="J325" i="3"/>
  <c r="M325" i="3" s="1"/>
  <c r="N325" i="3" s="1"/>
  <c r="I325" i="3"/>
  <c r="O324" i="3"/>
  <c r="K324" i="3"/>
  <c r="L323" i="3"/>
  <c r="O325" i="3" l="1"/>
  <c r="K325" i="3"/>
  <c r="L324" i="3"/>
  <c r="H327" i="3"/>
  <c r="J326" i="3"/>
  <c r="M326" i="3" s="1"/>
  <c r="N326" i="3" s="1"/>
  <c r="I326" i="3"/>
  <c r="O326" i="3" l="1"/>
  <c r="H328" i="3"/>
  <c r="J327" i="3"/>
  <c r="M327" i="3" s="1"/>
  <c r="N327" i="3" s="1"/>
  <c r="I327" i="3"/>
  <c r="K326" i="3"/>
  <c r="L325" i="3"/>
  <c r="O327" i="3" l="1"/>
  <c r="H329" i="3"/>
  <c r="J328" i="3"/>
  <c r="M328" i="3" s="1"/>
  <c r="N328" i="3" s="1"/>
  <c r="I328" i="3"/>
  <c r="K327" i="3"/>
  <c r="L326" i="3"/>
  <c r="O328" i="3" l="1"/>
  <c r="K328" i="3"/>
  <c r="L327" i="3"/>
  <c r="H330" i="3"/>
  <c r="J329" i="3"/>
  <c r="M329" i="3" s="1"/>
  <c r="N329" i="3" s="1"/>
  <c r="I329" i="3"/>
  <c r="H331" i="3" l="1"/>
  <c r="J330" i="3"/>
  <c r="M330" i="3" s="1"/>
  <c r="N330" i="3" s="1"/>
  <c r="I330" i="3"/>
  <c r="O329" i="3"/>
  <c r="K329" i="3"/>
  <c r="L328" i="3"/>
  <c r="O330" i="3" l="1"/>
  <c r="K330" i="3"/>
  <c r="L329" i="3"/>
  <c r="H332" i="3"/>
  <c r="J331" i="3"/>
  <c r="M331" i="3" s="1"/>
  <c r="N331" i="3" s="1"/>
  <c r="I331" i="3"/>
  <c r="O331" i="3" l="1"/>
  <c r="H333" i="3"/>
  <c r="I332" i="3"/>
  <c r="J332" i="3"/>
  <c r="M332" i="3" s="1"/>
  <c r="N332" i="3" s="1"/>
  <c r="K331" i="3"/>
  <c r="L330" i="3"/>
  <c r="O332" i="3" l="1"/>
  <c r="K332" i="3"/>
  <c r="L331" i="3"/>
  <c r="H334" i="3"/>
  <c r="J333" i="3"/>
  <c r="M333" i="3" s="1"/>
  <c r="N333" i="3" s="1"/>
  <c r="I333" i="3"/>
  <c r="H335" i="3" l="1"/>
  <c r="J334" i="3"/>
  <c r="M334" i="3" s="1"/>
  <c r="N334" i="3" s="1"/>
  <c r="I334" i="3"/>
  <c r="O333" i="3"/>
  <c r="K333" i="3"/>
  <c r="L332" i="3"/>
  <c r="O334" i="3" l="1"/>
  <c r="K334" i="3"/>
  <c r="L333" i="3"/>
  <c r="H336" i="3"/>
  <c r="J335" i="3"/>
  <c r="M335" i="3" s="1"/>
  <c r="N335" i="3" s="1"/>
  <c r="I335" i="3"/>
  <c r="H337" i="3" l="1"/>
  <c r="J336" i="3"/>
  <c r="M336" i="3" s="1"/>
  <c r="N336" i="3" s="1"/>
  <c r="I336" i="3"/>
  <c r="O335" i="3"/>
  <c r="K335" i="3"/>
  <c r="L334" i="3"/>
  <c r="O336" i="3" l="1"/>
  <c r="K336" i="3"/>
  <c r="L335" i="3"/>
  <c r="H338" i="3"/>
  <c r="J337" i="3"/>
  <c r="M337" i="3" s="1"/>
  <c r="N337" i="3" s="1"/>
  <c r="I337" i="3"/>
  <c r="H339" i="3" l="1"/>
  <c r="J338" i="3"/>
  <c r="M338" i="3" s="1"/>
  <c r="N338" i="3" s="1"/>
  <c r="I338" i="3"/>
  <c r="O337" i="3"/>
  <c r="K337" i="3"/>
  <c r="L336" i="3"/>
  <c r="O338" i="3" l="1"/>
  <c r="K338" i="3"/>
  <c r="L337" i="3"/>
  <c r="H340" i="3"/>
  <c r="I339" i="3"/>
  <c r="J339" i="3"/>
  <c r="M339" i="3" s="1"/>
  <c r="N339" i="3" s="1"/>
  <c r="K339" i="3" l="1"/>
  <c r="L338" i="3"/>
  <c r="H341" i="3"/>
  <c r="I340" i="3"/>
  <c r="J340" i="3"/>
  <c r="M340" i="3" s="1"/>
  <c r="N340" i="3" s="1"/>
  <c r="O339" i="3"/>
  <c r="O340" i="3" l="1"/>
  <c r="J341" i="3"/>
  <c r="M341" i="3" s="1"/>
  <c r="N341" i="3" s="1"/>
  <c r="I341" i="3"/>
  <c r="K340" i="3"/>
  <c r="L339" i="3"/>
  <c r="K341" i="3" l="1"/>
  <c r="L341" i="3" s="1"/>
  <c r="L340" i="3"/>
  <c r="O341" i="3"/>
</calcChain>
</file>

<file path=xl/sharedStrings.xml><?xml version="1.0" encoding="utf-8"?>
<sst xmlns="http://schemas.openxmlformats.org/spreadsheetml/2006/main" count="81" uniqueCount="64">
  <si>
    <t>Type</t>
  </si>
  <si>
    <t>Closed</t>
  </si>
  <si>
    <t>Criticality</t>
  </si>
  <si>
    <t>Status</t>
  </si>
  <si>
    <t>High</t>
  </si>
  <si>
    <t>Requested</t>
  </si>
  <si>
    <t>Medium</t>
  </si>
  <si>
    <t>Approved</t>
  </si>
  <si>
    <t>Low</t>
  </si>
  <si>
    <t>Planning</t>
  </si>
  <si>
    <t>In Progress</t>
  </si>
  <si>
    <t>Complete</t>
  </si>
  <si>
    <t>On Hold</t>
  </si>
  <si>
    <t>Monitor</t>
  </si>
  <si>
    <t>Project Name:</t>
  </si>
  <si>
    <t>Department:</t>
  </si>
  <si>
    <t>Project Manager / Owner:</t>
  </si>
  <si>
    <t>Something broke</t>
  </si>
  <si>
    <t>Something broke again</t>
  </si>
  <si>
    <t>Min Create</t>
  </si>
  <si>
    <t>Max Create</t>
  </si>
  <si>
    <t>Min Close</t>
  </si>
  <si>
    <t>Max Close</t>
  </si>
  <si>
    <t>Start Date</t>
  </si>
  <si>
    <t>End Date</t>
  </si>
  <si>
    <t>Axis</t>
  </si>
  <si>
    <t>Open</t>
  </si>
  <si>
    <t>Total</t>
  </si>
  <si>
    <t>Total Open</t>
  </si>
  <si>
    <t>Total Close</t>
  </si>
  <si>
    <t>Label Open</t>
  </si>
  <si>
    <t>Label Close</t>
  </si>
  <si>
    <t>This is a note</t>
  </si>
  <si>
    <t>This is another note</t>
  </si>
  <si>
    <t>This is a really long note that will eventually wrap around the length of the cell once I get enough content in it.</t>
  </si>
  <si>
    <t>Pactera-JeeSite</t>
  </si>
  <si>
    <t>BG3-BUSIV-GENERAL</t>
  </si>
  <si>
    <t>Jeffen</t>
  </si>
  <si>
    <t>操作规范</t>
  </si>
  <si>
    <t>系统缺陷</t>
  </si>
  <si>
    <t>问题讨论</t>
  </si>
  <si>
    <t>其他</t>
  </si>
  <si>
    <r>
      <rPr>
        <b/>
        <sz val="18"/>
        <color theme="8" tint="-0.249977111117893"/>
        <rFont val="Segoe UI"/>
        <family val="2"/>
      </rPr>
      <t>Open</t>
    </r>
    <r>
      <rPr>
        <sz val="18"/>
        <color theme="1" tint="0.14999847407452621"/>
        <rFont val="Segoe UI"/>
        <family val="2"/>
      </rPr>
      <t xml:space="preserve"> vs. </t>
    </r>
    <r>
      <rPr>
        <b/>
        <sz val="18"/>
        <color theme="9" tint="-0.249977111117893"/>
        <rFont val="Segoe UI"/>
        <family val="2"/>
      </rPr>
      <t>Closed</t>
    </r>
    <r>
      <rPr>
        <sz val="18"/>
        <color theme="1" tint="0.14999847407452621"/>
        <rFont val="Segoe UI"/>
        <family val="2"/>
      </rPr>
      <t xml:space="preserve"> - FAQ/Issue Tracking &amp; Management</t>
    </r>
  </si>
  <si>
    <r>
      <t xml:space="preserve">编号
</t>
    </r>
    <r>
      <rPr>
        <b/>
        <sz val="8"/>
        <color theme="0" tint="-0.249977111117893"/>
        <rFont val="Segoe UI"/>
        <family val="2"/>
      </rPr>
      <t>ID</t>
    </r>
  </si>
  <si>
    <r>
      <t xml:space="preserve">问题单
</t>
    </r>
    <r>
      <rPr>
        <b/>
        <sz val="8"/>
        <color theme="0" tint="-0.249977111117893"/>
        <rFont val="Segoe UI"/>
        <family val="2"/>
      </rPr>
      <t>Issue Name</t>
    </r>
  </si>
  <si>
    <r>
      <t xml:space="preserve">类型
</t>
    </r>
    <r>
      <rPr>
        <b/>
        <sz val="8"/>
        <color theme="0" tint="-0.249977111117893"/>
        <rFont val="Segoe UI"/>
        <family val="2"/>
      </rPr>
      <t>Type</t>
    </r>
  </si>
  <si>
    <r>
      <t xml:space="preserve">等级
</t>
    </r>
    <r>
      <rPr>
        <b/>
        <sz val="8"/>
        <color theme="0" tint="-0.249977111117893"/>
        <rFont val="Segoe UI"/>
        <family val="2"/>
      </rPr>
      <t>Criticality</t>
    </r>
  </si>
  <si>
    <r>
      <t xml:space="preserve">发起人
</t>
    </r>
    <r>
      <rPr>
        <b/>
        <sz val="8"/>
        <color theme="0" tint="-0.249977111117893"/>
        <rFont val="Segoe UI"/>
        <family val="2"/>
      </rPr>
      <t>Initiator</t>
    </r>
  </si>
  <si>
    <r>
      <t xml:space="preserve">状态
</t>
    </r>
    <r>
      <rPr>
        <b/>
        <sz val="8"/>
        <color theme="0" tint="-0.249977111117893"/>
        <rFont val="Segoe UI"/>
        <family val="2"/>
      </rPr>
      <t>Status</t>
    </r>
  </si>
  <si>
    <r>
      <t xml:space="preserve">创建日
</t>
    </r>
    <r>
      <rPr>
        <b/>
        <sz val="8"/>
        <color theme="0" tint="-0.249977111117893"/>
        <rFont val="Segoe UI"/>
        <family val="2"/>
      </rPr>
      <t>Created</t>
    </r>
  </si>
  <si>
    <r>
      <t xml:space="preserve">关闭日
</t>
    </r>
    <r>
      <rPr>
        <b/>
        <sz val="8"/>
        <color theme="0" tint="-0.249977111117893"/>
        <rFont val="Segoe UI"/>
        <family val="2"/>
      </rPr>
      <t>Closed</t>
    </r>
  </si>
  <si>
    <r>
      <t xml:space="preserve">描述/备注
</t>
    </r>
    <r>
      <rPr>
        <b/>
        <sz val="8"/>
        <color theme="0" tint="-0.249977111117893"/>
        <rFont val="Segoe UI"/>
        <family val="2"/>
      </rPr>
      <t>Description / Notes</t>
    </r>
  </si>
  <si>
    <t>问题(Issue):</t>
  </si>
  <si>
    <t>描述(Description):</t>
  </si>
  <si>
    <t>方案(Solution):</t>
  </si>
  <si>
    <t>日志(Log):</t>
  </si>
  <si>
    <t>贴图(HardCopy):</t>
  </si>
  <si>
    <t>←</t>
  </si>
  <si>
    <t>[INFO] [talledLocalContainer] org.springframework.beans.factory.BeanDefinitionStoreException: Unexpected exception parsing XML document from file [D:\dev\apache-tomcat-6.0.20-jeecg\webapps\pactera-jeesite\WEB-INF\classes\spring-context.xml]; nested exception is org.springframework.context.annotation.ConflictingBeanDefinitionException: Annotation-specified bean name 'baDeviceTimeService' for bean class [com.pactera.jeesite.modules.resources.service.BaDeviceTimeService] conflicts with existing, non-compatible bean definition of same name and class [com.thinkgem.jeesite.modules.badevicetime.service.BaDeviceTimeService]</t>
  </si>
  <si>
    <t>【通号院】智能会议室启动NG</t>
  </si>
  <si>
    <t>non-compatible bean definition of same name and class BaDeviceTimeService</t>
  </si>
  <si>
    <t>出现重名不同包名的java</t>
  </si>
  <si>
    <t>参看日志</t>
  </si>
  <si>
    <t>保证业务同名java的唯一性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</si>
</sst>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u/>
      <sz val="10"/>
      <name val="Segoe UI"/>
      <family val="2"/>
    </font>
    <font>
      <sz val="10"/>
      <name val="Segoe UI"/>
      <family val="2"/>
    </font>
    <font>
      <sz val="9"/>
      <color theme="1" tint="0.14999847407452621"/>
      <name val="Segoe UI"/>
      <family val="2"/>
    </font>
    <font>
      <i/>
      <sz val="9"/>
      <color theme="1" tint="0.14999847407452621"/>
      <name val="Segoe UI"/>
      <family val="2"/>
    </font>
    <font>
      <b/>
      <sz val="9"/>
      <color theme="0"/>
      <name val="Segoe UI"/>
      <family val="2"/>
    </font>
    <font>
      <b/>
      <sz val="9"/>
      <color theme="1" tint="0.14999847407452621"/>
      <name val="Segoe UI"/>
      <family val="2"/>
    </font>
    <font>
      <sz val="18"/>
      <color theme="1" tint="0.14999847407452621"/>
      <name val="Segoe UI"/>
      <family val="2"/>
    </font>
    <font>
      <b/>
      <sz val="18"/>
      <color theme="8" tint="-0.249977111117893"/>
      <name val="Segoe UI"/>
      <family val="2"/>
    </font>
    <font>
      <b/>
      <sz val="18"/>
      <color theme="9" tint="-0.249977111117893"/>
      <name val="Segoe UI"/>
      <family val="2"/>
    </font>
    <font>
      <b/>
      <sz val="8"/>
      <color theme="0" tint="-0.249977111117893"/>
      <name val="Segoe UI"/>
      <family val="2"/>
    </font>
    <font>
      <b/>
      <u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0" applyFont="1"/>
    <xf numFmtId="0" fontId="4" fillId="0" borderId="1" xfId="1" applyFont="1" applyBorder="1"/>
    <xf numFmtId="0" fontId="5" fillId="0" borderId="0" xfId="0" applyFont="1"/>
    <xf numFmtId="0" fontId="5" fillId="2" borderId="6" xfId="0" applyFont="1" applyFill="1" applyBorder="1" applyAlignment="1">
      <alignment vertical="top"/>
    </xf>
    <xf numFmtId="164" fontId="5" fillId="2" borderId="6" xfId="0" applyNumberFormat="1" applyFont="1" applyFill="1" applyBorder="1" applyAlignment="1">
      <alignment vertical="top"/>
    </xf>
    <xf numFmtId="0" fontId="5" fillId="0" borderId="5" xfId="0" applyFont="1" applyBorder="1" applyAlignment="1">
      <alignment vertical="top"/>
    </xf>
    <xf numFmtId="164" fontId="5" fillId="0" borderId="5" xfId="0" applyNumberFormat="1" applyFont="1" applyBorder="1" applyAlignment="1">
      <alignment vertical="top"/>
    </xf>
    <xf numFmtId="0" fontId="5" fillId="2" borderId="5" xfId="0" applyFont="1" applyFill="1" applyBorder="1" applyAlignment="1">
      <alignment vertical="top"/>
    </xf>
    <xf numFmtId="164" fontId="5" fillId="2" borderId="5" xfId="0" applyNumberFormat="1" applyFont="1" applyFill="1" applyBorder="1" applyAlignment="1">
      <alignment vertical="top"/>
    </xf>
    <xf numFmtId="164" fontId="6" fillId="2" borderId="6" xfId="0" applyNumberFormat="1" applyFont="1" applyFill="1" applyBorder="1" applyAlignment="1">
      <alignment vertical="top" wrapText="1"/>
    </xf>
    <xf numFmtId="164" fontId="6" fillId="0" borderId="5" xfId="0" applyNumberFormat="1" applyFont="1" applyBorder="1" applyAlignment="1">
      <alignment vertical="top" wrapText="1"/>
    </xf>
    <xf numFmtId="164" fontId="6" fillId="2" borderId="5" xfId="0" applyNumberFormat="1" applyFont="1" applyFill="1" applyBorder="1" applyAlignment="1">
      <alignment vertical="top" wrapText="1"/>
    </xf>
    <xf numFmtId="164" fontId="1" fillId="0" borderId="0" xfId="0" applyNumberFormat="1" applyFont="1"/>
    <xf numFmtId="0" fontId="5" fillId="2" borderId="8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9" fillId="0" borderId="0" xfId="0" applyFont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14" fillId="0" borderId="10" xfId="3" applyBorder="1" applyAlignment="1">
      <alignment horizontal="left" vertical="top" readingOrder="1"/>
    </xf>
    <xf numFmtId="0" fontId="0" fillId="0" borderId="0" xfId="0" applyAlignment="1">
      <alignment horizontal="left" vertical="top" readingOrder="1"/>
    </xf>
    <xf numFmtId="0" fontId="13" fillId="5" borderId="11" xfId="0" applyFont="1" applyFill="1" applyBorder="1" applyAlignment="1">
      <alignment horizontal="left" vertical="top" readingOrder="1"/>
    </xf>
    <xf numFmtId="0" fontId="15" fillId="5" borderId="12" xfId="0" applyFont="1" applyFill="1" applyBorder="1" applyAlignment="1">
      <alignment horizontal="left" vertical="top" readingOrder="1"/>
    </xf>
    <xf numFmtId="164" fontId="14" fillId="2" borderId="5" xfId="3" applyNumberFormat="1" applyFill="1" applyBorder="1" applyAlignment="1">
      <alignment vertical="top" wrapText="1"/>
    </xf>
  </cellXfs>
  <cellStyles count="4">
    <cellStyle name="Normal 2" xfId="2"/>
    <cellStyle name="Normal 3" xfId="1"/>
    <cellStyle name="常规" xfId="0" builtinId="0"/>
    <cellStyle name="超链接" xfId="3" builtinId="8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numFmt numFmtId="164" formatCode="[$-409]d\-mmm\-yy;@"/>
      <alignment horizontal="general" vertical="top" textRotation="0" wrapText="1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numFmt numFmtId="164" formatCode="[$-409]d\-mmm\-yy;@"/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numFmt numFmtId="164" formatCode="[$-409]d\-mmm\-yy;@"/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9847407452621"/>
        <name val="Segoe UI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tx>
            <c:v>Area Open</c:v>
          </c:tx>
          <c:spPr>
            <a:solidFill>
              <a:schemeClr val="accent1">
                <a:lumMod val="75000"/>
                <a:alpha val="25000"/>
              </a:schemeClr>
            </a:solidFill>
            <a:ln w="25400">
              <a:noFill/>
            </a:ln>
            <a:effectLst/>
          </c:spPr>
          <c:val>
            <c:numRef>
              <c:f>Options!$K$5:$K$341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27</c:v>
                </c:pt>
                <c:pt idx="33">
                  <c:v>50</c:v>
                </c:pt>
                <c:pt idx="34">
                  <c:v>73</c:v>
                </c:pt>
                <c:pt idx="35">
                  <c:v>96</c:v>
                </c:pt>
                <c:pt idx="36">
                  <c:v>119</c:v>
                </c:pt>
                <c:pt idx="37">
                  <c:v>142</c:v>
                </c:pt>
                <c:pt idx="38">
                  <c:v>165</c:v>
                </c:pt>
                <c:pt idx="39">
                  <c:v>188</c:v>
                </c:pt>
                <c:pt idx="40">
                  <c:v>211</c:v>
                </c:pt>
                <c:pt idx="41">
                  <c:v>234</c:v>
                </c:pt>
                <c:pt idx="42">
                  <c:v>257</c:v>
                </c:pt>
                <c:pt idx="43">
                  <c:v>280</c:v>
                </c:pt>
                <c:pt idx="44">
                  <c:v>303</c:v>
                </c:pt>
                <c:pt idx="45">
                  <c:v>326</c:v>
                </c:pt>
                <c:pt idx="46">
                  <c:v>349</c:v>
                </c:pt>
                <c:pt idx="47">
                  <c:v>372</c:v>
                </c:pt>
                <c:pt idx="48">
                  <c:v>395</c:v>
                </c:pt>
                <c:pt idx="49">
                  <c:v>418</c:v>
                </c:pt>
                <c:pt idx="50">
                  <c:v>441</c:v>
                </c:pt>
                <c:pt idx="51">
                  <c:v>464</c:v>
                </c:pt>
                <c:pt idx="52">
                  <c:v>487</c:v>
                </c:pt>
                <c:pt idx="53">
                  <c:v>510</c:v>
                </c:pt>
                <c:pt idx="54">
                  <c:v>533</c:v>
                </c:pt>
                <c:pt idx="55">
                  <c:v>556</c:v>
                </c:pt>
                <c:pt idx="56">
                  <c:v>579</c:v>
                </c:pt>
                <c:pt idx="57">
                  <c:v>602</c:v>
                </c:pt>
                <c:pt idx="58">
                  <c:v>625</c:v>
                </c:pt>
                <c:pt idx="59">
                  <c:v>648</c:v>
                </c:pt>
                <c:pt idx="60">
                  <c:v>671</c:v>
                </c:pt>
                <c:pt idx="61">
                  <c:v>694</c:v>
                </c:pt>
                <c:pt idx="62">
                  <c:v>717</c:v>
                </c:pt>
                <c:pt idx="63">
                  <c:v>740</c:v>
                </c:pt>
                <c:pt idx="64">
                  <c:v>763</c:v>
                </c:pt>
                <c:pt idx="65">
                  <c:v>786</c:v>
                </c:pt>
                <c:pt idx="66">
                  <c:v>809</c:v>
                </c:pt>
                <c:pt idx="67">
                  <c:v>832</c:v>
                </c:pt>
                <c:pt idx="68">
                  <c:v>855</c:v>
                </c:pt>
                <c:pt idx="69">
                  <c:v>878</c:v>
                </c:pt>
                <c:pt idx="70">
                  <c:v>901</c:v>
                </c:pt>
                <c:pt idx="71">
                  <c:v>924</c:v>
                </c:pt>
                <c:pt idx="72">
                  <c:v>947</c:v>
                </c:pt>
                <c:pt idx="73">
                  <c:v>970</c:v>
                </c:pt>
                <c:pt idx="74">
                  <c:v>993</c:v>
                </c:pt>
                <c:pt idx="75">
                  <c:v>1016</c:v>
                </c:pt>
                <c:pt idx="76">
                  <c:v>1039</c:v>
                </c:pt>
                <c:pt idx="77">
                  <c:v>1062</c:v>
                </c:pt>
                <c:pt idx="78">
                  <c:v>1085</c:v>
                </c:pt>
                <c:pt idx="79">
                  <c:v>1108</c:v>
                </c:pt>
                <c:pt idx="80">
                  <c:v>1131</c:v>
                </c:pt>
                <c:pt idx="81">
                  <c:v>1154</c:v>
                </c:pt>
                <c:pt idx="82">
                  <c:v>1177</c:v>
                </c:pt>
                <c:pt idx="83">
                  <c:v>1200</c:v>
                </c:pt>
                <c:pt idx="84">
                  <c:v>1223</c:v>
                </c:pt>
                <c:pt idx="85">
                  <c:v>1246</c:v>
                </c:pt>
                <c:pt idx="86">
                  <c:v>1269</c:v>
                </c:pt>
                <c:pt idx="87">
                  <c:v>1292</c:v>
                </c:pt>
                <c:pt idx="88">
                  <c:v>1315</c:v>
                </c:pt>
                <c:pt idx="89">
                  <c:v>1338</c:v>
                </c:pt>
                <c:pt idx="90">
                  <c:v>1361</c:v>
                </c:pt>
                <c:pt idx="91">
                  <c:v>1384</c:v>
                </c:pt>
                <c:pt idx="92">
                  <c:v>1407</c:v>
                </c:pt>
                <c:pt idx="93">
                  <c:v>1430</c:v>
                </c:pt>
                <c:pt idx="94">
                  <c:v>1453</c:v>
                </c:pt>
                <c:pt idx="95">
                  <c:v>1476</c:v>
                </c:pt>
                <c:pt idx="96">
                  <c:v>1499</c:v>
                </c:pt>
                <c:pt idx="97">
                  <c:v>1522</c:v>
                </c:pt>
                <c:pt idx="98">
                  <c:v>1545</c:v>
                </c:pt>
                <c:pt idx="99">
                  <c:v>1568</c:v>
                </c:pt>
                <c:pt idx="100">
                  <c:v>1591</c:v>
                </c:pt>
                <c:pt idx="101">
                  <c:v>1614</c:v>
                </c:pt>
                <c:pt idx="102">
                  <c:v>1637</c:v>
                </c:pt>
                <c:pt idx="103">
                  <c:v>1660</c:v>
                </c:pt>
                <c:pt idx="104">
                  <c:v>1683</c:v>
                </c:pt>
                <c:pt idx="105">
                  <c:v>1706</c:v>
                </c:pt>
                <c:pt idx="106">
                  <c:v>1729</c:v>
                </c:pt>
                <c:pt idx="107">
                  <c:v>1752</c:v>
                </c:pt>
                <c:pt idx="108">
                  <c:v>1775</c:v>
                </c:pt>
                <c:pt idx="109">
                  <c:v>1798</c:v>
                </c:pt>
                <c:pt idx="110">
                  <c:v>1821</c:v>
                </c:pt>
                <c:pt idx="111">
                  <c:v>1844</c:v>
                </c:pt>
                <c:pt idx="112">
                  <c:v>1867</c:v>
                </c:pt>
                <c:pt idx="113">
                  <c:v>1890</c:v>
                </c:pt>
                <c:pt idx="114">
                  <c:v>1913</c:v>
                </c:pt>
                <c:pt idx="115">
                  <c:v>1936</c:v>
                </c:pt>
                <c:pt idx="116">
                  <c:v>1959</c:v>
                </c:pt>
                <c:pt idx="117">
                  <c:v>1982</c:v>
                </c:pt>
                <c:pt idx="118">
                  <c:v>2005</c:v>
                </c:pt>
                <c:pt idx="119">
                  <c:v>2028</c:v>
                </c:pt>
                <c:pt idx="120">
                  <c:v>2051</c:v>
                </c:pt>
                <c:pt idx="121">
                  <c:v>2074</c:v>
                </c:pt>
                <c:pt idx="122">
                  <c:v>2097</c:v>
                </c:pt>
                <c:pt idx="123">
                  <c:v>2120</c:v>
                </c:pt>
                <c:pt idx="124">
                  <c:v>2143</c:v>
                </c:pt>
                <c:pt idx="125">
                  <c:v>2166</c:v>
                </c:pt>
                <c:pt idx="126">
                  <c:v>2189</c:v>
                </c:pt>
                <c:pt idx="127">
                  <c:v>2212</c:v>
                </c:pt>
                <c:pt idx="128">
                  <c:v>2235</c:v>
                </c:pt>
                <c:pt idx="129">
                  <c:v>2258</c:v>
                </c:pt>
                <c:pt idx="130">
                  <c:v>2281</c:v>
                </c:pt>
                <c:pt idx="131">
                  <c:v>2304</c:v>
                </c:pt>
                <c:pt idx="132">
                  <c:v>2327</c:v>
                </c:pt>
                <c:pt idx="133">
                  <c:v>2350</c:v>
                </c:pt>
                <c:pt idx="134">
                  <c:v>2373</c:v>
                </c:pt>
                <c:pt idx="135">
                  <c:v>2396</c:v>
                </c:pt>
                <c:pt idx="136">
                  <c:v>2419</c:v>
                </c:pt>
                <c:pt idx="137">
                  <c:v>2442</c:v>
                </c:pt>
                <c:pt idx="138">
                  <c:v>2465</c:v>
                </c:pt>
                <c:pt idx="139">
                  <c:v>2488</c:v>
                </c:pt>
                <c:pt idx="140">
                  <c:v>2511</c:v>
                </c:pt>
                <c:pt idx="141">
                  <c:v>2534</c:v>
                </c:pt>
                <c:pt idx="142">
                  <c:v>2557</c:v>
                </c:pt>
                <c:pt idx="143">
                  <c:v>2580</c:v>
                </c:pt>
                <c:pt idx="144">
                  <c:v>2603</c:v>
                </c:pt>
                <c:pt idx="145">
                  <c:v>2626</c:v>
                </c:pt>
                <c:pt idx="146">
                  <c:v>2649</c:v>
                </c:pt>
                <c:pt idx="147">
                  <c:v>2672</c:v>
                </c:pt>
                <c:pt idx="148">
                  <c:v>2695</c:v>
                </c:pt>
                <c:pt idx="149">
                  <c:v>2718</c:v>
                </c:pt>
                <c:pt idx="150">
                  <c:v>2741</c:v>
                </c:pt>
                <c:pt idx="151">
                  <c:v>2764</c:v>
                </c:pt>
                <c:pt idx="152">
                  <c:v>2787</c:v>
                </c:pt>
                <c:pt idx="153">
                  <c:v>2810</c:v>
                </c:pt>
                <c:pt idx="154">
                  <c:v>2833</c:v>
                </c:pt>
                <c:pt idx="155">
                  <c:v>2856</c:v>
                </c:pt>
                <c:pt idx="156">
                  <c:v>2879</c:v>
                </c:pt>
                <c:pt idx="157">
                  <c:v>2902</c:v>
                </c:pt>
                <c:pt idx="158">
                  <c:v>2925</c:v>
                </c:pt>
                <c:pt idx="159">
                  <c:v>2948</c:v>
                </c:pt>
                <c:pt idx="160">
                  <c:v>2971</c:v>
                </c:pt>
                <c:pt idx="161">
                  <c:v>2994</c:v>
                </c:pt>
                <c:pt idx="162">
                  <c:v>3017</c:v>
                </c:pt>
                <c:pt idx="163">
                  <c:v>3040</c:v>
                </c:pt>
                <c:pt idx="164">
                  <c:v>3063</c:v>
                </c:pt>
                <c:pt idx="165">
                  <c:v>3086</c:v>
                </c:pt>
                <c:pt idx="166">
                  <c:v>3109</c:v>
                </c:pt>
                <c:pt idx="167">
                  <c:v>3132</c:v>
                </c:pt>
                <c:pt idx="168">
                  <c:v>3155</c:v>
                </c:pt>
                <c:pt idx="169">
                  <c:v>3178</c:v>
                </c:pt>
                <c:pt idx="170">
                  <c:v>3201</c:v>
                </c:pt>
                <c:pt idx="171">
                  <c:v>3224</c:v>
                </c:pt>
                <c:pt idx="172">
                  <c:v>3247</c:v>
                </c:pt>
                <c:pt idx="173">
                  <c:v>3270</c:v>
                </c:pt>
                <c:pt idx="174">
                  <c:v>3293</c:v>
                </c:pt>
                <c:pt idx="175">
                  <c:v>3316</c:v>
                </c:pt>
                <c:pt idx="176">
                  <c:v>3339</c:v>
                </c:pt>
                <c:pt idx="177">
                  <c:v>3362</c:v>
                </c:pt>
                <c:pt idx="178">
                  <c:v>3385</c:v>
                </c:pt>
                <c:pt idx="179">
                  <c:v>3408</c:v>
                </c:pt>
                <c:pt idx="180">
                  <c:v>3431</c:v>
                </c:pt>
                <c:pt idx="181">
                  <c:v>3454</c:v>
                </c:pt>
                <c:pt idx="182">
                  <c:v>3477</c:v>
                </c:pt>
                <c:pt idx="183">
                  <c:v>3500</c:v>
                </c:pt>
                <c:pt idx="184">
                  <c:v>3523</c:v>
                </c:pt>
                <c:pt idx="185">
                  <c:v>3546</c:v>
                </c:pt>
                <c:pt idx="186">
                  <c:v>3569</c:v>
                </c:pt>
                <c:pt idx="187">
                  <c:v>3592</c:v>
                </c:pt>
                <c:pt idx="188">
                  <c:v>3615</c:v>
                </c:pt>
                <c:pt idx="189">
                  <c:v>3638</c:v>
                </c:pt>
                <c:pt idx="190">
                  <c:v>3661</c:v>
                </c:pt>
                <c:pt idx="191">
                  <c:v>3684</c:v>
                </c:pt>
                <c:pt idx="192">
                  <c:v>3707</c:v>
                </c:pt>
                <c:pt idx="193">
                  <c:v>3730</c:v>
                </c:pt>
                <c:pt idx="194">
                  <c:v>3753</c:v>
                </c:pt>
                <c:pt idx="195">
                  <c:v>3776</c:v>
                </c:pt>
                <c:pt idx="196">
                  <c:v>3799</c:v>
                </c:pt>
                <c:pt idx="197">
                  <c:v>3822</c:v>
                </c:pt>
                <c:pt idx="198">
                  <c:v>3845</c:v>
                </c:pt>
                <c:pt idx="199">
                  <c:v>3868</c:v>
                </c:pt>
                <c:pt idx="200">
                  <c:v>3891</c:v>
                </c:pt>
                <c:pt idx="201">
                  <c:v>3914</c:v>
                </c:pt>
                <c:pt idx="202">
                  <c:v>3937</c:v>
                </c:pt>
                <c:pt idx="203">
                  <c:v>3960</c:v>
                </c:pt>
                <c:pt idx="204">
                  <c:v>3983</c:v>
                </c:pt>
                <c:pt idx="205">
                  <c:v>4006</c:v>
                </c:pt>
                <c:pt idx="206">
                  <c:v>4029</c:v>
                </c:pt>
                <c:pt idx="207">
                  <c:v>4052</c:v>
                </c:pt>
                <c:pt idx="208">
                  <c:v>4075</c:v>
                </c:pt>
                <c:pt idx="209">
                  <c:v>4098</c:v>
                </c:pt>
                <c:pt idx="210">
                  <c:v>4121</c:v>
                </c:pt>
                <c:pt idx="211">
                  <c:v>4144</c:v>
                </c:pt>
                <c:pt idx="212">
                  <c:v>4167</c:v>
                </c:pt>
                <c:pt idx="213">
                  <c:v>4190</c:v>
                </c:pt>
                <c:pt idx="214">
                  <c:v>4213</c:v>
                </c:pt>
                <c:pt idx="215">
                  <c:v>4236</c:v>
                </c:pt>
                <c:pt idx="216">
                  <c:v>4259</c:v>
                </c:pt>
                <c:pt idx="217">
                  <c:v>4282</c:v>
                </c:pt>
                <c:pt idx="218">
                  <c:v>4305</c:v>
                </c:pt>
                <c:pt idx="219">
                  <c:v>4328</c:v>
                </c:pt>
                <c:pt idx="220">
                  <c:v>4351</c:v>
                </c:pt>
                <c:pt idx="221">
                  <c:v>4374</c:v>
                </c:pt>
                <c:pt idx="222">
                  <c:v>4397</c:v>
                </c:pt>
                <c:pt idx="223">
                  <c:v>4420</c:v>
                </c:pt>
                <c:pt idx="224">
                  <c:v>4443</c:v>
                </c:pt>
                <c:pt idx="225">
                  <c:v>4466</c:v>
                </c:pt>
                <c:pt idx="226">
                  <c:v>4489</c:v>
                </c:pt>
                <c:pt idx="227">
                  <c:v>4512</c:v>
                </c:pt>
                <c:pt idx="228">
                  <c:v>4535</c:v>
                </c:pt>
                <c:pt idx="229">
                  <c:v>4558</c:v>
                </c:pt>
                <c:pt idx="230">
                  <c:v>4581</c:v>
                </c:pt>
                <c:pt idx="231">
                  <c:v>4604</c:v>
                </c:pt>
                <c:pt idx="232">
                  <c:v>4627</c:v>
                </c:pt>
                <c:pt idx="233">
                  <c:v>4650</c:v>
                </c:pt>
                <c:pt idx="234">
                  <c:v>4673</c:v>
                </c:pt>
                <c:pt idx="235">
                  <c:v>4696</c:v>
                </c:pt>
                <c:pt idx="236">
                  <c:v>4719</c:v>
                </c:pt>
                <c:pt idx="237">
                  <c:v>4742</c:v>
                </c:pt>
                <c:pt idx="238">
                  <c:v>4765</c:v>
                </c:pt>
                <c:pt idx="239">
                  <c:v>4788</c:v>
                </c:pt>
                <c:pt idx="240">
                  <c:v>4811</c:v>
                </c:pt>
                <c:pt idx="241">
                  <c:v>4834</c:v>
                </c:pt>
                <c:pt idx="242">
                  <c:v>4857</c:v>
                </c:pt>
                <c:pt idx="243">
                  <c:v>4880</c:v>
                </c:pt>
                <c:pt idx="244">
                  <c:v>4903</c:v>
                </c:pt>
                <c:pt idx="245">
                  <c:v>4926</c:v>
                </c:pt>
                <c:pt idx="246">
                  <c:v>4949</c:v>
                </c:pt>
                <c:pt idx="247">
                  <c:v>4972</c:v>
                </c:pt>
                <c:pt idx="248">
                  <c:v>4995</c:v>
                </c:pt>
                <c:pt idx="249">
                  <c:v>5018</c:v>
                </c:pt>
                <c:pt idx="250">
                  <c:v>5041</c:v>
                </c:pt>
                <c:pt idx="251">
                  <c:v>5064</c:v>
                </c:pt>
                <c:pt idx="252">
                  <c:v>5087</c:v>
                </c:pt>
                <c:pt idx="253">
                  <c:v>5110</c:v>
                </c:pt>
                <c:pt idx="254">
                  <c:v>5133</c:v>
                </c:pt>
                <c:pt idx="255">
                  <c:v>5156</c:v>
                </c:pt>
                <c:pt idx="256">
                  <c:v>5179</c:v>
                </c:pt>
                <c:pt idx="257">
                  <c:v>5202</c:v>
                </c:pt>
                <c:pt idx="258">
                  <c:v>5225</c:v>
                </c:pt>
                <c:pt idx="259">
                  <c:v>5248</c:v>
                </c:pt>
                <c:pt idx="260">
                  <c:v>5271</c:v>
                </c:pt>
                <c:pt idx="261">
                  <c:v>5294</c:v>
                </c:pt>
                <c:pt idx="262">
                  <c:v>5317</c:v>
                </c:pt>
                <c:pt idx="263">
                  <c:v>5340</c:v>
                </c:pt>
                <c:pt idx="264">
                  <c:v>5363</c:v>
                </c:pt>
                <c:pt idx="265">
                  <c:v>5386</c:v>
                </c:pt>
                <c:pt idx="266">
                  <c:v>5409</c:v>
                </c:pt>
                <c:pt idx="267">
                  <c:v>5432</c:v>
                </c:pt>
                <c:pt idx="268">
                  <c:v>5455</c:v>
                </c:pt>
                <c:pt idx="269">
                  <c:v>5478</c:v>
                </c:pt>
                <c:pt idx="270">
                  <c:v>5501</c:v>
                </c:pt>
                <c:pt idx="271">
                  <c:v>5524</c:v>
                </c:pt>
                <c:pt idx="272">
                  <c:v>5547</c:v>
                </c:pt>
                <c:pt idx="273">
                  <c:v>5570</c:v>
                </c:pt>
                <c:pt idx="274">
                  <c:v>5593</c:v>
                </c:pt>
                <c:pt idx="275">
                  <c:v>5616</c:v>
                </c:pt>
                <c:pt idx="276">
                  <c:v>5639</c:v>
                </c:pt>
                <c:pt idx="277">
                  <c:v>5662</c:v>
                </c:pt>
                <c:pt idx="278">
                  <c:v>5685</c:v>
                </c:pt>
                <c:pt idx="279">
                  <c:v>5708</c:v>
                </c:pt>
                <c:pt idx="280">
                  <c:v>5731</c:v>
                </c:pt>
                <c:pt idx="281">
                  <c:v>5754</c:v>
                </c:pt>
                <c:pt idx="282">
                  <c:v>5777</c:v>
                </c:pt>
                <c:pt idx="283">
                  <c:v>5800</c:v>
                </c:pt>
                <c:pt idx="284">
                  <c:v>5823</c:v>
                </c:pt>
                <c:pt idx="285">
                  <c:v>5846</c:v>
                </c:pt>
                <c:pt idx="286">
                  <c:v>5869</c:v>
                </c:pt>
                <c:pt idx="287">
                  <c:v>5892</c:v>
                </c:pt>
                <c:pt idx="288">
                  <c:v>5915</c:v>
                </c:pt>
                <c:pt idx="289">
                  <c:v>5938</c:v>
                </c:pt>
                <c:pt idx="290">
                  <c:v>5961</c:v>
                </c:pt>
                <c:pt idx="291">
                  <c:v>5984</c:v>
                </c:pt>
                <c:pt idx="292">
                  <c:v>6007</c:v>
                </c:pt>
                <c:pt idx="293">
                  <c:v>6030</c:v>
                </c:pt>
                <c:pt idx="294">
                  <c:v>6053</c:v>
                </c:pt>
                <c:pt idx="295">
                  <c:v>6076</c:v>
                </c:pt>
                <c:pt idx="296">
                  <c:v>6099</c:v>
                </c:pt>
                <c:pt idx="297">
                  <c:v>6122</c:v>
                </c:pt>
                <c:pt idx="298">
                  <c:v>6145</c:v>
                </c:pt>
                <c:pt idx="299">
                  <c:v>6168</c:v>
                </c:pt>
                <c:pt idx="300">
                  <c:v>6191</c:v>
                </c:pt>
                <c:pt idx="301">
                  <c:v>6214</c:v>
                </c:pt>
                <c:pt idx="302">
                  <c:v>6237</c:v>
                </c:pt>
                <c:pt idx="303">
                  <c:v>6260</c:v>
                </c:pt>
                <c:pt idx="304">
                  <c:v>6283</c:v>
                </c:pt>
                <c:pt idx="305">
                  <c:v>6306</c:v>
                </c:pt>
                <c:pt idx="306">
                  <c:v>6329</c:v>
                </c:pt>
                <c:pt idx="307">
                  <c:v>6352</c:v>
                </c:pt>
                <c:pt idx="308">
                  <c:v>6375</c:v>
                </c:pt>
                <c:pt idx="309">
                  <c:v>6398</c:v>
                </c:pt>
                <c:pt idx="310">
                  <c:v>6421</c:v>
                </c:pt>
                <c:pt idx="311">
                  <c:v>6444</c:v>
                </c:pt>
                <c:pt idx="312">
                  <c:v>6467</c:v>
                </c:pt>
                <c:pt idx="313">
                  <c:v>6490</c:v>
                </c:pt>
                <c:pt idx="314">
                  <c:v>6513</c:v>
                </c:pt>
                <c:pt idx="315">
                  <c:v>6536</c:v>
                </c:pt>
                <c:pt idx="316">
                  <c:v>6559</c:v>
                </c:pt>
                <c:pt idx="317">
                  <c:v>6582</c:v>
                </c:pt>
                <c:pt idx="318">
                  <c:v>6605</c:v>
                </c:pt>
                <c:pt idx="319">
                  <c:v>6628</c:v>
                </c:pt>
                <c:pt idx="320">
                  <c:v>6651</c:v>
                </c:pt>
                <c:pt idx="321">
                  <c:v>6674</c:v>
                </c:pt>
                <c:pt idx="322">
                  <c:v>6697</c:v>
                </c:pt>
                <c:pt idx="323">
                  <c:v>6720</c:v>
                </c:pt>
                <c:pt idx="324">
                  <c:v>6743</c:v>
                </c:pt>
                <c:pt idx="325">
                  <c:v>6766</c:v>
                </c:pt>
                <c:pt idx="326">
                  <c:v>6789</c:v>
                </c:pt>
                <c:pt idx="327">
                  <c:v>6812</c:v>
                </c:pt>
                <c:pt idx="328">
                  <c:v>6835</c:v>
                </c:pt>
                <c:pt idx="329">
                  <c:v>6858</c:v>
                </c:pt>
                <c:pt idx="330">
                  <c:v>6881</c:v>
                </c:pt>
                <c:pt idx="331">
                  <c:v>6904</c:v>
                </c:pt>
                <c:pt idx="332">
                  <c:v>6927</c:v>
                </c:pt>
                <c:pt idx="333">
                  <c:v>6950</c:v>
                </c:pt>
                <c:pt idx="334">
                  <c:v>6973</c:v>
                </c:pt>
                <c:pt idx="335">
                  <c:v>6996</c:v>
                </c:pt>
                <c:pt idx="336">
                  <c:v>7019</c:v>
                </c:pt>
              </c:numCache>
            </c:numRef>
          </c:val>
        </c:ser>
        <c:ser>
          <c:idx val="5"/>
          <c:order val="5"/>
          <c:tx>
            <c:v>Area Close</c:v>
          </c:tx>
          <c:spPr>
            <a:solidFill>
              <a:srgbClr val="FFFF00">
                <a:alpha val="40000"/>
              </a:srgbClr>
            </a:solidFill>
            <a:ln>
              <a:noFill/>
            </a:ln>
            <a:effectLst/>
          </c:spPr>
          <c:val>
            <c:numRef>
              <c:f>Options!$M$5:$M$341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27</c:v>
                </c:pt>
                <c:pt idx="33">
                  <c:v>52</c:v>
                </c:pt>
                <c:pt idx="34">
                  <c:v>77</c:v>
                </c:pt>
                <c:pt idx="35">
                  <c:v>102</c:v>
                </c:pt>
                <c:pt idx="36">
                  <c:v>127</c:v>
                </c:pt>
                <c:pt idx="37">
                  <c:v>152</c:v>
                </c:pt>
                <c:pt idx="38">
                  <c:v>177</c:v>
                </c:pt>
                <c:pt idx="39">
                  <c:v>202</c:v>
                </c:pt>
                <c:pt idx="40">
                  <c:v>227</c:v>
                </c:pt>
                <c:pt idx="41">
                  <c:v>252</c:v>
                </c:pt>
                <c:pt idx="42">
                  <c:v>277</c:v>
                </c:pt>
                <c:pt idx="43">
                  <c:v>302</c:v>
                </c:pt>
                <c:pt idx="44">
                  <c:v>327</c:v>
                </c:pt>
                <c:pt idx="45">
                  <c:v>352</c:v>
                </c:pt>
                <c:pt idx="46">
                  <c:v>377</c:v>
                </c:pt>
                <c:pt idx="47">
                  <c:v>402</c:v>
                </c:pt>
                <c:pt idx="48">
                  <c:v>427</c:v>
                </c:pt>
                <c:pt idx="49">
                  <c:v>452</c:v>
                </c:pt>
                <c:pt idx="50">
                  <c:v>477</c:v>
                </c:pt>
                <c:pt idx="51">
                  <c:v>502</c:v>
                </c:pt>
                <c:pt idx="52">
                  <c:v>527</c:v>
                </c:pt>
                <c:pt idx="53">
                  <c:v>552</c:v>
                </c:pt>
                <c:pt idx="54">
                  <c:v>577</c:v>
                </c:pt>
                <c:pt idx="55">
                  <c:v>602</c:v>
                </c:pt>
                <c:pt idx="56">
                  <c:v>627</c:v>
                </c:pt>
                <c:pt idx="57">
                  <c:v>652</c:v>
                </c:pt>
                <c:pt idx="58">
                  <c:v>677</c:v>
                </c:pt>
                <c:pt idx="59">
                  <c:v>702</c:v>
                </c:pt>
                <c:pt idx="60">
                  <c:v>727</c:v>
                </c:pt>
                <c:pt idx="61">
                  <c:v>752</c:v>
                </c:pt>
                <c:pt idx="62">
                  <c:v>777</c:v>
                </c:pt>
                <c:pt idx="63">
                  <c:v>802</c:v>
                </c:pt>
                <c:pt idx="64">
                  <c:v>827</c:v>
                </c:pt>
                <c:pt idx="65">
                  <c:v>852</c:v>
                </c:pt>
                <c:pt idx="66">
                  <c:v>877</c:v>
                </c:pt>
                <c:pt idx="67">
                  <c:v>902</c:v>
                </c:pt>
                <c:pt idx="68">
                  <c:v>927</c:v>
                </c:pt>
                <c:pt idx="69">
                  <c:v>952</c:v>
                </c:pt>
                <c:pt idx="70">
                  <c:v>977</c:v>
                </c:pt>
                <c:pt idx="71">
                  <c:v>1002</c:v>
                </c:pt>
                <c:pt idx="72">
                  <c:v>1027</c:v>
                </c:pt>
                <c:pt idx="73">
                  <c:v>1052</c:v>
                </c:pt>
                <c:pt idx="74">
                  <c:v>1077</c:v>
                </c:pt>
                <c:pt idx="75">
                  <c:v>1102</c:v>
                </c:pt>
                <c:pt idx="76">
                  <c:v>1127</c:v>
                </c:pt>
                <c:pt idx="77">
                  <c:v>1152</c:v>
                </c:pt>
                <c:pt idx="78">
                  <c:v>1177</c:v>
                </c:pt>
                <c:pt idx="79">
                  <c:v>1202</c:v>
                </c:pt>
                <c:pt idx="80">
                  <c:v>1227</c:v>
                </c:pt>
                <c:pt idx="81">
                  <c:v>1252</c:v>
                </c:pt>
                <c:pt idx="82">
                  <c:v>1277</c:v>
                </c:pt>
                <c:pt idx="83">
                  <c:v>1302</c:v>
                </c:pt>
                <c:pt idx="84">
                  <c:v>1327</c:v>
                </c:pt>
                <c:pt idx="85">
                  <c:v>1352</c:v>
                </c:pt>
                <c:pt idx="86">
                  <c:v>1377</c:v>
                </c:pt>
                <c:pt idx="87">
                  <c:v>1402</c:v>
                </c:pt>
                <c:pt idx="88">
                  <c:v>1427</c:v>
                </c:pt>
                <c:pt idx="89">
                  <c:v>1452</c:v>
                </c:pt>
                <c:pt idx="90">
                  <c:v>1477</c:v>
                </c:pt>
                <c:pt idx="91">
                  <c:v>1502</c:v>
                </c:pt>
                <c:pt idx="92">
                  <c:v>1527</c:v>
                </c:pt>
                <c:pt idx="93">
                  <c:v>1552</c:v>
                </c:pt>
                <c:pt idx="94">
                  <c:v>1577</c:v>
                </c:pt>
                <c:pt idx="95">
                  <c:v>1602</c:v>
                </c:pt>
                <c:pt idx="96">
                  <c:v>1627</c:v>
                </c:pt>
                <c:pt idx="97">
                  <c:v>1652</c:v>
                </c:pt>
                <c:pt idx="98">
                  <c:v>1677</c:v>
                </c:pt>
                <c:pt idx="99">
                  <c:v>1702</c:v>
                </c:pt>
                <c:pt idx="100">
                  <c:v>1727</c:v>
                </c:pt>
                <c:pt idx="101">
                  <c:v>1752</c:v>
                </c:pt>
                <c:pt idx="102">
                  <c:v>1777</c:v>
                </c:pt>
                <c:pt idx="103">
                  <c:v>1802</c:v>
                </c:pt>
                <c:pt idx="104">
                  <c:v>1827</c:v>
                </c:pt>
                <c:pt idx="105">
                  <c:v>1852</c:v>
                </c:pt>
                <c:pt idx="106">
                  <c:v>1877</c:v>
                </c:pt>
                <c:pt idx="107">
                  <c:v>1902</c:v>
                </c:pt>
                <c:pt idx="108">
                  <c:v>1927</c:v>
                </c:pt>
                <c:pt idx="109">
                  <c:v>1952</c:v>
                </c:pt>
                <c:pt idx="110">
                  <c:v>1977</c:v>
                </c:pt>
                <c:pt idx="111">
                  <c:v>2002</c:v>
                </c:pt>
                <c:pt idx="112">
                  <c:v>2027</c:v>
                </c:pt>
                <c:pt idx="113">
                  <c:v>2052</c:v>
                </c:pt>
                <c:pt idx="114">
                  <c:v>2077</c:v>
                </c:pt>
                <c:pt idx="115">
                  <c:v>2102</c:v>
                </c:pt>
                <c:pt idx="116">
                  <c:v>2127</c:v>
                </c:pt>
                <c:pt idx="117">
                  <c:v>2152</c:v>
                </c:pt>
                <c:pt idx="118">
                  <c:v>2177</c:v>
                </c:pt>
                <c:pt idx="119">
                  <c:v>2202</c:v>
                </c:pt>
                <c:pt idx="120">
                  <c:v>2227</c:v>
                </c:pt>
                <c:pt idx="121">
                  <c:v>2252</c:v>
                </c:pt>
                <c:pt idx="122">
                  <c:v>2277</c:v>
                </c:pt>
                <c:pt idx="123">
                  <c:v>2302</c:v>
                </c:pt>
                <c:pt idx="124">
                  <c:v>2327</c:v>
                </c:pt>
                <c:pt idx="125">
                  <c:v>2352</c:v>
                </c:pt>
                <c:pt idx="126">
                  <c:v>2377</c:v>
                </c:pt>
                <c:pt idx="127">
                  <c:v>2402</c:v>
                </c:pt>
                <c:pt idx="128">
                  <c:v>2427</c:v>
                </c:pt>
                <c:pt idx="129">
                  <c:v>2452</c:v>
                </c:pt>
                <c:pt idx="130">
                  <c:v>2477</c:v>
                </c:pt>
                <c:pt idx="131">
                  <c:v>2502</c:v>
                </c:pt>
                <c:pt idx="132">
                  <c:v>2527</c:v>
                </c:pt>
                <c:pt idx="133">
                  <c:v>2552</c:v>
                </c:pt>
                <c:pt idx="134">
                  <c:v>2577</c:v>
                </c:pt>
                <c:pt idx="135">
                  <c:v>2602</c:v>
                </c:pt>
                <c:pt idx="136">
                  <c:v>2627</c:v>
                </c:pt>
                <c:pt idx="137">
                  <c:v>2652</c:v>
                </c:pt>
                <c:pt idx="138">
                  <c:v>2677</c:v>
                </c:pt>
                <c:pt idx="139">
                  <c:v>2702</c:v>
                </c:pt>
                <c:pt idx="140">
                  <c:v>2727</c:v>
                </c:pt>
                <c:pt idx="141">
                  <c:v>2752</c:v>
                </c:pt>
                <c:pt idx="142">
                  <c:v>2777</c:v>
                </c:pt>
                <c:pt idx="143">
                  <c:v>2802</c:v>
                </c:pt>
                <c:pt idx="144">
                  <c:v>2827</c:v>
                </c:pt>
                <c:pt idx="145">
                  <c:v>2852</c:v>
                </c:pt>
                <c:pt idx="146">
                  <c:v>2877</c:v>
                </c:pt>
                <c:pt idx="147">
                  <c:v>2902</c:v>
                </c:pt>
                <c:pt idx="148">
                  <c:v>2927</c:v>
                </c:pt>
                <c:pt idx="149">
                  <c:v>2952</c:v>
                </c:pt>
                <c:pt idx="150">
                  <c:v>2977</c:v>
                </c:pt>
                <c:pt idx="151">
                  <c:v>3002</c:v>
                </c:pt>
                <c:pt idx="152">
                  <c:v>3027</c:v>
                </c:pt>
                <c:pt idx="153">
                  <c:v>3052</c:v>
                </c:pt>
                <c:pt idx="154">
                  <c:v>3077</c:v>
                </c:pt>
                <c:pt idx="155">
                  <c:v>3102</c:v>
                </c:pt>
                <c:pt idx="156">
                  <c:v>3127</c:v>
                </c:pt>
                <c:pt idx="157">
                  <c:v>3152</c:v>
                </c:pt>
                <c:pt idx="158">
                  <c:v>3177</c:v>
                </c:pt>
                <c:pt idx="159">
                  <c:v>3202</c:v>
                </c:pt>
                <c:pt idx="160">
                  <c:v>3227</c:v>
                </c:pt>
                <c:pt idx="161">
                  <c:v>3252</c:v>
                </c:pt>
                <c:pt idx="162">
                  <c:v>3277</c:v>
                </c:pt>
                <c:pt idx="163">
                  <c:v>3302</c:v>
                </c:pt>
                <c:pt idx="164">
                  <c:v>3327</c:v>
                </c:pt>
                <c:pt idx="165">
                  <c:v>3352</c:v>
                </c:pt>
                <c:pt idx="166">
                  <c:v>3377</c:v>
                </c:pt>
                <c:pt idx="167">
                  <c:v>3402</c:v>
                </c:pt>
                <c:pt idx="168">
                  <c:v>3427</c:v>
                </c:pt>
                <c:pt idx="169">
                  <c:v>3452</c:v>
                </c:pt>
                <c:pt idx="170">
                  <c:v>3477</c:v>
                </c:pt>
                <c:pt idx="171">
                  <c:v>3502</c:v>
                </c:pt>
                <c:pt idx="172">
                  <c:v>3527</c:v>
                </c:pt>
                <c:pt idx="173">
                  <c:v>3552</c:v>
                </c:pt>
                <c:pt idx="174">
                  <c:v>3577</c:v>
                </c:pt>
                <c:pt idx="175">
                  <c:v>3602</c:v>
                </c:pt>
                <c:pt idx="176">
                  <c:v>3627</c:v>
                </c:pt>
                <c:pt idx="177">
                  <c:v>3652</c:v>
                </c:pt>
                <c:pt idx="178">
                  <c:v>3677</c:v>
                </c:pt>
                <c:pt idx="179">
                  <c:v>3702</c:v>
                </c:pt>
                <c:pt idx="180">
                  <c:v>3727</c:v>
                </c:pt>
                <c:pt idx="181">
                  <c:v>3752</c:v>
                </c:pt>
                <c:pt idx="182">
                  <c:v>3777</c:v>
                </c:pt>
                <c:pt idx="183">
                  <c:v>3802</c:v>
                </c:pt>
                <c:pt idx="184">
                  <c:v>3827</c:v>
                </c:pt>
                <c:pt idx="185">
                  <c:v>3852</c:v>
                </c:pt>
                <c:pt idx="186">
                  <c:v>3877</c:v>
                </c:pt>
                <c:pt idx="187">
                  <c:v>3902</c:v>
                </c:pt>
                <c:pt idx="188">
                  <c:v>3927</c:v>
                </c:pt>
                <c:pt idx="189">
                  <c:v>3952</c:v>
                </c:pt>
                <c:pt idx="190">
                  <c:v>3977</c:v>
                </c:pt>
                <c:pt idx="191">
                  <c:v>4002</c:v>
                </c:pt>
                <c:pt idx="192">
                  <c:v>4027</c:v>
                </c:pt>
                <c:pt idx="193">
                  <c:v>4052</c:v>
                </c:pt>
                <c:pt idx="194">
                  <c:v>4077</c:v>
                </c:pt>
                <c:pt idx="195">
                  <c:v>4102</c:v>
                </c:pt>
                <c:pt idx="196">
                  <c:v>4127</c:v>
                </c:pt>
                <c:pt idx="197">
                  <c:v>4152</c:v>
                </c:pt>
                <c:pt idx="198">
                  <c:v>4177</c:v>
                </c:pt>
                <c:pt idx="199">
                  <c:v>4202</c:v>
                </c:pt>
                <c:pt idx="200">
                  <c:v>4227</c:v>
                </c:pt>
                <c:pt idx="201">
                  <c:v>4252</c:v>
                </c:pt>
                <c:pt idx="202">
                  <c:v>4277</c:v>
                </c:pt>
                <c:pt idx="203">
                  <c:v>4302</c:v>
                </c:pt>
                <c:pt idx="204">
                  <c:v>4327</c:v>
                </c:pt>
                <c:pt idx="205">
                  <c:v>4352</c:v>
                </c:pt>
                <c:pt idx="206">
                  <c:v>4377</c:v>
                </c:pt>
                <c:pt idx="207">
                  <c:v>4402</c:v>
                </c:pt>
                <c:pt idx="208">
                  <c:v>4427</c:v>
                </c:pt>
                <c:pt idx="209">
                  <c:v>4452</c:v>
                </c:pt>
                <c:pt idx="210">
                  <c:v>4477</c:v>
                </c:pt>
                <c:pt idx="211">
                  <c:v>4502</c:v>
                </c:pt>
                <c:pt idx="212">
                  <c:v>4527</c:v>
                </c:pt>
                <c:pt idx="213">
                  <c:v>4552</c:v>
                </c:pt>
                <c:pt idx="214">
                  <c:v>4577</c:v>
                </c:pt>
                <c:pt idx="215">
                  <c:v>4602</c:v>
                </c:pt>
                <c:pt idx="216">
                  <c:v>4627</c:v>
                </c:pt>
                <c:pt idx="217">
                  <c:v>4652</c:v>
                </c:pt>
                <c:pt idx="218">
                  <c:v>4677</c:v>
                </c:pt>
                <c:pt idx="219">
                  <c:v>4702</c:v>
                </c:pt>
                <c:pt idx="220">
                  <c:v>4727</c:v>
                </c:pt>
                <c:pt idx="221">
                  <c:v>4752</c:v>
                </c:pt>
                <c:pt idx="222">
                  <c:v>4777</c:v>
                </c:pt>
                <c:pt idx="223">
                  <c:v>4802</c:v>
                </c:pt>
                <c:pt idx="224">
                  <c:v>4827</c:v>
                </c:pt>
                <c:pt idx="225">
                  <c:v>4852</c:v>
                </c:pt>
                <c:pt idx="226">
                  <c:v>4877</c:v>
                </c:pt>
                <c:pt idx="227">
                  <c:v>4902</c:v>
                </c:pt>
                <c:pt idx="228">
                  <c:v>4927</c:v>
                </c:pt>
                <c:pt idx="229">
                  <c:v>4952</c:v>
                </c:pt>
                <c:pt idx="230">
                  <c:v>4977</c:v>
                </c:pt>
                <c:pt idx="231">
                  <c:v>5002</c:v>
                </c:pt>
                <c:pt idx="232">
                  <c:v>5027</c:v>
                </c:pt>
                <c:pt idx="233">
                  <c:v>5052</c:v>
                </c:pt>
                <c:pt idx="234">
                  <c:v>5077</c:v>
                </c:pt>
                <c:pt idx="235">
                  <c:v>5102</c:v>
                </c:pt>
                <c:pt idx="236">
                  <c:v>5127</c:v>
                </c:pt>
                <c:pt idx="237">
                  <c:v>5152</c:v>
                </c:pt>
                <c:pt idx="238">
                  <c:v>5177</c:v>
                </c:pt>
                <c:pt idx="239">
                  <c:v>5202</c:v>
                </c:pt>
                <c:pt idx="240">
                  <c:v>5227</c:v>
                </c:pt>
                <c:pt idx="241">
                  <c:v>5252</c:v>
                </c:pt>
                <c:pt idx="242">
                  <c:v>5277</c:v>
                </c:pt>
                <c:pt idx="243">
                  <c:v>5302</c:v>
                </c:pt>
                <c:pt idx="244">
                  <c:v>5327</c:v>
                </c:pt>
                <c:pt idx="245">
                  <c:v>5352</c:v>
                </c:pt>
                <c:pt idx="246">
                  <c:v>5377</c:v>
                </c:pt>
                <c:pt idx="247">
                  <c:v>5402</c:v>
                </c:pt>
                <c:pt idx="248">
                  <c:v>5427</c:v>
                </c:pt>
                <c:pt idx="249">
                  <c:v>5452</c:v>
                </c:pt>
                <c:pt idx="250">
                  <c:v>5477</c:v>
                </c:pt>
                <c:pt idx="251">
                  <c:v>5502</c:v>
                </c:pt>
                <c:pt idx="252">
                  <c:v>5527</c:v>
                </c:pt>
                <c:pt idx="253">
                  <c:v>5552</c:v>
                </c:pt>
                <c:pt idx="254">
                  <c:v>5577</c:v>
                </c:pt>
                <c:pt idx="255">
                  <c:v>5602</c:v>
                </c:pt>
                <c:pt idx="256">
                  <c:v>5627</c:v>
                </c:pt>
                <c:pt idx="257">
                  <c:v>5652</c:v>
                </c:pt>
                <c:pt idx="258">
                  <c:v>5677</c:v>
                </c:pt>
                <c:pt idx="259">
                  <c:v>5702</c:v>
                </c:pt>
                <c:pt idx="260">
                  <c:v>5727</c:v>
                </c:pt>
                <c:pt idx="261">
                  <c:v>5752</c:v>
                </c:pt>
                <c:pt idx="262">
                  <c:v>5777</c:v>
                </c:pt>
                <c:pt idx="263">
                  <c:v>5802</c:v>
                </c:pt>
                <c:pt idx="264">
                  <c:v>5827</c:v>
                </c:pt>
                <c:pt idx="265">
                  <c:v>5852</c:v>
                </c:pt>
                <c:pt idx="266">
                  <c:v>5877</c:v>
                </c:pt>
                <c:pt idx="267">
                  <c:v>5902</c:v>
                </c:pt>
                <c:pt idx="268">
                  <c:v>5927</c:v>
                </c:pt>
                <c:pt idx="269">
                  <c:v>5952</c:v>
                </c:pt>
                <c:pt idx="270">
                  <c:v>5977</c:v>
                </c:pt>
                <c:pt idx="271">
                  <c:v>6002</c:v>
                </c:pt>
                <c:pt idx="272">
                  <c:v>6027</c:v>
                </c:pt>
                <c:pt idx="273">
                  <c:v>6052</c:v>
                </c:pt>
                <c:pt idx="274">
                  <c:v>6077</c:v>
                </c:pt>
                <c:pt idx="275">
                  <c:v>6102</c:v>
                </c:pt>
                <c:pt idx="276">
                  <c:v>6127</c:v>
                </c:pt>
                <c:pt idx="277">
                  <c:v>6152</c:v>
                </c:pt>
                <c:pt idx="278">
                  <c:v>6177</c:v>
                </c:pt>
                <c:pt idx="279">
                  <c:v>6202</c:v>
                </c:pt>
                <c:pt idx="280">
                  <c:v>6227</c:v>
                </c:pt>
                <c:pt idx="281">
                  <c:v>6252</c:v>
                </c:pt>
                <c:pt idx="282">
                  <c:v>6277</c:v>
                </c:pt>
                <c:pt idx="283">
                  <c:v>6302</c:v>
                </c:pt>
                <c:pt idx="284">
                  <c:v>6327</c:v>
                </c:pt>
                <c:pt idx="285">
                  <c:v>6352</c:v>
                </c:pt>
                <c:pt idx="286">
                  <c:v>6377</c:v>
                </c:pt>
                <c:pt idx="287">
                  <c:v>6402</c:v>
                </c:pt>
                <c:pt idx="288">
                  <c:v>6427</c:v>
                </c:pt>
                <c:pt idx="289">
                  <c:v>6452</c:v>
                </c:pt>
                <c:pt idx="290">
                  <c:v>6477</c:v>
                </c:pt>
                <c:pt idx="291">
                  <c:v>6502</c:v>
                </c:pt>
                <c:pt idx="292">
                  <c:v>6527</c:v>
                </c:pt>
                <c:pt idx="293">
                  <c:v>6552</c:v>
                </c:pt>
                <c:pt idx="294">
                  <c:v>6577</c:v>
                </c:pt>
                <c:pt idx="295">
                  <c:v>6602</c:v>
                </c:pt>
                <c:pt idx="296">
                  <c:v>6627</c:v>
                </c:pt>
                <c:pt idx="297">
                  <c:v>6652</c:v>
                </c:pt>
                <c:pt idx="298">
                  <c:v>6677</c:v>
                </c:pt>
                <c:pt idx="299">
                  <c:v>6702</c:v>
                </c:pt>
                <c:pt idx="300">
                  <c:v>6727</c:v>
                </c:pt>
                <c:pt idx="301">
                  <c:v>6752</c:v>
                </c:pt>
                <c:pt idx="302">
                  <c:v>6777</c:v>
                </c:pt>
                <c:pt idx="303">
                  <c:v>6802</c:v>
                </c:pt>
                <c:pt idx="304">
                  <c:v>6827</c:v>
                </c:pt>
                <c:pt idx="305">
                  <c:v>6852</c:v>
                </c:pt>
                <c:pt idx="306">
                  <c:v>6877</c:v>
                </c:pt>
                <c:pt idx="307">
                  <c:v>6902</c:v>
                </c:pt>
                <c:pt idx="308">
                  <c:v>6927</c:v>
                </c:pt>
                <c:pt idx="309">
                  <c:v>6952</c:v>
                </c:pt>
                <c:pt idx="310">
                  <c:v>6977</c:v>
                </c:pt>
                <c:pt idx="311">
                  <c:v>7002</c:v>
                </c:pt>
                <c:pt idx="312">
                  <c:v>7027</c:v>
                </c:pt>
                <c:pt idx="313">
                  <c:v>7052</c:v>
                </c:pt>
                <c:pt idx="314">
                  <c:v>7077</c:v>
                </c:pt>
                <c:pt idx="315">
                  <c:v>7102</c:v>
                </c:pt>
                <c:pt idx="316">
                  <c:v>7127</c:v>
                </c:pt>
                <c:pt idx="317">
                  <c:v>7152</c:v>
                </c:pt>
                <c:pt idx="318">
                  <c:v>7177</c:v>
                </c:pt>
                <c:pt idx="319">
                  <c:v>7202</c:v>
                </c:pt>
                <c:pt idx="320">
                  <c:v>7227</c:v>
                </c:pt>
                <c:pt idx="321">
                  <c:v>7252</c:v>
                </c:pt>
                <c:pt idx="322">
                  <c:v>7277</c:v>
                </c:pt>
                <c:pt idx="323">
                  <c:v>7302</c:v>
                </c:pt>
                <c:pt idx="324">
                  <c:v>7327</c:v>
                </c:pt>
                <c:pt idx="325">
                  <c:v>7352</c:v>
                </c:pt>
                <c:pt idx="326">
                  <c:v>7377</c:v>
                </c:pt>
                <c:pt idx="327">
                  <c:v>7402</c:v>
                </c:pt>
                <c:pt idx="328">
                  <c:v>7427</c:v>
                </c:pt>
                <c:pt idx="329">
                  <c:v>7452</c:v>
                </c:pt>
                <c:pt idx="330">
                  <c:v>7477</c:v>
                </c:pt>
                <c:pt idx="331">
                  <c:v>7502</c:v>
                </c:pt>
                <c:pt idx="332">
                  <c:v>7527</c:v>
                </c:pt>
                <c:pt idx="333">
                  <c:v>7552</c:v>
                </c:pt>
                <c:pt idx="334">
                  <c:v>7577</c:v>
                </c:pt>
                <c:pt idx="335">
                  <c:v>7602</c:v>
                </c:pt>
                <c:pt idx="336">
                  <c:v>7627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70096"/>
        <c:axId val="253270656"/>
      </c:areaChart>
      <c:barChart>
        <c:barDir val="col"/>
        <c:grouping val="clustered"/>
        <c:varyColors val="0"/>
        <c:ser>
          <c:idx val="2"/>
          <c:order val="2"/>
          <c:tx>
            <c:v>Create Label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Options!$L$5:$L$341</c:f>
              <c:numCache>
                <c:formatCode>General</c:formatCode>
                <c:ptCount val="33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27</c:v>
                </c:pt>
                <c:pt idx="33">
                  <c:v>50</c:v>
                </c:pt>
                <c:pt idx="34">
                  <c:v>73</c:v>
                </c:pt>
                <c:pt idx="35">
                  <c:v>96</c:v>
                </c:pt>
                <c:pt idx="36">
                  <c:v>119</c:v>
                </c:pt>
                <c:pt idx="37">
                  <c:v>142</c:v>
                </c:pt>
                <c:pt idx="38">
                  <c:v>165</c:v>
                </c:pt>
                <c:pt idx="39">
                  <c:v>188</c:v>
                </c:pt>
                <c:pt idx="40">
                  <c:v>211</c:v>
                </c:pt>
                <c:pt idx="41">
                  <c:v>234</c:v>
                </c:pt>
                <c:pt idx="42">
                  <c:v>257</c:v>
                </c:pt>
                <c:pt idx="43">
                  <c:v>280</c:v>
                </c:pt>
                <c:pt idx="44">
                  <c:v>303</c:v>
                </c:pt>
                <c:pt idx="45">
                  <c:v>326</c:v>
                </c:pt>
                <c:pt idx="46">
                  <c:v>349</c:v>
                </c:pt>
                <c:pt idx="47">
                  <c:v>372</c:v>
                </c:pt>
                <c:pt idx="48">
                  <c:v>395</c:v>
                </c:pt>
                <c:pt idx="49">
                  <c:v>418</c:v>
                </c:pt>
                <c:pt idx="50">
                  <c:v>441</c:v>
                </c:pt>
                <c:pt idx="51">
                  <c:v>464</c:v>
                </c:pt>
                <c:pt idx="52">
                  <c:v>487</c:v>
                </c:pt>
                <c:pt idx="53">
                  <c:v>510</c:v>
                </c:pt>
                <c:pt idx="54">
                  <c:v>533</c:v>
                </c:pt>
                <c:pt idx="55">
                  <c:v>556</c:v>
                </c:pt>
                <c:pt idx="56">
                  <c:v>579</c:v>
                </c:pt>
                <c:pt idx="57">
                  <c:v>602</c:v>
                </c:pt>
                <c:pt idx="58">
                  <c:v>625</c:v>
                </c:pt>
                <c:pt idx="59">
                  <c:v>648</c:v>
                </c:pt>
                <c:pt idx="60">
                  <c:v>671</c:v>
                </c:pt>
                <c:pt idx="61">
                  <c:v>694</c:v>
                </c:pt>
                <c:pt idx="62">
                  <c:v>717</c:v>
                </c:pt>
                <c:pt idx="63">
                  <c:v>740</c:v>
                </c:pt>
                <c:pt idx="64">
                  <c:v>763</c:v>
                </c:pt>
                <c:pt idx="65">
                  <c:v>786</c:v>
                </c:pt>
                <c:pt idx="66">
                  <c:v>809</c:v>
                </c:pt>
                <c:pt idx="67">
                  <c:v>832</c:v>
                </c:pt>
                <c:pt idx="68">
                  <c:v>855</c:v>
                </c:pt>
                <c:pt idx="69">
                  <c:v>878</c:v>
                </c:pt>
                <c:pt idx="70">
                  <c:v>901</c:v>
                </c:pt>
                <c:pt idx="71">
                  <c:v>924</c:v>
                </c:pt>
                <c:pt idx="72">
                  <c:v>947</c:v>
                </c:pt>
                <c:pt idx="73">
                  <c:v>970</c:v>
                </c:pt>
                <c:pt idx="74">
                  <c:v>993</c:v>
                </c:pt>
                <c:pt idx="75">
                  <c:v>1016</c:v>
                </c:pt>
                <c:pt idx="76">
                  <c:v>1039</c:v>
                </c:pt>
                <c:pt idx="77">
                  <c:v>1062</c:v>
                </c:pt>
                <c:pt idx="78">
                  <c:v>1085</c:v>
                </c:pt>
                <c:pt idx="79">
                  <c:v>1108</c:v>
                </c:pt>
                <c:pt idx="80">
                  <c:v>1131</c:v>
                </c:pt>
                <c:pt idx="81">
                  <c:v>1154</c:v>
                </c:pt>
                <c:pt idx="82">
                  <c:v>1177</c:v>
                </c:pt>
                <c:pt idx="83">
                  <c:v>1200</c:v>
                </c:pt>
                <c:pt idx="84">
                  <c:v>1223</c:v>
                </c:pt>
                <c:pt idx="85">
                  <c:v>1246</c:v>
                </c:pt>
                <c:pt idx="86">
                  <c:v>1269</c:v>
                </c:pt>
                <c:pt idx="87">
                  <c:v>1292</c:v>
                </c:pt>
                <c:pt idx="88">
                  <c:v>1315</c:v>
                </c:pt>
                <c:pt idx="89">
                  <c:v>1338</c:v>
                </c:pt>
                <c:pt idx="90">
                  <c:v>1361</c:v>
                </c:pt>
                <c:pt idx="91">
                  <c:v>1384</c:v>
                </c:pt>
                <c:pt idx="92">
                  <c:v>1407</c:v>
                </c:pt>
                <c:pt idx="93">
                  <c:v>1430</c:v>
                </c:pt>
                <c:pt idx="94">
                  <c:v>1453</c:v>
                </c:pt>
                <c:pt idx="95">
                  <c:v>1476</c:v>
                </c:pt>
                <c:pt idx="96">
                  <c:v>1499</c:v>
                </c:pt>
                <c:pt idx="97">
                  <c:v>1522</c:v>
                </c:pt>
                <c:pt idx="98">
                  <c:v>1545</c:v>
                </c:pt>
                <c:pt idx="99">
                  <c:v>1568</c:v>
                </c:pt>
                <c:pt idx="100">
                  <c:v>1591</c:v>
                </c:pt>
                <c:pt idx="101">
                  <c:v>1614</c:v>
                </c:pt>
                <c:pt idx="102">
                  <c:v>1637</c:v>
                </c:pt>
                <c:pt idx="103">
                  <c:v>1660</c:v>
                </c:pt>
                <c:pt idx="104">
                  <c:v>1683</c:v>
                </c:pt>
                <c:pt idx="105">
                  <c:v>1706</c:v>
                </c:pt>
                <c:pt idx="106">
                  <c:v>1729</c:v>
                </c:pt>
                <c:pt idx="107">
                  <c:v>1752</c:v>
                </c:pt>
                <c:pt idx="108">
                  <c:v>1775</c:v>
                </c:pt>
                <c:pt idx="109">
                  <c:v>1798</c:v>
                </c:pt>
                <c:pt idx="110">
                  <c:v>1821</c:v>
                </c:pt>
                <c:pt idx="111">
                  <c:v>1844</c:v>
                </c:pt>
                <c:pt idx="112">
                  <c:v>1867</c:v>
                </c:pt>
                <c:pt idx="113">
                  <c:v>1890</c:v>
                </c:pt>
                <c:pt idx="114">
                  <c:v>1913</c:v>
                </c:pt>
                <c:pt idx="115">
                  <c:v>1936</c:v>
                </c:pt>
                <c:pt idx="116">
                  <c:v>1959</c:v>
                </c:pt>
                <c:pt idx="117">
                  <c:v>1982</c:v>
                </c:pt>
                <c:pt idx="118">
                  <c:v>2005</c:v>
                </c:pt>
                <c:pt idx="119">
                  <c:v>2028</c:v>
                </c:pt>
                <c:pt idx="120">
                  <c:v>2051</c:v>
                </c:pt>
                <c:pt idx="121">
                  <c:v>2074</c:v>
                </c:pt>
                <c:pt idx="122">
                  <c:v>2097</c:v>
                </c:pt>
                <c:pt idx="123">
                  <c:v>2120</c:v>
                </c:pt>
                <c:pt idx="124">
                  <c:v>2143</c:v>
                </c:pt>
                <c:pt idx="125">
                  <c:v>2166</c:v>
                </c:pt>
                <c:pt idx="126">
                  <c:v>2189</c:v>
                </c:pt>
                <c:pt idx="127">
                  <c:v>2212</c:v>
                </c:pt>
                <c:pt idx="128">
                  <c:v>2235</c:v>
                </c:pt>
                <c:pt idx="129">
                  <c:v>2258</c:v>
                </c:pt>
                <c:pt idx="130">
                  <c:v>2281</c:v>
                </c:pt>
                <c:pt idx="131">
                  <c:v>2304</c:v>
                </c:pt>
                <c:pt idx="132">
                  <c:v>2327</c:v>
                </c:pt>
                <c:pt idx="133">
                  <c:v>2350</c:v>
                </c:pt>
                <c:pt idx="134">
                  <c:v>2373</c:v>
                </c:pt>
                <c:pt idx="135">
                  <c:v>2396</c:v>
                </c:pt>
                <c:pt idx="136">
                  <c:v>2419</c:v>
                </c:pt>
                <c:pt idx="137">
                  <c:v>2442</c:v>
                </c:pt>
                <c:pt idx="138">
                  <c:v>2465</c:v>
                </c:pt>
                <c:pt idx="139">
                  <c:v>2488</c:v>
                </c:pt>
                <c:pt idx="140">
                  <c:v>2511</c:v>
                </c:pt>
                <c:pt idx="141">
                  <c:v>2534</c:v>
                </c:pt>
                <c:pt idx="142">
                  <c:v>2557</c:v>
                </c:pt>
                <c:pt idx="143">
                  <c:v>2580</c:v>
                </c:pt>
                <c:pt idx="144">
                  <c:v>2603</c:v>
                </c:pt>
                <c:pt idx="145">
                  <c:v>2626</c:v>
                </c:pt>
                <c:pt idx="146">
                  <c:v>2649</c:v>
                </c:pt>
                <c:pt idx="147">
                  <c:v>2672</c:v>
                </c:pt>
                <c:pt idx="148">
                  <c:v>2695</c:v>
                </c:pt>
                <c:pt idx="149">
                  <c:v>2718</c:v>
                </c:pt>
                <c:pt idx="150">
                  <c:v>2741</c:v>
                </c:pt>
                <c:pt idx="151">
                  <c:v>2764</c:v>
                </c:pt>
                <c:pt idx="152">
                  <c:v>2787</c:v>
                </c:pt>
                <c:pt idx="153">
                  <c:v>2810</c:v>
                </c:pt>
                <c:pt idx="154">
                  <c:v>2833</c:v>
                </c:pt>
                <c:pt idx="155">
                  <c:v>2856</c:v>
                </c:pt>
                <c:pt idx="156">
                  <c:v>2879</c:v>
                </c:pt>
                <c:pt idx="157">
                  <c:v>2902</c:v>
                </c:pt>
                <c:pt idx="158">
                  <c:v>2925</c:v>
                </c:pt>
                <c:pt idx="159">
                  <c:v>2948</c:v>
                </c:pt>
                <c:pt idx="160">
                  <c:v>2971</c:v>
                </c:pt>
                <c:pt idx="161">
                  <c:v>2994</c:v>
                </c:pt>
                <c:pt idx="162">
                  <c:v>3017</c:v>
                </c:pt>
                <c:pt idx="163">
                  <c:v>3040</c:v>
                </c:pt>
                <c:pt idx="164">
                  <c:v>3063</c:v>
                </c:pt>
                <c:pt idx="165">
                  <c:v>3086</c:v>
                </c:pt>
                <c:pt idx="166">
                  <c:v>3109</c:v>
                </c:pt>
                <c:pt idx="167">
                  <c:v>3132</c:v>
                </c:pt>
                <c:pt idx="168">
                  <c:v>3155</c:v>
                </c:pt>
                <c:pt idx="169">
                  <c:v>3178</c:v>
                </c:pt>
                <c:pt idx="170">
                  <c:v>3201</c:v>
                </c:pt>
                <c:pt idx="171">
                  <c:v>3224</c:v>
                </c:pt>
                <c:pt idx="172">
                  <c:v>3247</c:v>
                </c:pt>
                <c:pt idx="173">
                  <c:v>3270</c:v>
                </c:pt>
                <c:pt idx="174">
                  <c:v>3293</c:v>
                </c:pt>
                <c:pt idx="175">
                  <c:v>3316</c:v>
                </c:pt>
                <c:pt idx="176">
                  <c:v>3339</c:v>
                </c:pt>
                <c:pt idx="177">
                  <c:v>3362</c:v>
                </c:pt>
                <c:pt idx="178">
                  <c:v>3385</c:v>
                </c:pt>
                <c:pt idx="179">
                  <c:v>3408</c:v>
                </c:pt>
                <c:pt idx="180">
                  <c:v>3431</c:v>
                </c:pt>
                <c:pt idx="181">
                  <c:v>3454</c:v>
                </c:pt>
                <c:pt idx="182">
                  <c:v>3477</c:v>
                </c:pt>
                <c:pt idx="183">
                  <c:v>3500</c:v>
                </c:pt>
                <c:pt idx="184">
                  <c:v>3523</c:v>
                </c:pt>
                <c:pt idx="185">
                  <c:v>3546</c:v>
                </c:pt>
                <c:pt idx="186">
                  <c:v>3569</c:v>
                </c:pt>
                <c:pt idx="187">
                  <c:v>3592</c:v>
                </c:pt>
                <c:pt idx="188">
                  <c:v>3615</c:v>
                </c:pt>
                <c:pt idx="189">
                  <c:v>3638</c:v>
                </c:pt>
                <c:pt idx="190">
                  <c:v>3661</c:v>
                </c:pt>
                <c:pt idx="191">
                  <c:v>3684</c:v>
                </c:pt>
                <c:pt idx="192">
                  <c:v>3707</c:v>
                </c:pt>
                <c:pt idx="193">
                  <c:v>3730</c:v>
                </c:pt>
                <c:pt idx="194">
                  <c:v>3753</c:v>
                </c:pt>
                <c:pt idx="195">
                  <c:v>3776</c:v>
                </c:pt>
                <c:pt idx="196">
                  <c:v>3799</c:v>
                </c:pt>
                <c:pt idx="197">
                  <c:v>3822</c:v>
                </c:pt>
                <c:pt idx="198">
                  <c:v>3845</c:v>
                </c:pt>
                <c:pt idx="199">
                  <c:v>3868</c:v>
                </c:pt>
                <c:pt idx="200">
                  <c:v>3891</c:v>
                </c:pt>
                <c:pt idx="201">
                  <c:v>3914</c:v>
                </c:pt>
                <c:pt idx="202">
                  <c:v>3937</c:v>
                </c:pt>
                <c:pt idx="203">
                  <c:v>3960</c:v>
                </c:pt>
                <c:pt idx="204">
                  <c:v>3983</c:v>
                </c:pt>
                <c:pt idx="205">
                  <c:v>4006</c:v>
                </c:pt>
                <c:pt idx="206">
                  <c:v>4029</c:v>
                </c:pt>
                <c:pt idx="207">
                  <c:v>4052</c:v>
                </c:pt>
                <c:pt idx="208">
                  <c:v>4075</c:v>
                </c:pt>
                <c:pt idx="209">
                  <c:v>4098</c:v>
                </c:pt>
                <c:pt idx="210">
                  <c:v>4121</c:v>
                </c:pt>
                <c:pt idx="211">
                  <c:v>4144</c:v>
                </c:pt>
                <c:pt idx="212">
                  <c:v>4167</c:v>
                </c:pt>
                <c:pt idx="213">
                  <c:v>4190</c:v>
                </c:pt>
                <c:pt idx="214">
                  <c:v>4213</c:v>
                </c:pt>
                <c:pt idx="215">
                  <c:v>4236</c:v>
                </c:pt>
                <c:pt idx="216">
                  <c:v>4259</c:v>
                </c:pt>
                <c:pt idx="217">
                  <c:v>4282</c:v>
                </c:pt>
                <c:pt idx="218">
                  <c:v>4305</c:v>
                </c:pt>
                <c:pt idx="219">
                  <c:v>4328</c:v>
                </c:pt>
                <c:pt idx="220">
                  <c:v>4351</c:v>
                </c:pt>
                <c:pt idx="221">
                  <c:v>4374</c:v>
                </c:pt>
                <c:pt idx="222">
                  <c:v>4397</c:v>
                </c:pt>
                <c:pt idx="223">
                  <c:v>4420</c:v>
                </c:pt>
                <c:pt idx="224">
                  <c:v>4443</c:v>
                </c:pt>
                <c:pt idx="225">
                  <c:v>4466</c:v>
                </c:pt>
                <c:pt idx="226">
                  <c:v>4489</c:v>
                </c:pt>
                <c:pt idx="227">
                  <c:v>4512</c:v>
                </c:pt>
                <c:pt idx="228">
                  <c:v>4535</c:v>
                </c:pt>
                <c:pt idx="229">
                  <c:v>4558</c:v>
                </c:pt>
                <c:pt idx="230">
                  <c:v>4581</c:v>
                </c:pt>
                <c:pt idx="231">
                  <c:v>4604</c:v>
                </c:pt>
                <c:pt idx="232">
                  <c:v>4627</c:v>
                </c:pt>
                <c:pt idx="233">
                  <c:v>4650</c:v>
                </c:pt>
                <c:pt idx="234">
                  <c:v>4673</c:v>
                </c:pt>
                <c:pt idx="235">
                  <c:v>4696</c:v>
                </c:pt>
                <c:pt idx="236">
                  <c:v>4719</c:v>
                </c:pt>
                <c:pt idx="237">
                  <c:v>4742</c:v>
                </c:pt>
                <c:pt idx="238">
                  <c:v>4765</c:v>
                </c:pt>
                <c:pt idx="239">
                  <c:v>4788</c:v>
                </c:pt>
                <c:pt idx="240">
                  <c:v>4811</c:v>
                </c:pt>
                <c:pt idx="241">
                  <c:v>4834</c:v>
                </c:pt>
                <c:pt idx="242">
                  <c:v>4857</c:v>
                </c:pt>
                <c:pt idx="243">
                  <c:v>4880</c:v>
                </c:pt>
                <c:pt idx="244">
                  <c:v>4903</c:v>
                </c:pt>
                <c:pt idx="245">
                  <c:v>4926</c:v>
                </c:pt>
                <c:pt idx="246">
                  <c:v>4949</c:v>
                </c:pt>
                <c:pt idx="247">
                  <c:v>4972</c:v>
                </c:pt>
                <c:pt idx="248">
                  <c:v>4995</c:v>
                </c:pt>
                <c:pt idx="249">
                  <c:v>5018</c:v>
                </c:pt>
                <c:pt idx="250">
                  <c:v>5041</c:v>
                </c:pt>
                <c:pt idx="251">
                  <c:v>5064</c:v>
                </c:pt>
                <c:pt idx="252">
                  <c:v>5087</c:v>
                </c:pt>
                <c:pt idx="253">
                  <c:v>5110</c:v>
                </c:pt>
                <c:pt idx="254">
                  <c:v>5133</c:v>
                </c:pt>
                <c:pt idx="255">
                  <c:v>5156</c:v>
                </c:pt>
                <c:pt idx="256">
                  <c:v>5179</c:v>
                </c:pt>
                <c:pt idx="257">
                  <c:v>5202</c:v>
                </c:pt>
                <c:pt idx="258">
                  <c:v>5225</c:v>
                </c:pt>
                <c:pt idx="259">
                  <c:v>5248</c:v>
                </c:pt>
                <c:pt idx="260">
                  <c:v>5271</c:v>
                </c:pt>
                <c:pt idx="261">
                  <c:v>5294</c:v>
                </c:pt>
                <c:pt idx="262">
                  <c:v>5317</c:v>
                </c:pt>
                <c:pt idx="263">
                  <c:v>5340</c:v>
                </c:pt>
                <c:pt idx="264">
                  <c:v>5363</c:v>
                </c:pt>
                <c:pt idx="265">
                  <c:v>5386</c:v>
                </c:pt>
                <c:pt idx="266">
                  <c:v>5409</c:v>
                </c:pt>
                <c:pt idx="267">
                  <c:v>5432</c:v>
                </c:pt>
                <c:pt idx="268">
                  <c:v>5455</c:v>
                </c:pt>
                <c:pt idx="269">
                  <c:v>5478</c:v>
                </c:pt>
                <c:pt idx="270">
                  <c:v>5501</c:v>
                </c:pt>
                <c:pt idx="271">
                  <c:v>5524</c:v>
                </c:pt>
                <c:pt idx="272">
                  <c:v>5547</c:v>
                </c:pt>
                <c:pt idx="273">
                  <c:v>5570</c:v>
                </c:pt>
                <c:pt idx="274">
                  <c:v>5593</c:v>
                </c:pt>
                <c:pt idx="275">
                  <c:v>5616</c:v>
                </c:pt>
                <c:pt idx="276">
                  <c:v>5639</c:v>
                </c:pt>
                <c:pt idx="277">
                  <c:v>5662</c:v>
                </c:pt>
                <c:pt idx="278">
                  <c:v>5685</c:v>
                </c:pt>
                <c:pt idx="279">
                  <c:v>5708</c:v>
                </c:pt>
                <c:pt idx="280">
                  <c:v>5731</c:v>
                </c:pt>
                <c:pt idx="281">
                  <c:v>5754</c:v>
                </c:pt>
                <c:pt idx="282">
                  <c:v>5777</c:v>
                </c:pt>
                <c:pt idx="283">
                  <c:v>5800</c:v>
                </c:pt>
                <c:pt idx="284">
                  <c:v>5823</c:v>
                </c:pt>
                <c:pt idx="285">
                  <c:v>5846</c:v>
                </c:pt>
                <c:pt idx="286">
                  <c:v>5869</c:v>
                </c:pt>
                <c:pt idx="287">
                  <c:v>5892</c:v>
                </c:pt>
                <c:pt idx="288">
                  <c:v>5915</c:v>
                </c:pt>
                <c:pt idx="289">
                  <c:v>5938</c:v>
                </c:pt>
                <c:pt idx="290">
                  <c:v>5961</c:v>
                </c:pt>
                <c:pt idx="291">
                  <c:v>5984</c:v>
                </c:pt>
                <c:pt idx="292">
                  <c:v>6007</c:v>
                </c:pt>
                <c:pt idx="293">
                  <c:v>6030</c:v>
                </c:pt>
                <c:pt idx="294">
                  <c:v>6053</c:v>
                </c:pt>
                <c:pt idx="295">
                  <c:v>6076</c:v>
                </c:pt>
                <c:pt idx="296">
                  <c:v>6099</c:v>
                </c:pt>
                <c:pt idx="297">
                  <c:v>6122</c:v>
                </c:pt>
                <c:pt idx="298">
                  <c:v>6145</c:v>
                </c:pt>
                <c:pt idx="299">
                  <c:v>6168</c:v>
                </c:pt>
                <c:pt idx="300">
                  <c:v>6191</c:v>
                </c:pt>
                <c:pt idx="301">
                  <c:v>6214</c:v>
                </c:pt>
                <c:pt idx="302">
                  <c:v>6237</c:v>
                </c:pt>
                <c:pt idx="303">
                  <c:v>6260</c:v>
                </c:pt>
                <c:pt idx="304">
                  <c:v>6283</c:v>
                </c:pt>
                <c:pt idx="305">
                  <c:v>6306</c:v>
                </c:pt>
                <c:pt idx="306">
                  <c:v>6329</c:v>
                </c:pt>
                <c:pt idx="307">
                  <c:v>6352</c:v>
                </c:pt>
                <c:pt idx="308">
                  <c:v>6375</c:v>
                </c:pt>
                <c:pt idx="309">
                  <c:v>6398</c:v>
                </c:pt>
                <c:pt idx="310">
                  <c:v>6421</c:v>
                </c:pt>
                <c:pt idx="311">
                  <c:v>6444</c:v>
                </c:pt>
                <c:pt idx="312">
                  <c:v>6467</c:v>
                </c:pt>
                <c:pt idx="313">
                  <c:v>6490</c:v>
                </c:pt>
                <c:pt idx="314">
                  <c:v>6513</c:v>
                </c:pt>
                <c:pt idx="315">
                  <c:v>6536</c:v>
                </c:pt>
                <c:pt idx="316">
                  <c:v>6559</c:v>
                </c:pt>
                <c:pt idx="317">
                  <c:v>6582</c:v>
                </c:pt>
                <c:pt idx="318">
                  <c:v>6605</c:v>
                </c:pt>
                <c:pt idx="319">
                  <c:v>6628</c:v>
                </c:pt>
                <c:pt idx="320">
                  <c:v>6651</c:v>
                </c:pt>
                <c:pt idx="321">
                  <c:v>6674</c:v>
                </c:pt>
                <c:pt idx="322">
                  <c:v>6697</c:v>
                </c:pt>
                <c:pt idx="323">
                  <c:v>6720</c:v>
                </c:pt>
                <c:pt idx="324">
                  <c:v>6743</c:v>
                </c:pt>
                <c:pt idx="325">
                  <c:v>6766</c:v>
                </c:pt>
                <c:pt idx="326">
                  <c:v>6789</c:v>
                </c:pt>
                <c:pt idx="327">
                  <c:v>6812</c:v>
                </c:pt>
                <c:pt idx="328">
                  <c:v>6835</c:v>
                </c:pt>
                <c:pt idx="329">
                  <c:v>6858</c:v>
                </c:pt>
                <c:pt idx="330">
                  <c:v>6881</c:v>
                </c:pt>
                <c:pt idx="331">
                  <c:v>6904</c:v>
                </c:pt>
                <c:pt idx="332">
                  <c:v>6927</c:v>
                </c:pt>
                <c:pt idx="333">
                  <c:v>6950</c:v>
                </c:pt>
                <c:pt idx="334">
                  <c:v>6973</c:v>
                </c:pt>
                <c:pt idx="335">
                  <c:v>6996</c:v>
                </c:pt>
                <c:pt idx="336">
                  <c:v>7019</c:v>
                </c:pt>
              </c:numCache>
            </c:numRef>
          </c:val>
        </c:ser>
        <c:ser>
          <c:idx val="3"/>
          <c:order val="3"/>
          <c:tx>
            <c:v>Close Label</c:v>
          </c:tx>
          <c:spPr>
            <a:noFill/>
            <a:ln>
              <a:noFill/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Options!$N$5:$N$341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52</c:v>
                </c:pt>
                <c:pt idx="34">
                  <c:v>77</c:v>
                </c:pt>
                <c:pt idx="35">
                  <c:v>102</c:v>
                </c:pt>
                <c:pt idx="36">
                  <c:v>127</c:v>
                </c:pt>
                <c:pt idx="37">
                  <c:v>152</c:v>
                </c:pt>
                <c:pt idx="38">
                  <c:v>177</c:v>
                </c:pt>
                <c:pt idx="39">
                  <c:v>202</c:v>
                </c:pt>
                <c:pt idx="40">
                  <c:v>227</c:v>
                </c:pt>
                <c:pt idx="41">
                  <c:v>252</c:v>
                </c:pt>
                <c:pt idx="42">
                  <c:v>277</c:v>
                </c:pt>
                <c:pt idx="43">
                  <c:v>302</c:v>
                </c:pt>
                <c:pt idx="44">
                  <c:v>327</c:v>
                </c:pt>
                <c:pt idx="45">
                  <c:v>352</c:v>
                </c:pt>
                <c:pt idx="46">
                  <c:v>377</c:v>
                </c:pt>
                <c:pt idx="47">
                  <c:v>402</c:v>
                </c:pt>
                <c:pt idx="48">
                  <c:v>427</c:v>
                </c:pt>
                <c:pt idx="49">
                  <c:v>452</c:v>
                </c:pt>
                <c:pt idx="50">
                  <c:v>477</c:v>
                </c:pt>
                <c:pt idx="51">
                  <c:v>502</c:v>
                </c:pt>
                <c:pt idx="52">
                  <c:v>527</c:v>
                </c:pt>
                <c:pt idx="53">
                  <c:v>552</c:v>
                </c:pt>
                <c:pt idx="54">
                  <c:v>577</c:v>
                </c:pt>
                <c:pt idx="55">
                  <c:v>602</c:v>
                </c:pt>
                <c:pt idx="56">
                  <c:v>627</c:v>
                </c:pt>
                <c:pt idx="57">
                  <c:v>652</c:v>
                </c:pt>
                <c:pt idx="58">
                  <c:v>677</c:v>
                </c:pt>
                <c:pt idx="59">
                  <c:v>702</c:v>
                </c:pt>
                <c:pt idx="60">
                  <c:v>727</c:v>
                </c:pt>
                <c:pt idx="61">
                  <c:v>752</c:v>
                </c:pt>
                <c:pt idx="62">
                  <c:v>777</c:v>
                </c:pt>
                <c:pt idx="63">
                  <c:v>802</c:v>
                </c:pt>
                <c:pt idx="64">
                  <c:v>827</c:v>
                </c:pt>
                <c:pt idx="65">
                  <c:v>852</c:v>
                </c:pt>
                <c:pt idx="66">
                  <c:v>877</c:v>
                </c:pt>
                <c:pt idx="67">
                  <c:v>902</c:v>
                </c:pt>
                <c:pt idx="68">
                  <c:v>927</c:v>
                </c:pt>
                <c:pt idx="69">
                  <c:v>952</c:v>
                </c:pt>
                <c:pt idx="70">
                  <c:v>977</c:v>
                </c:pt>
                <c:pt idx="71">
                  <c:v>1002</c:v>
                </c:pt>
                <c:pt idx="72">
                  <c:v>1027</c:v>
                </c:pt>
                <c:pt idx="73">
                  <c:v>1052</c:v>
                </c:pt>
                <c:pt idx="74">
                  <c:v>1077</c:v>
                </c:pt>
                <c:pt idx="75">
                  <c:v>1102</c:v>
                </c:pt>
                <c:pt idx="76">
                  <c:v>1127</c:v>
                </c:pt>
                <c:pt idx="77">
                  <c:v>1152</c:v>
                </c:pt>
                <c:pt idx="78">
                  <c:v>1177</c:v>
                </c:pt>
                <c:pt idx="79">
                  <c:v>1202</c:v>
                </c:pt>
                <c:pt idx="80">
                  <c:v>1227</c:v>
                </c:pt>
                <c:pt idx="81">
                  <c:v>1252</c:v>
                </c:pt>
                <c:pt idx="82">
                  <c:v>1277</c:v>
                </c:pt>
                <c:pt idx="83">
                  <c:v>1302</c:v>
                </c:pt>
                <c:pt idx="84">
                  <c:v>1327</c:v>
                </c:pt>
                <c:pt idx="85">
                  <c:v>1352</c:v>
                </c:pt>
                <c:pt idx="86">
                  <c:v>1377</c:v>
                </c:pt>
                <c:pt idx="87">
                  <c:v>1402</c:v>
                </c:pt>
                <c:pt idx="88">
                  <c:v>1427</c:v>
                </c:pt>
                <c:pt idx="89">
                  <c:v>1452</c:v>
                </c:pt>
                <c:pt idx="90">
                  <c:v>1477</c:v>
                </c:pt>
                <c:pt idx="91">
                  <c:v>1502</c:v>
                </c:pt>
                <c:pt idx="92">
                  <c:v>1527</c:v>
                </c:pt>
                <c:pt idx="93">
                  <c:v>1552</c:v>
                </c:pt>
                <c:pt idx="94">
                  <c:v>1577</c:v>
                </c:pt>
                <c:pt idx="95">
                  <c:v>1602</c:v>
                </c:pt>
                <c:pt idx="96">
                  <c:v>1627</c:v>
                </c:pt>
                <c:pt idx="97">
                  <c:v>1652</c:v>
                </c:pt>
                <c:pt idx="98">
                  <c:v>1677</c:v>
                </c:pt>
                <c:pt idx="99">
                  <c:v>1702</c:v>
                </c:pt>
                <c:pt idx="100">
                  <c:v>1727</c:v>
                </c:pt>
                <c:pt idx="101">
                  <c:v>1752</c:v>
                </c:pt>
                <c:pt idx="102">
                  <c:v>1777</c:v>
                </c:pt>
                <c:pt idx="103">
                  <c:v>1802</c:v>
                </c:pt>
                <c:pt idx="104">
                  <c:v>1827</c:v>
                </c:pt>
                <c:pt idx="105">
                  <c:v>1852</c:v>
                </c:pt>
                <c:pt idx="106">
                  <c:v>1877</c:v>
                </c:pt>
                <c:pt idx="107">
                  <c:v>1902</c:v>
                </c:pt>
                <c:pt idx="108">
                  <c:v>1927</c:v>
                </c:pt>
                <c:pt idx="109">
                  <c:v>1952</c:v>
                </c:pt>
                <c:pt idx="110">
                  <c:v>1977</c:v>
                </c:pt>
                <c:pt idx="111">
                  <c:v>2002</c:v>
                </c:pt>
                <c:pt idx="112">
                  <c:v>2027</c:v>
                </c:pt>
                <c:pt idx="113">
                  <c:v>2052</c:v>
                </c:pt>
                <c:pt idx="114">
                  <c:v>2077</c:v>
                </c:pt>
                <c:pt idx="115">
                  <c:v>2102</c:v>
                </c:pt>
                <c:pt idx="116">
                  <c:v>2127</c:v>
                </c:pt>
                <c:pt idx="117">
                  <c:v>2152</c:v>
                </c:pt>
                <c:pt idx="118">
                  <c:v>2177</c:v>
                </c:pt>
                <c:pt idx="119">
                  <c:v>2202</c:v>
                </c:pt>
                <c:pt idx="120">
                  <c:v>2227</c:v>
                </c:pt>
                <c:pt idx="121">
                  <c:v>2252</c:v>
                </c:pt>
                <c:pt idx="122">
                  <c:v>2277</c:v>
                </c:pt>
                <c:pt idx="123">
                  <c:v>2302</c:v>
                </c:pt>
                <c:pt idx="124">
                  <c:v>2327</c:v>
                </c:pt>
                <c:pt idx="125">
                  <c:v>2352</c:v>
                </c:pt>
                <c:pt idx="126">
                  <c:v>2377</c:v>
                </c:pt>
                <c:pt idx="127">
                  <c:v>2402</c:v>
                </c:pt>
                <c:pt idx="128">
                  <c:v>2427</c:v>
                </c:pt>
                <c:pt idx="129">
                  <c:v>2452</c:v>
                </c:pt>
                <c:pt idx="130">
                  <c:v>2477</c:v>
                </c:pt>
                <c:pt idx="131">
                  <c:v>2502</c:v>
                </c:pt>
                <c:pt idx="132">
                  <c:v>2527</c:v>
                </c:pt>
                <c:pt idx="133">
                  <c:v>2552</c:v>
                </c:pt>
                <c:pt idx="134">
                  <c:v>2577</c:v>
                </c:pt>
                <c:pt idx="135">
                  <c:v>2602</c:v>
                </c:pt>
                <c:pt idx="136">
                  <c:v>2627</c:v>
                </c:pt>
                <c:pt idx="137">
                  <c:v>2652</c:v>
                </c:pt>
                <c:pt idx="138">
                  <c:v>2677</c:v>
                </c:pt>
                <c:pt idx="139">
                  <c:v>2702</c:v>
                </c:pt>
                <c:pt idx="140">
                  <c:v>2727</c:v>
                </c:pt>
                <c:pt idx="141">
                  <c:v>2752</c:v>
                </c:pt>
                <c:pt idx="142">
                  <c:v>2777</c:v>
                </c:pt>
                <c:pt idx="143">
                  <c:v>2802</c:v>
                </c:pt>
                <c:pt idx="144">
                  <c:v>2827</c:v>
                </c:pt>
                <c:pt idx="145">
                  <c:v>2852</c:v>
                </c:pt>
                <c:pt idx="146">
                  <c:v>2877</c:v>
                </c:pt>
                <c:pt idx="147">
                  <c:v>2902</c:v>
                </c:pt>
                <c:pt idx="148">
                  <c:v>2927</c:v>
                </c:pt>
                <c:pt idx="149">
                  <c:v>2952</c:v>
                </c:pt>
                <c:pt idx="150">
                  <c:v>2977</c:v>
                </c:pt>
                <c:pt idx="151">
                  <c:v>3002</c:v>
                </c:pt>
                <c:pt idx="152">
                  <c:v>3027</c:v>
                </c:pt>
                <c:pt idx="153">
                  <c:v>3052</c:v>
                </c:pt>
                <c:pt idx="154">
                  <c:v>3077</c:v>
                </c:pt>
                <c:pt idx="155">
                  <c:v>3102</c:v>
                </c:pt>
                <c:pt idx="156">
                  <c:v>3127</c:v>
                </c:pt>
                <c:pt idx="157">
                  <c:v>3152</c:v>
                </c:pt>
                <c:pt idx="158">
                  <c:v>3177</c:v>
                </c:pt>
                <c:pt idx="159">
                  <c:v>3202</c:v>
                </c:pt>
                <c:pt idx="160">
                  <c:v>3227</c:v>
                </c:pt>
                <c:pt idx="161">
                  <c:v>3252</c:v>
                </c:pt>
                <c:pt idx="162">
                  <c:v>3277</c:v>
                </c:pt>
                <c:pt idx="163">
                  <c:v>3302</c:v>
                </c:pt>
                <c:pt idx="164">
                  <c:v>3327</c:v>
                </c:pt>
                <c:pt idx="165">
                  <c:v>3352</c:v>
                </c:pt>
                <c:pt idx="166">
                  <c:v>3377</c:v>
                </c:pt>
                <c:pt idx="167">
                  <c:v>3402</c:v>
                </c:pt>
                <c:pt idx="168">
                  <c:v>3427</c:v>
                </c:pt>
                <c:pt idx="169">
                  <c:v>3452</c:v>
                </c:pt>
                <c:pt idx="170">
                  <c:v>3477</c:v>
                </c:pt>
                <c:pt idx="171">
                  <c:v>3502</c:v>
                </c:pt>
                <c:pt idx="172">
                  <c:v>3527</c:v>
                </c:pt>
                <c:pt idx="173">
                  <c:v>3552</c:v>
                </c:pt>
                <c:pt idx="174">
                  <c:v>3577</c:v>
                </c:pt>
                <c:pt idx="175">
                  <c:v>3602</c:v>
                </c:pt>
                <c:pt idx="176">
                  <c:v>3627</c:v>
                </c:pt>
                <c:pt idx="177">
                  <c:v>3652</c:v>
                </c:pt>
                <c:pt idx="178">
                  <c:v>3677</c:v>
                </c:pt>
                <c:pt idx="179">
                  <c:v>3702</c:v>
                </c:pt>
                <c:pt idx="180">
                  <c:v>3727</c:v>
                </c:pt>
                <c:pt idx="181">
                  <c:v>3752</c:v>
                </c:pt>
                <c:pt idx="182">
                  <c:v>3777</c:v>
                </c:pt>
                <c:pt idx="183">
                  <c:v>3802</c:v>
                </c:pt>
                <c:pt idx="184">
                  <c:v>3827</c:v>
                </c:pt>
                <c:pt idx="185">
                  <c:v>3852</c:v>
                </c:pt>
                <c:pt idx="186">
                  <c:v>3877</c:v>
                </c:pt>
                <c:pt idx="187">
                  <c:v>3902</c:v>
                </c:pt>
                <c:pt idx="188">
                  <c:v>3927</c:v>
                </c:pt>
                <c:pt idx="189">
                  <c:v>3952</c:v>
                </c:pt>
                <c:pt idx="190">
                  <c:v>3977</c:v>
                </c:pt>
                <c:pt idx="191">
                  <c:v>4002</c:v>
                </c:pt>
                <c:pt idx="192">
                  <c:v>4027</c:v>
                </c:pt>
                <c:pt idx="193">
                  <c:v>4052</c:v>
                </c:pt>
                <c:pt idx="194">
                  <c:v>4077</c:v>
                </c:pt>
                <c:pt idx="195">
                  <c:v>4102</c:v>
                </c:pt>
                <c:pt idx="196">
                  <c:v>4127</c:v>
                </c:pt>
                <c:pt idx="197">
                  <c:v>4152</c:v>
                </c:pt>
                <c:pt idx="198">
                  <c:v>4177</c:v>
                </c:pt>
                <c:pt idx="199">
                  <c:v>4202</c:v>
                </c:pt>
                <c:pt idx="200">
                  <c:v>4227</c:v>
                </c:pt>
                <c:pt idx="201">
                  <c:v>4252</c:v>
                </c:pt>
                <c:pt idx="202">
                  <c:v>4277</c:v>
                </c:pt>
                <c:pt idx="203">
                  <c:v>4302</c:v>
                </c:pt>
                <c:pt idx="204">
                  <c:v>4327</c:v>
                </c:pt>
                <c:pt idx="205">
                  <c:v>4352</c:v>
                </c:pt>
                <c:pt idx="206">
                  <c:v>4377</c:v>
                </c:pt>
                <c:pt idx="207">
                  <c:v>4402</c:v>
                </c:pt>
                <c:pt idx="208">
                  <c:v>4427</c:v>
                </c:pt>
                <c:pt idx="209">
                  <c:v>4452</c:v>
                </c:pt>
                <c:pt idx="210">
                  <c:v>4477</c:v>
                </c:pt>
                <c:pt idx="211">
                  <c:v>4502</c:v>
                </c:pt>
                <c:pt idx="212">
                  <c:v>4527</c:v>
                </c:pt>
                <c:pt idx="213">
                  <c:v>4552</c:v>
                </c:pt>
                <c:pt idx="214">
                  <c:v>4577</c:v>
                </c:pt>
                <c:pt idx="215">
                  <c:v>4602</c:v>
                </c:pt>
                <c:pt idx="216">
                  <c:v>4627</c:v>
                </c:pt>
                <c:pt idx="217">
                  <c:v>4652</c:v>
                </c:pt>
                <c:pt idx="218">
                  <c:v>4677</c:v>
                </c:pt>
                <c:pt idx="219">
                  <c:v>4702</c:v>
                </c:pt>
                <c:pt idx="220">
                  <c:v>4727</c:v>
                </c:pt>
                <c:pt idx="221">
                  <c:v>4752</c:v>
                </c:pt>
                <c:pt idx="222">
                  <c:v>4777</c:v>
                </c:pt>
                <c:pt idx="223">
                  <c:v>4802</c:v>
                </c:pt>
                <c:pt idx="224">
                  <c:v>4827</c:v>
                </c:pt>
                <c:pt idx="225">
                  <c:v>4852</c:v>
                </c:pt>
                <c:pt idx="226">
                  <c:v>4877</c:v>
                </c:pt>
                <c:pt idx="227">
                  <c:v>4902</c:v>
                </c:pt>
                <c:pt idx="228">
                  <c:v>4927</c:v>
                </c:pt>
                <c:pt idx="229">
                  <c:v>4952</c:v>
                </c:pt>
                <c:pt idx="230">
                  <c:v>4977</c:v>
                </c:pt>
                <c:pt idx="231">
                  <c:v>5002</c:v>
                </c:pt>
                <c:pt idx="232">
                  <c:v>5027</c:v>
                </c:pt>
                <c:pt idx="233">
                  <c:v>5052</c:v>
                </c:pt>
                <c:pt idx="234">
                  <c:v>5077</c:v>
                </c:pt>
                <c:pt idx="235">
                  <c:v>5102</c:v>
                </c:pt>
                <c:pt idx="236">
                  <c:v>5127</c:v>
                </c:pt>
                <c:pt idx="237">
                  <c:v>5152</c:v>
                </c:pt>
                <c:pt idx="238">
                  <c:v>5177</c:v>
                </c:pt>
                <c:pt idx="239">
                  <c:v>5202</c:v>
                </c:pt>
                <c:pt idx="240">
                  <c:v>5227</c:v>
                </c:pt>
                <c:pt idx="241">
                  <c:v>5252</c:v>
                </c:pt>
                <c:pt idx="242">
                  <c:v>5277</c:v>
                </c:pt>
                <c:pt idx="243">
                  <c:v>5302</c:v>
                </c:pt>
                <c:pt idx="244">
                  <c:v>5327</c:v>
                </c:pt>
                <c:pt idx="245">
                  <c:v>5352</c:v>
                </c:pt>
                <c:pt idx="246">
                  <c:v>5377</c:v>
                </c:pt>
                <c:pt idx="247">
                  <c:v>5402</c:v>
                </c:pt>
                <c:pt idx="248">
                  <c:v>5427</c:v>
                </c:pt>
                <c:pt idx="249">
                  <c:v>5452</c:v>
                </c:pt>
                <c:pt idx="250">
                  <c:v>5477</c:v>
                </c:pt>
                <c:pt idx="251">
                  <c:v>5502</c:v>
                </c:pt>
                <c:pt idx="252">
                  <c:v>5527</c:v>
                </c:pt>
                <c:pt idx="253">
                  <c:v>5552</c:v>
                </c:pt>
                <c:pt idx="254">
                  <c:v>5577</c:v>
                </c:pt>
                <c:pt idx="255">
                  <c:v>5602</c:v>
                </c:pt>
                <c:pt idx="256">
                  <c:v>5627</c:v>
                </c:pt>
                <c:pt idx="257">
                  <c:v>5652</c:v>
                </c:pt>
                <c:pt idx="258">
                  <c:v>5677</c:v>
                </c:pt>
                <c:pt idx="259">
                  <c:v>5702</c:v>
                </c:pt>
                <c:pt idx="260">
                  <c:v>5727</c:v>
                </c:pt>
                <c:pt idx="261">
                  <c:v>5752</c:v>
                </c:pt>
                <c:pt idx="262">
                  <c:v>5777</c:v>
                </c:pt>
                <c:pt idx="263">
                  <c:v>5802</c:v>
                </c:pt>
                <c:pt idx="264">
                  <c:v>5827</c:v>
                </c:pt>
                <c:pt idx="265">
                  <c:v>5852</c:v>
                </c:pt>
                <c:pt idx="266">
                  <c:v>5877</c:v>
                </c:pt>
                <c:pt idx="267">
                  <c:v>5902</c:v>
                </c:pt>
                <c:pt idx="268">
                  <c:v>5927</c:v>
                </c:pt>
                <c:pt idx="269">
                  <c:v>5952</c:v>
                </c:pt>
                <c:pt idx="270">
                  <c:v>5977</c:v>
                </c:pt>
                <c:pt idx="271">
                  <c:v>6002</c:v>
                </c:pt>
                <c:pt idx="272">
                  <c:v>6027</c:v>
                </c:pt>
                <c:pt idx="273">
                  <c:v>6052</c:v>
                </c:pt>
                <c:pt idx="274">
                  <c:v>6077</c:v>
                </c:pt>
                <c:pt idx="275">
                  <c:v>6102</c:v>
                </c:pt>
                <c:pt idx="276">
                  <c:v>6127</c:v>
                </c:pt>
                <c:pt idx="277">
                  <c:v>6152</c:v>
                </c:pt>
                <c:pt idx="278">
                  <c:v>6177</c:v>
                </c:pt>
                <c:pt idx="279">
                  <c:v>6202</c:v>
                </c:pt>
                <c:pt idx="280">
                  <c:v>6227</c:v>
                </c:pt>
                <c:pt idx="281">
                  <c:v>6252</c:v>
                </c:pt>
                <c:pt idx="282">
                  <c:v>6277</c:v>
                </c:pt>
                <c:pt idx="283">
                  <c:v>6302</c:v>
                </c:pt>
                <c:pt idx="284">
                  <c:v>6327</c:v>
                </c:pt>
                <c:pt idx="285">
                  <c:v>6352</c:v>
                </c:pt>
                <c:pt idx="286">
                  <c:v>6377</c:v>
                </c:pt>
                <c:pt idx="287">
                  <c:v>6402</c:v>
                </c:pt>
                <c:pt idx="288">
                  <c:v>6427</c:v>
                </c:pt>
                <c:pt idx="289">
                  <c:v>6452</c:v>
                </c:pt>
                <c:pt idx="290">
                  <c:v>6477</c:v>
                </c:pt>
                <c:pt idx="291">
                  <c:v>6502</c:v>
                </c:pt>
                <c:pt idx="292">
                  <c:v>6527</c:v>
                </c:pt>
                <c:pt idx="293">
                  <c:v>6552</c:v>
                </c:pt>
                <c:pt idx="294">
                  <c:v>6577</c:v>
                </c:pt>
                <c:pt idx="295">
                  <c:v>6602</c:v>
                </c:pt>
                <c:pt idx="296">
                  <c:v>6627</c:v>
                </c:pt>
                <c:pt idx="297">
                  <c:v>6652</c:v>
                </c:pt>
                <c:pt idx="298">
                  <c:v>6677</c:v>
                </c:pt>
                <c:pt idx="299">
                  <c:v>6702</c:v>
                </c:pt>
                <c:pt idx="300">
                  <c:v>6727</c:v>
                </c:pt>
                <c:pt idx="301">
                  <c:v>6752</c:v>
                </c:pt>
                <c:pt idx="302">
                  <c:v>6777</c:v>
                </c:pt>
                <c:pt idx="303">
                  <c:v>6802</c:v>
                </c:pt>
                <c:pt idx="304">
                  <c:v>6827</c:v>
                </c:pt>
                <c:pt idx="305">
                  <c:v>6852</c:v>
                </c:pt>
                <c:pt idx="306">
                  <c:v>6877</c:v>
                </c:pt>
                <c:pt idx="307">
                  <c:v>6902</c:v>
                </c:pt>
                <c:pt idx="308">
                  <c:v>6927</c:v>
                </c:pt>
                <c:pt idx="309">
                  <c:v>6952</c:v>
                </c:pt>
                <c:pt idx="310">
                  <c:v>6977</c:v>
                </c:pt>
                <c:pt idx="311">
                  <c:v>7002</c:v>
                </c:pt>
                <c:pt idx="312">
                  <c:v>7027</c:v>
                </c:pt>
                <c:pt idx="313">
                  <c:v>7052</c:v>
                </c:pt>
                <c:pt idx="314">
                  <c:v>7077</c:v>
                </c:pt>
                <c:pt idx="315">
                  <c:v>7102</c:v>
                </c:pt>
                <c:pt idx="316">
                  <c:v>7127</c:v>
                </c:pt>
                <c:pt idx="317">
                  <c:v>7152</c:v>
                </c:pt>
                <c:pt idx="318">
                  <c:v>7177</c:v>
                </c:pt>
                <c:pt idx="319">
                  <c:v>7202</c:v>
                </c:pt>
                <c:pt idx="320">
                  <c:v>7227</c:v>
                </c:pt>
                <c:pt idx="321">
                  <c:v>7252</c:v>
                </c:pt>
                <c:pt idx="322">
                  <c:v>7277</c:v>
                </c:pt>
                <c:pt idx="323">
                  <c:v>7302</c:v>
                </c:pt>
                <c:pt idx="324">
                  <c:v>7327</c:v>
                </c:pt>
                <c:pt idx="325">
                  <c:v>7352</c:v>
                </c:pt>
                <c:pt idx="326">
                  <c:v>7377</c:v>
                </c:pt>
                <c:pt idx="327">
                  <c:v>7402</c:v>
                </c:pt>
                <c:pt idx="328">
                  <c:v>7427</c:v>
                </c:pt>
                <c:pt idx="329">
                  <c:v>7452</c:v>
                </c:pt>
                <c:pt idx="330">
                  <c:v>7477</c:v>
                </c:pt>
                <c:pt idx="331">
                  <c:v>7502</c:v>
                </c:pt>
                <c:pt idx="332">
                  <c:v>7527</c:v>
                </c:pt>
                <c:pt idx="333">
                  <c:v>7552</c:v>
                </c:pt>
                <c:pt idx="334">
                  <c:v>7577</c:v>
                </c:pt>
                <c:pt idx="335">
                  <c:v>7602</c:v>
                </c:pt>
                <c:pt idx="336">
                  <c:v>7627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270096"/>
        <c:axId val="253270656"/>
      </c:barChart>
      <c:lineChart>
        <c:grouping val="standard"/>
        <c:varyColors val="0"/>
        <c:ser>
          <c:idx val="0"/>
          <c:order val="0"/>
          <c:tx>
            <c:v>Created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Options!$H$5:$H$341</c:f>
              <c:strCache>
                <c:ptCount val="32"/>
                <c:pt idx="0">
                  <c:v>1-Nov-15</c:v>
                </c:pt>
                <c:pt idx="1">
                  <c:v>2-Nov-15</c:v>
                </c:pt>
                <c:pt idx="2">
                  <c:v>3-Nov-15</c:v>
                </c:pt>
                <c:pt idx="3">
                  <c:v>4-Nov-15</c:v>
                </c:pt>
                <c:pt idx="4">
                  <c:v>5-Nov-15</c:v>
                </c:pt>
                <c:pt idx="5">
                  <c:v>6-Nov-15</c:v>
                </c:pt>
                <c:pt idx="6">
                  <c:v>7-Nov-15</c:v>
                </c:pt>
                <c:pt idx="7">
                  <c:v>8-Nov-15</c:v>
                </c:pt>
                <c:pt idx="8">
                  <c:v>9-Nov-15</c:v>
                </c:pt>
                <c:pt idx="9">
                  <c:v>10-Nov-15</c:v>
                </c:pt>
                <c:pt idx="10">
                  <c:v>11-Nov-15</c:v>
                </c:pt>
                <c:pt idx="11">
                  <c:v>12-Nov-15</c:v>
                </c:pt>
                <c:pt idx="12">
                  <c:v>13-Nov-15</c:v>
                </c:pt>
                <c:pt idx="13">
                  <c:v>14-Nov-15</c:v>
                </c:pt>
                <c:pt idx="14">
                  <c:v>15-Nov-15</c:v>
                </c:pt>
                <c:pt idx="15">
                  <c:v>16-Nov-15</c:v>
                </c:pt>
                <c:pt idx="16">
                  <c:v>17-Nov-15</c:v>
                </c:pt>
                <c:pt idx="17">
                  <c:v>18-Nov-15</c:v>
                </c:pt>
                <c:pt idx="18">
                  <c:v>19-Nov-15</c:v>
                </c:pt>
                <c:pt idx="19">
                  <c:v>20-Nov-15</c:v>
                </c:pt>
                <c:pt idx="20">
                  <c:v>21-Nov-15</c:v>
                </c:pt>
                <c:pt idx="21">
                  <c:v>22-Nov-15</c:v>
                </c:pt>
                <c:pt idx="22">
                  <c:v>23-Nov-15</c:v>
                </c:pt>
                <c:pt idx="23">
                  <c:v>24-Nov-15</c:v>
                </c:pt>
                <c:pt idx="24">
                  <c:v>25-Nov-15</c:v>
                </c:pt>
                <c:pt idx="25">
                  <c:v>26-Nov-15</c:v>
                </c:pt>
                <c:pt idx="26">
                  <c:v>27-Nov-15</c:v>
                </c:pt>
                <c:pt idx="27">
                  <c:v>28-Nov-15</c:v>
                </c:pt>
                <c:pt idx="28">
                  <c:v>29-Nov-15</c:v>
                </c:pt>
                <c:pt idx="29">
                  <c:v>30-Nov-15</c:v>
                </c:pt>
                <c:pt idx="30">
                  <c:v>1-Dec-15</c:v>
                </c:pt>
                <c:pt idx="31">
                  <c:v>2-Dec-15</c:v>
                </c:pt>
              </c:strCache>
            </c:strRef>
          </c:cat>
          <c:val>
            <c:numRef>
              <c:f>Options!$K$5:$K$341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27</c:v>
                </c:pt>
                <c:pt idx="33">
                  <c:v>50</c:v>
                </c:pt>
                <c:pt idx="34">
                  <c:v>73</c:v>
                </c:pt>
                <c:pt idx="35">
                  <c:v>96</c:v>
                </c:pt>
                <c:pt idx="36">
                  <c:v>119</c:v>
                </c:pt>
                <c:pt idx="37">
                  <c:v>142</c:v>
                </c:pt>
                <c:pt idx="38">
                  <c:v>165</c:v>
                </c:pt>
                <c:pt idx="39">
                  <c:v>188</c:v>
                </c:pt>
                <c:pt idx="40">
                  <c:v>211</c:v>
                </c:pt>
                <c:pt idx="41">
                  <c:v>234</c:v>
                </c:pt>
                <c:pt idx="42">
                  <c:v>257</c:v>
                </c:pt>
                <c:pt idx="43">
                  <c:v>280</c:v>
                </c:pt>
                <c:pt idx="44">
                  <c:v>303</c:v>
                </c:pt>
                <c:pt idx="45">
                  <c:v>326</c:v>
                </c:pt>
                <c:pt idx="46">
                  <c:v>349</c:v>
                </c:pt>
                <c:pt idx="47">
                  <c:v>372</c:v>
                </c:pt>
                <c:pt idx="48">
                  <c:v>395</c:v>
                </c:pt>
                <c:pt idx="49">
                  <c:v>418</c:v>
                </c:pt>
                <c:pt idx="50">
                  <c:v>441</c:v>
                </c:pt>
                <c:pt idx="51">
                  <c:v>464</c:v>
                </c:pt>
                <c:pt idx="52">
                  <c:v>487</c:v>
                </c:pt>
                <c:pt idx="53">
                  <c:v>510</c:v>
                </c:pt>
                <c:pt idx="54">
                  <c:v>533</c:v>
                </c:pt>
                <c:pt idx="55">
                  <c:v>556</c:v>
                </c:pt>
                <c:pt idx="56">
                  <c:v>579</c:v>
                </c:pt>
                <c:pt idx="57">
                  <c:v>602</c:v>
                </c:pt>
                <c:pt idx="58">
                  <c:v>625</c:v>
                </c:pt>
                <c:pt idx="59">
                  <c:v>648</c:v>
                </c:pt>
                <c:pt idx="60">
                  <c:v>671</c:v>
                </c:pt>
                <c:pt idx="61">
                  <c:v>694</c:v>
                </c:pt>
                <c:pt idx="62">
                  <c:v>717</c:v>
                </c:pt>
                <c:pt idx="63">
                  <c:v>740</c:v>
                </c:pt>
                <c:pt idx="64">
                  <c:v>763</c:v>
                </c:pt>
                <c:pt idx="65">
                  <c:v>786</c:v>
                </c:pt>
                <c:pt idx="66">
                  <c:v>809</c:v>
                </c:pt>
                <c:pt idx="67">
                  <c:v>832</c:v>
                </c:pt>
                <c:pt idx="68">
                  <c:v>855</c:v>
                </c:pt>
                <c:pt idx="69">
                  <c:v>878</c:v>
                </c:pt>
                <c:pt idx="70">
                  <c:v>901</c:v>
                </c:pt>
                <c:pt idx="71">
                  <c:v>924</c:v>
                </c:pt>
                <c:pt idx="72">
                  <c:v>947</c:v>
                </c:pt>
                <c:pt idx="73">
                  <c:v>970</c:v>
                </c:pt>
                <c:pt idx="74">
                  <c:v>993</c:v>
                </c:pt>
                <c:pt idx="75">
                  <c:v>1016</c:v>
                </c:pt>
                <c:pt idx="76">
                  <c:v>1039</c:v>
                </c:pt>
                <c:pt idx="77">
                  <c:v>1062</c:v>
                </c:pt>
                <c:pt idx="78">
                  <c:v>1085</c:v>
                </c:pt>
                <c:pt idx="79">
                  <c:v>1108</c:v>
                </c:pt>
                <c:pt idx="80">
                  <c:v>1131</c:v>
                </c:pt>
                <c:pt idx="81">
                  <c:v>1154</c:v>
                </c:pt>
                <c:pt idx="82">
                  <c:v>1177</c:v>
                </c:pt>
                <c:pt idx="83">
                  <c:v>1200</c:v>
                </c:pt>
                <c:pt idx="84">
                  <c:v>1223</c:v>
                </c:pt>
                <c:pt idx="85">
                  <c:v>1246</c:v>
                </c:pt>
                <c:pt idx="86">
                  <c:v>1269</c:v>
                </c:pt>
                <c:pt idx="87">
                  <c:v>1292</c:v>
                </c:pt>
                <c:pt idx="88">
                  <c:v>1315</c:v>
                </c:pt>
                <c:pt idx="89">
                  <c:v>1338</c:v>
                </c:pt>
                <c:pt idx="90">
                  <c:v>1361</c:v>
                </c:pt>
                <c:pt idx="91">
                  <c:v>1384</c:v>
                </c:pt>
                <c:pt idx="92">
                  <c:v>1407</c:v>
                </c:pt>
                <c:pt idx="93">
                  <c:v>1430</c:v>
                </c:pt>
                <c:pt idx="94">
                  <c:v>1453</c:v>
                </c:pt>
                <c:pt idx="95">
                  <c:v>1476</c:v>
                </c:pt>
                <c:pt idx="96">
                  <c:v>1499</c:v>
                </c:pt>
                <c:pt idx="97">
                  <c:v>1522</c:v>
                </c:pt>
                <c:pt idx="98">
                  <c:v>1545</c:v>
                </c:pt>
                <c:pt idx="99">
                  <c:v>1568</c:v>
                </c:pt>
                <c:pt idx="100">
                  <c:v>1591</c:v>
                </c:pt>
                <c:pt idx="101">
                  <c:v>1614</c:v>
                </c:pt>
                <c:pt idx="102">
                  <c:v>1637</c:v>
                </c:pt>
                <c:pt idx="103">
                  <c:v>1660</c:v>
                </c:pt>
                <c:pt idx="104">
                  <c:v>1683</c:v>
                </c:pt>
                <c:pt idx="105">
                  <c:v>1706</c:v>
                </c:pt>
                <c:pt idx="106">
                  <c:v>1729</c:v>
                </c:pt>
                <c:pt idx="107">
                  <c:v>1752</c:v>
                </c:pt>
                <c:pt idx="108">
                  <c:v>1775</c:v>
                </c:pt>
                <c:pt idx="109">
                  <c:v>1798</c:v>
                </c:pt>
                <c:pt idx="110">
                  <c:v>1821</c:v>
                </c:pt>
                <c:pt idx="111">
                  <c:v>1844</c:v>
                </c:pt>
                <c:pt idx="112">
                  <c:v>1867</c:v>
                </c:pt>
                <c:pt idx="113">
                  <c:v>1890</c:v>
                </c:pt>
                <c:pt idx="114">
                  <c:v>1913</c:v>
                </c:pt>
                <c:pt idx="115">
                  <c:v>1936</c:v>
                </c:pt>
                <c:pt idx="116">
                  <c:v>1959</c:v>
                </c:pt>
                <c:pt idx="117">
                  <c:v>1982</c:v>
                </c:pt>
                <c:pt idx="118">
                  <c:v>2005</c:v>
                </c:pt>
                <c:pt idx="119">
                  <c:v>2028</c:v>
                </c:pt>
                <c:pt idx="120">
                  <c:v>2051</c:v>
                </c:pt>
                <c:pt idx="121">
                  <c:v>2074</c:v>
                </c:pt>
                <c:pt idx="122">
                  <c:v>2097</c:v>
                </c:pt>
                <c:pt idx="123">
                  <c:v>2120</c:v>
                </c:pt>
                <c:pt idx="124">
                  <c:v>2143</c:v>
                </c:pt>
                <c:pt idx="125">
                  <c:v>2166</c:v>
                </c:pt>
                <c:pt idx="126">
                  <c:v>2189</c:v>
                </c:pt>
                <c:pt idx="127">
                  <c:v>2212</c:v>
                </c:pt>
                <c:pt idx="128">
                  <c:v>2235</c:v>
                </c:pt>
                <c:pt idx="129">
                  <c:v>2258</c:v>
                </c:pt>
                <c:pt idx="130">
                  <c:v>2281</c:v>
                </c:pt>
                <c:pt idx="131">
                  <c:v>2304</c:v>
                </c:pt>
                <c:pt idx="132">
                  <c:v>2327</c:v>
                </c:pt>
                <c:pt idx="133">
                  <c:v>2350</c:v>
                </c:pt>
                <c:pt idx="134">
                  <c:v>2373</c:v>
                </c:pt>
                <c:pt idx="135">
                  <c:v>2396</c:v>
                </c:pt>
                <c:pt idx="136">
                  <c:v>2419</c:v>
                </c:pt>
                <c:pt idx="137">
                  <c:v>2442</c:v>
                </c:pt>
                <c:pt idx="138">
                  <c:v>2465</c:v>
                </c:pt>
                <c:pt idx="139">
                  <c:v>2488</c:v>
                </c:pt>
                <c:pt idx="140">
                  <c:v>2511</c:v>
                </c:pt>
                <c:pt idx="141">
                  <c:v>2534</c:v>
                </c:pt>
                <c:pt idx="142">
                  <c:v>2557</c:v>
                </c:pt>
                <c:pt idx="143">
                  <c:v>2580</c:v>
                </c:pt>
                <c:pt idx="144">
                  <c:v>2603</c:v>
                </c:pt>
                <c:pt idx="145">
                  <c:v>2626</c:v>
                </c:pt>
                <c:pt idx="146">
                  <c:v>2649</c:v>
                </c:pt>
                <c:pt idx="147">
                  <c:v>2672</c:v>
                </c:pt>
                <c:pt idx="148">
                  <c:v>2695</c:v>
                </c:pt>
                <c:pt idx="149">
                  <c:v>2718</c:v>
                </c:pt>
                <c:pt idx="150">
                  <c:v>2741</c:v>
                </c:pt>
                <c:pt idx="151">
                  <c:v>2764</c:v>
                </c:pt>
                <c:pt idx="152">
                  <c:v>2787</c:v>
                </c:pt>
                <c:pt idx="153">
                  <c:v>2810</c:v>
                </c:pt>
                <c:pt idx="154">
                  <c:v>2833</c:v>
                </c:pt>
                <c:pt idx="155">
                  <c:v>2856</c:v>
                </c:pt>
                <c:pt idx="156">
                  <c:v>2879</c:v>
                </c:pt>
                <c:pt idx="157">
                  <c:v>2902</c:v>
                </c:pt>
                <c:pt idx="158">
                  <c:v>2925</c:v>
                </c:pt>
                <c:pt idx="159">
                  <c:v>2948</c:v>
                </c:pt>
                <c:pt idx="160">
                  <c:v>2971</c:v>
                </c:pt>
                <c:pt idx="161">
                  <c:v>2994</c:v>
                </c:pt>
                <c:pt idx="162">
                  <c:v>3017</c:v>
                </c:pt>
                <c:pt idx="163">
                  <c:v>3040</c:v>
                </c:pt>
                <c:pt idx="164">
                  <c:v>3063</c:v>
                </c:pt>
                <c:pt idx="165">
                  <c:v>3086</c:v>
                </c:pt>
                <c:pt idx="166">
                  <c:v>3109</c:v>
                </c:pt>
                <c:pt idx="167">
                  <c:v>3132</c:v>
                </c:pt>
                <c:pt idx="168">
                  <c:v>3155</c:v>
                </c:pt>
                <c:pt idx="169">
                  <c:v>3178</c:v>
                </c:pt>
                <c:pt idx="170">
                  <c:v>3201</c:v>
                </c:pt>
                <c:pt idx="171">
                  <c:v>3224</c:v>
                </c:pt>
                <c:pt idx="172">
                  <c:v>3247</c:v>
                </c:pt>
                <c:pt idx="173">
                  <c:v>3270</c:v>
                </c:pt>
                <c:pt idx="174">
                  <c:v>3293</c:v>
                </c:pt>
                <c:pt idx="175">
                  <c:v>3316</c:v>
                </c:pt>
                <c:pt idx="176">
                  <c:v>3339</c:v>
                </c:pt>
                <c:pt idx="177">
                  <c:v>3362</c:v>
                </c:pt>
                <c:pt idx="178">
                  <c:v>3385</c:v>
                </c:pt>
                <c:pt idx="179">
                  <c:v>3408</c:v>
                </c:pt>
                <c:pt idx="180">
                  <c:v>3431</c:v>
                </c:pt>
                <c:pt idx="181">
                  <c:v>3454</c:v>
                </c:pt>
                <c:pt idx="182">
                  <c:v>3477</c:v>
                </c:pt>
                <c:pt idx="183">
                  <c:v>3500</c:v>
                </c:pt>
                <c:pt idx="184">
                  <c:v>3523</c:v>
                </c:pt>
                <c:pt idx="185">
                  <c:v>3546</c:v>
                </c:pt>
                <c:pt idx="186">
                  <c:v>3569</c:v>
                </c:pt>
                <c:pt idx="187">
                  <c:v>3592</c:v>
                </c:pt>
                <c:pt idx="188">
                  <c:v>3615</c:v>
                </c:pt>
                <c:pt idx="189">
                  <c:v>3638</c:v>
                </c:pt>
                <c:pt idx="190">
                  <c:v>3661</c:v>
                </c:pt>
                <c:pt idx="191">
                  <c:v>3684</c:v>
                </c:pt>
                <c:pt idx="192">
                  <c:v>3707</c:v>
                </c:pt>
                <c:pt idx="193">
                  <c:v>3730</c:v>
                </c:pt>
                <c:pt idx="194">
                  <c:v>3753</c:v>
                </c:pt>
                <c:pt idx="195">
                  <c:v>3776</c:v>
                </c:pt>
                <c:pt idx="196">
                  <c:v>3799</c:v>
                </c:pt>
                <c:pt idx="197">
                  <c:v>3822</c:v>
                </c:pt>
                <c:pt idx="198">
                  <c:v>3845</c:v>
                </c:pt>
                <c:pt idx="199">
                  <c:v>3868</c:v>
                </c:pt>
                <c:pt idx="200">
                  <c:v>3891</c:v>
                </c:pt>
                <c:pt idx="201">
                  <c:v>3914</c:v>
                </c:pt>
                <c:pt idx="202">
                  <c:v>3937</c:v>
                </c:pt>
                <c:pt idx="203">
                  <c:v>3960</c:v>
                </c:pt>
                <c:pt idx="204">
                  <c:v>3983</c:v>
                </c:pt>
                <c:pt idx="205">
                  <c:v>4006</c:v>
                </c:pt>
                <c:pt idx="206">
                  <c:v>4029</c:v>
                </c:pt>
                <c:pt idx="207">
                  <c:v>4052</c:v>
                </c:pt>
                <c:pt idx="208">
                  <c:v>4075</c:v>
                </c:pt>
                <c:pt idx="209">
                  <c:v>4098</c:v>
                </c:pt>
                <c:pt idx="210">
                  <c:v>4121</c:v>
                </c:pt>
                <c:pt idx="211">
                  <c:v>4144</c:v>
                </c:pt>
                <c:pt idx="212">
                  <c:v>4167</c:v>
                </c:pt>
                <c:pt idx="213">
                  <c:v>4190</c:v>
                </c:pt>
                <c:pt idx="214">
                  <c:v>4213</c:v>
                </c:pt>
                <c:pt idx="215">
                  <c:v>4236</c:v>
                </c:pt>
                <c:pt idx="216">
                  <c:v>4259</c:v>
                </c:pt>
                <c:pt idx="217">
                  <c:v>4282</c:v>
                </c:pt>
                <c:pt idx="218">
                  <c:v>4305</c:v>
                </c:pt>
                <c:pt idx="219">
                  <c:v>4328</c:v>
                </c:pt>
                <c:pt idx="220">
                  <c:v>4351</c:v>
                </c:pt>
                <c:pt idx="221">
                  <c:v>4374</c:v>
                </c:pt>
                <c:pt idx="222">
                  <c:v>4397</c:v>
                </c:pt>
                <c:pt idx="223">
                  <c:v>4420</c:v>
                </c:pt>
                <c:pt idx="224">
                  <c:v>4443</c:v>
                </c:pt>
                <c:pt idx="225">
                  <c:v>4466</c:v>
                </c:pt>
                <c:pt idx="226">
                  <c:v>4489</c:v>
                </c:pt>
                <c:pt idx="227">
                  <c:v>4512</c:v>
                </c:pt>
                <c:pt idx="228">
                  <c:v>4535</c:v>
                </c:pt>
                <c:pt idx="229">
                  <c:v>4558</c:v>
                </c:pt>
                <c:pt idx="230">
                  <c:v>4581</c:v>
                </c:pt>
                <c:pt idx="231">
                  <c:v>4604</c:v>
                </c:pt>
                <c:pt idx="232">
                  <c:v>4627</c:v>
                </c:pt>
                <c:pt idx="233">
                  <c:v>4650</c:v>
                </c:pt>
                <c:pt idx="234">
                  <c:v>4673</c:v>
                </c:pt>
                <c:pt idx="235">
                  <c:v>4696</c:v>
                </c:pt>
                <c:pt idx="236">
                  <c:v>4719</c:v>
                </c:pt>
                <c:pt idx="237">
                  <c:v>4742</c:v>
                </c:pt>
                <c:pt idx="238">
                  <c:v>4765</c:v>
                </c:pt>
                <c:pt idx="239">
                  <c:v>4788</c:v>
                </c:pt>
                <c:pt idx="240">
                  <c:v>4811</c:v>
                </c:pt>
                <c:pt idx="241">
                  <c:v>4834</c:v>
                </c:pt>
                <c:pt idx="242">
                  <c:v>4857</c:v>
                </c:pt>
                <c:pt idx="243">
                  <c:v>4880</c:v>
                </c:pt>
                <c:pt idx="244">
                  <c:v>4903</c:v>
                </c:pt>
                <c:pt idx="245">
                  <c:v>4926</c:v>
                </c:pt>
                <c:pt idx="246">
                  <c:v>4949</c:v>
                </c:pt>
                <c:pt idx="247">
                  <c:v>4972</c:v>
                </c:pt>
                <c:pt idx="248">
                  <c:v>4995</c:v>
                </c:pt>
                <c:pt idx="249">
                  <c:v>5018</c:v>
                </c:pt>
                <c:pt idx="250">
                  <c:v>5041</c:v>
                </c:pt>
                <c:pt idx="251">
                  <c:v>5064</c:v>
                </c:pt>
                <c:pt idx="252">
                  <c:v>5087</c:v>
                </c:pt>
                <c:pt idx="253">
                  <c:v>5110</c:v>
                </c:pt>
                <c:pt idx="254">
                  <c:v>5133</c:v>
                </c:pt>
                <c:pt idx="255">
                  <c:v>5156</c:v>
                </c:pt>
                <c:pt idx="256">
                  <c:v>5179</c:v>
                </c:pt>
                <c:pt idx="257">
                  <c:v>5202</c:v>
                </c:pt>
                <c:pt idx="258">
                  <c:v>5225</c:v>
                </c:pt>
                <c:pt idx="259">
                  <c:v>5248</c:v>
                </c:pt>
                <c:pt idx="260">
                  <c:v>5271</c:v>
                </c:pt>
                <c:pt idx="261">
                  <c:v>5294</c:v>
                </c:pt>
                <c:pt idx="262">
                  <c:v>5317</c:v>
                </c:pt>
                <c:pt idx="263">
                  <c:v>5340</c:v>
                </c:pt>
                <c:pt idx="264">
                  <c:v>5363</c:v>
                </c:pt>
                <c:pt idx="265">
                  <c:v>5386</c:v>
                </c:pt>
                <c:pt idx="266">
                  <c:v>5409</c:v>
                </c:pt>
                <c:pt idx="267">
                  <c:v>5432</c:v>
                </c:pt>
                <c:pt idx="268">
                  <c:v>5455</c:v>
                </c:pt>
                <c:pt idx="269">
                  <c:v>5478</c:v>
                </c:pt>
                <c:pt idx="270">
                  <c:v>5501</c:v>
                </c:pt>
                <c:pt idx="271">
                  <c:v>5524</c:v>
                </c:pt>
                <c:pt idx="272">
                  <c:v>5547</c:v>
                </c:pt>
                <c:pt idx="273">
                  <c:v>5570</c:v>
                </c:pt>
                <c:pt idx="274">
                  <c:v>5593</c:v>
                </c:pt>
                <c:pt idx="275">
                  <c:v>5616</c:v>
                </c:pt>
                <c:pt idx="276">
                  <c:v>5639</c:v>
                </c:pt>
                <c:pt idx="277">
                  <c:v>5662</c:v>
                </c:pt>
                <c:pt idx="278">
                  <c:v>5685</c:v>
                </c:pt>
                <c:pt idx="279">
                  <c:v>5708</c:v>
                </c:pt>
                <c:pt idx="280">
                  <c:v>5731</c:v>
                </c:pt>
                <c:pt idx="281">
                  <c:v>5754</c:v>
                </c:pt>
                <c:pt idx="282">
                  <c:v>5777</c:v>
                </c:pt>
                <c:pt idx="283">
                  <c:v>5800</c:v>
                </c:pt>
                <c:pt idx="284">
                  <c:v>5823</c:v>
                </c:pt>
                <c:pt idx="285">
                  <c:v>5846</c:v>
                </c:pt>
                <c:pt idx="286">
                  <c:v>5869</c:v>
                </c:pt>
                <c:pt idx="287">
                  <c:v>5892</c:v>
                </c:pt>
                <c:pt idx="288">
                  <c:v>5915</c:v>
                </c:pt>
                <c:pt idx="289">
                  <c:v>5938</c:v>
                </c:pt>
                <c:pt idx="290">
                  <c:v>5961</c:v>
                </c:pt>
                <c:pt idx="291">
                  <c:v>5984</c:v>
                </c:pt>
                <c:pt idx="292">
                  <c:v>6007</c:v>
                </c:pt>
                <c:pt idx="293">
                  <c:v>6030</c:v>
                </c:pt>
                <c:pt idx="294">
                  <c:v>6053</c:v>
                </c:pt>
                <c:pt idx="295">
                  <c:v>6076</c:v>
                </c:pt>
                <c:pt idx="296">
                  <c:v>6099</c:v>
                </c:pt>
                <c:pt idx="297">
                  <c:v>6122</c:v>
                </c:pt>
                <c:pt idx="298">
                  <c:v>6145</c:v>
                </c:pt>
                <c:pt idx="299">
                  <c:v>6168</c:v>
                </c:pt>
                <c:pt idx="300">
                  <c:v>6191</c:v>
                </c:pt>
                <c:pt idx="301">
                  <c:v>6214</c:v>
                </c:pt>
                <c:pt idx="302">
                  <c:v>6237</c:v>
                </c:pt>
                <c:pt idx="303">
                  <c:v>6260</c:v>
                </c:pt>
                <c:pt idx="304">
                  <c:v>6283</c:v>
                </c:pt>
                <c:pt idx="305">
                  <c:v>6306</c:v>
                </c:pt>
                <c:pt idx="306">
                  <c:v>6329</c:v>
                </c:pt>
                <c:pt idx="307">
                  <c:v>6352</c:v>
                </c:pt>
                <c:pt idx="308">
                  <c:v>6375</c:v>
                </c:pt>
                <c:pt idx="309">
                  <c:v>6398</c:v>
                </c:pt>
                <c:pt idx="310">
                  <c:v>6421</c:v>
                </c:pt>
                <c:pt idx="311">
                  <c:v>6444</c:v>
                </c:pt>
                <c:pt idx="312">
                  <c:v>6467</c:v>
                </c:pt>
                <c:pt idx="313">
                  <c:v>6490</c:v>
                </c:pt>
                <c:pt idx="314">
                  <c:v>6513</c:v>
                </c:pt>
                <c:pt idx="315">
                  <c:v>6536</c:v>
                </c:pt>
                <c:pt idx="316">
                  <c:v>6559</c:v>
                </c:pt>
                <c:pt idx="317">
                  <c:v>6582</c:v>
                </c:pt>
                <c:pt idx="318">
                  <c:v>6605</c:v>
                </c:pt>
                <c:pt idx="319">
                  <c:v>6628</c:v>
                </c:pt>
                <c:pt idx="320">
                  <c:v>6651</c:v>
                </c:pt>
                <c:pt idx="321">
                  <c:v>6674</c:v>
                </c:pt>
                <c:pt idx="322">
                  <c:v>6697</c:v>
                </c:pt>
                <c:pt idx="323">
                  <c:v>6720</c:v>
                </c:pt>
                <c:pt idx="324">
                  <c:v>6743</c:v>
                </c:pt>
                <c:pt idx="325">
                  <c:v>6766</c:v>
                </c:pt>
                <c:pt idx="326">
                  <c:v>6789</c:v>
                </c:pt>
                <c:pt idx="327">
                  <c:v>6812</c:v>
                </c:pt>
                <c:pt idx="328">
                  <c:v>6835</c:v>
                </c:pt>
                <c:pt idx="329">
                  <c:v>6858</c:v>
                </c:pt>
                <c:pt idx="330">
                  <c:v>6881</c:v>
                </c:pt>
                <c:pt idx="331">
                  <c:v>6904</c:v>
                </c:pt>
                <c:pt idx="332">
                  <c:v>6927</c:v>
                </c:pt>
                <c:pt idx="333">
                  <c:v>6950</c:v>
                </c:pt>
                <c:pt idx="334">
                  <c:v>6973</c:v>
                </c:pt>
                <c:pt idx="335">
                  <c:v>6996</c:v>
                </c:pt>
                <c:pt idx="336">
                  <c:v>7019</c:v>
                </c:pt>
              </c:numCache>
            </c:numRef>
          </c:val>
          <c:smooth val="0"/>
        </c:ser>
        <c:ser>
          <c:idx val="1"/>
          <c:order val="1"/>
          <c:tx>
            <c:v>Closed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Options!$M$5:$M$341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27</c:v>
                </c:pt>
                <c:pt idx="33">
                  <c:v>52</c:v>
                </c:pt>
                <c:pt idx="34">
                  <c:v>77</c:v>
                </c:pt>
                <c:pt idx="35">
                  <c:v>102</c:v>
                </c:pt>
                <c:pt idx="36">
                  <c:v>127</c:v>
                </c:pt>
                <c:pt idx="37">
                  <c:v>152</c:v>
                </c:pt>
                <c:pt idx="38">
                  <c:v>177</c:v>
                </c:pt>
                <c:pt idx="39">
                  <c:v>202</c:v>
                </c:pt>
                <c:pt idx="40">
                  <c:v>227</c:v>
                </c:pt>
                <c:pt idx="41">
                  <c:v>252</c:v>
                </c:pt>
                <c:pt idx="42">
                  <c:v>277</c:v>
                </c:pt>
                <c:pt idx="43">
                  <c:v>302</c:v>
                </c:pt>
                <c:pt idx="44">
                  <c:v>327</c:v>
                </c:pt>
                <c:pt idx="45">
                  <c:v>352</c:v>
                </c:pt>
                <c:pt idx="46">
                  <c:v>377</c:v>
                </c:pt>
                <c:pt idx="47">
                  <c:v>402</c:v>
                </c:pt>
                <c:pt idx="48">
                  <c:v>427</c:v>
                </c:pt>
                <c:pt idx="49">
                  <c:v>452</c:v>
                </c:pt>
                <c:pt idx="50">
                  <c:v>477</c:v>
                </c:pt>
                <c:pt idx="51">
                  <c:v>502</c:v>
                </c:pt>
                <c:pt idx="52">
                  <c:v>527</c:v>
                </c:pt>
                <c:pt idx="53">
                  <c:v>552</c:v>
                </c:pt>
                <c:pt idx="54">
                  <c:v>577</c:v>
                </c:pt>
                <c:pt idx="55">
                  <c:v>602</c:v>
                </c:pt>
                <c:pt idx="56">
                  <c:v>627</c:v>
                </c:pt>
                <c:pt idx="57">
                  <c:v>652</c:v>
                </c:pt>
                <c:pt idx="58">
                  <c:v>677</c:v>
                </c:pt>
                <c:pt idx="59">
                  <c:v>702</c:v>
                </c:pt>
                <c:pt idx="60">
                  <c:v>727</c:v>
                </c:pt>
                <c:pt idx="61">
                  <c:v>752</c:v>
                </c:pt>
                <c:pt idx="62">
                  <c:v>777</c:v>
                </c:pt>
                <c:pt idx="63">
                  <c:v>802</c:v>
                </c:pt>
                <c:pt idx="64">
                  <c:v>827</c:v>
                </c:pt>
                <c:pt idx="65">
                  <c:v>852</c:v>
                </c:pt>
                <c:pt idx="66">
                  <c:v>877</c:v>
                </c:pt>
                <c:pt idx="67">
                  <c:v>902</c:v>
                </c:pt>
                <c:pt idx="68">
                  <c:v>927</c:v>
                </c:pt>
                <c:pt idx="69">
                  <c:v>952</c:v>
                </c:pt>
                <c:pt idx="70">
                  <c:v>977</c:v>
                </c:pt>
                <c:pt idx="71">
                  <c:v>1002</c:v>
                </c:pt>
                <c:pt idx="72">
                  <c:v>1027</c:v>
                </c:pt>
                <c:pt idx="73">
                  <c:v>1052</c:v>
                </c:pt>
                <c:pt idx="74">
                  <c:v>1077</c:v>
                </c:pt>
                <c:pt idx="75">
                  <c:v>1102</c:v>
                </c:pt>
                <c:pt idx="76">
                  <c:v>1127</c:v>
                </c:pt>
                <c:pt idx="77">
                  <c:v>1152</c:v>
                </c:pt>
                <c:pt idx="78">
                  <c:v>1177</c:v>
                </c:pt>
                <c:pt idx="79">
                  <c:v>1202</c:v>
                </c:pt>
                <c:pt idx="80">
                  <c:v>1227</c:v>
                </c:pt>
                <c:pt idx="81">
                  <c:v>1252</c:v>
                </c:pt>
                <c:pt idx="82">
                  <c:v>1277</c:v>
                </c:pt>
                <c:pt idx="83">
                  <c:v>1302</c:v>
                </c:pt>
                <c:pt idx="84">
                  <c:v>1327</c:v>
                </c:pt>
                <c:pt idx="85">
                  <c:v>1352</c:v>
                </c:pt>
                <c:pt idx="86">
                  <c:v>1377</c:v>
                </c:pt>
                <c:pt idx="87">
                  <c:v>1402</c:v>
                </c:pt>
                <c:pt idx="88">
                  <c:v>1427</c:v>
                </c:pt>
                <c:pt idx="89">
                  <c:v>1452</c:v>
                </c:pt>
                <c:pt idx="90">
                  <c:v>1477</c:v>
                </c:pt>
                <c:pt idx="91">
                  <c:v>1502</c:v>
                </c:pt>
                <c:pt idx="92">
                  <c:v>1527</c:v>
                </c:pt>
                <c:pt idx="93">
                  <c:v>1552</c:v>
                </c:pt>
                <c:pt idx="94">
                  <c:v>1577</c:v>
                </c:pt>
                <c:pt idx="95">
                  <c:v>1602</c:v>
                </c:pt>
                <c:pt idx="96">
                  <c:v>1627</c:v>
                </c:pt>
                <c:pt idx="97">
                  <c:v>1652</c:v>
                </c:pt>
                <c:pt idx="98">
                  <c:v>1677</c:v>
                </c:pt>
                <c:pt idx="99">
                  <c:v>1702</c:v>
                </c:pt>
                <c:pt idx="100">
                  <c:v>1727</c:v>
                </c:pt>
                <c:pt idx="101">
                  <c:v>1752</c:v>
                </c:pt>
                <c:pt idx="102">
                  <c:v>1777</c:v>
                </c:pt>
                <c:pt idx="103">
                  <c:v>1802</c:v>
                </c:pt>
                <c:pt idx="104">
                  <c:v>1827</c:v>
                </c:pt>
                <c:pt idx="105">
                  <c:v>1852</c:v>
                </c:pt>
                <c:pt idx="106">
                  <c:v>1877</c:v>
                </c:pt>
                <c:pt idx="107">
                  <c:v>1902</c:v>
                </c:pt>
                <c:pt idx="108">
                  <c:v>1927</c:v>
                </c:pt>
                <c:pt idx="109">
                  <c:v>1952</c:v>
                </c:pt>
                <c:pt idx="110">
                  <c:v>1977</c:v>
                </c:pt>
                <c:pt idx="111">
                  <c:v>2002</c:v>
                </c:pt>
                <c:pt idx="112">
                  <c:v>2027</c:v>
                </c:pt>
                <c:pt idx="113">
                  <c:v>2052</c:v>
                </c:pt>
                <c:pt idx="114">
                  <c:v>2077</c:v>
                </c:pt>
                <c:pt idx="115">
                  <c:v>2102</c:v>
                </c:pt>
                <c:pt idx="116">
                  <c:v>2127</c:v>
                </c:pt>
                <c:pt idx="117">
                  <c:v>2152</c:v>
                </c:pt>
                <c:pt idx="118">
                  <c:v>2177</c:v>
                </c:pt>
                <c:pt idx="119">
                  <c:v>2202</c:v>
                </c:pt>
                <c:pt idx="120">
                  <c:v>2227</c:v>
                </c:pt>
                <c:pt idx="121">
                  <c:v>2252</c:v>
                </c:pt>
                <c:pt idx="122">
                  <c:v>2277</c:v>
                </c:pt>
                <c:pt idx="123">
                  <c:v>2302</c:v>
                </c:pt>
                <c:pt idx="124">
                  <c:v>2327</c:v>
                </c:pt>
                <c:pt idx="125">
                  <c:v>2352</c:v>
                </c:pt>
                <c:pt idx="126">
                  <c:v>2377</c:v>
                </c:pt>
                <c:pt idx="127">
                  <c:v>2402</c:v>
                </c:pt>
                <c:pt idx="128">
                  <c:v>2427</c:v>
                </c:pt>
                <c:pt idx="129">
                  <c:v>2452</c:v>
                </c:pt>
                <c:pt idx="130">
                  <c:v>2477</c:v>
                </c:pt>
                <c:pt idx="131">
                  <c:v>2502</c:v>
                </c:pt>
                <c:pt idx="132">
                  <c:v>2527</c:v>
                </c:pt>
                <c:pt idx="133">
                  <c:v>2552</c:v>
                </c:pt>
                <c:pt idx="134">
                  <c:v>2577</c:v>
                </c:pt>
                <c:pt idx="135">
                  <c:v>2602</c:v>
                </c:pt>
                <c:pt idx="136">
                  <c:v>2627</c:v>
                </c:pt>
                <c:pt idx="137">
                  <c:v>2652</c:v>
                </c:pt>
                <c:pt idx="138">
                  <c:v>2677</c:v>
                </c:pt>
                <c:pt idx="139">
                  <c:v>2702</c:v>
                </c:pt>
                <c:pt idx="140">
                  <c:v>2727</c:v>
                </c:pt>
                <c:pt idx="141">
                  <c:v>2752</c:v>
                </c:pt>
                <c:pt idx="142">
                  <c:v>2777</c:v>
                </c:pt>
                <c:pt idx="143">
                  <c:v>2802</c:v>
                </c:pt>
                <c:pt idx="144">
                  <c:v>2827</c:v>
                </c:pt>
                <c:pt idx="145">
                  <c:v>2852</c:v>
                </c:pt>
                <c:pt idx="146">
                  <c:v>2877</c:v>
                </c:pt>
                <c:pt idx="147">
                  <c:v>2902</c:v>
                </c:pt>
                <c:pt idx="148">
                  <c:v>2927</c:v>
                </c:pt>
                <c:pt idx="149">
                  <c:v>2952</c:v>
                </c:pt>
                <c:pt idx="150">
                  <c:v>2977</c:v>
                </c:pt>
                <c:pt idx="151">
                  <c:v>3002</c:v>
                </c:pt>
                <c:pt idx="152">
                  <c:v>3027</c:v>
                </c:pt>
                <c:pt idx="153">
                  <c:v>3052</c:v>
                </c:pt>
                <c:pt idx="154">
                  <c:v>3077</c:v>
                </c:pt>
                <c:pt idx="155">
                  <c:v>3102</c:v>
                </c:pt>
                <c:pt idx="156">
                  <c:v>3127</c:v>
                </c:pt>
                <c:pt idx="157">
                  <c:v>3152</c:v>
                </c:pt>
                <c:pt idx="158">
                  <c:v>3177</c:v>
                </c:pt>
                <c:pt idx="159">
                  <c:v>3202</c:v>
                </c:pt>
                <c:pt idx="160">
                  <c:v>3227</c:v>
                </c:pt>
                <c:pt idx="161">
                  <c:v>3252</c:v>
                </c:pt>
                <c:pt idx="162">
                  <c:v>3277</c:v>
                </c:pt>
                <c:pt idx="163">
                  <c:v>3302</c:v>
                </c:pt>
                <c:pt idx="164">
                  <c:v>3327</c:v>
                </c:pt>
                <c:pt idx="165">
                  <c:v>3352</c:v>
                </c:pt>
                <c:pt idx="166">
                  <c:v>3377</c:v>
                </c:pt>
                <c:pt idx="167">
                  <c:v>3402</c:v>
                </c:pt>
                <c:pt idx="168">
                  <c:v>3427</c:v>
                </c:pt>
                <c:pt idx="169">
                  <c:v>3452</c:v>
                </c:pt>
                <c:pt idx="170">
                  <c:v>3477</c:v>
                </c:pt>
                <c:pt idx="171">
                  <c:v>3502</c:v>
                </c:pt>
                <c:pt idx="172">
                  <c:v>3527</c:v>
                </c:pt>
                <c:pt idx="173">
                  <c:v>3552</c:v>
                </c:pt>
                <c:pt idx="174">
                  <c:v>3577</c:v>
                </c:pt>
                <c:pt idx="175">
                  <c:v>3602</c:v>
                </c:pt>
                <c:pt idx="176">
                  <c:v>3627</c:v>
                </c:pt>
                <c:pt idx="177">
                  <c:v>3652</c:v>
                </c:pt>
                <c:pt idx="178">
                  <c:v>3677</c:v>
                </c:pt>
                <c:pt idx="179">
                  <c:v>3702</c:v>
                </c:pt>
                <c:pt idx="180">
                  <c:v>3727</c:v>
                </c:pt>
                <c:pt idx="181">
                  <c:v>3752</c:v>
                </c:pt>
                <c:pt idx="182">
                  <c:v>3777</c:v>
                </c:pt>
                <c:pt idx="183">
                  <c:v>3802</c:v>
                </c:pt>
                <c:pt idx="184">
                  <c:v>3827</c:v>
                </c:pt>
                <c:pt idx="185">
                  <c:v>3852</c:v>
                </c:pt>
                <c:pt idx="186">
                  <c:v>3877</c:v>
                </c:pt>
                <c:pt idx="187">
                  <c:v>3902</c:v>
                </c:pt>
                <c:pt idx="188">
                  <c:v>3927</c:v>
                </c:pt>
                <c:pt idx="189">
                  <c:v>3952</c:v>
                </c:pt>
                <c:pt idx="190">
                  <c:v>3977</c:v>
                </c:pt>
                <c:pt idx="191">
                  <c:v>4002</c:v>
                </c:pt>
                <c:pt idx="192">
                  <c:v>4027</c:v>
                </c:pt>
                <c:pt idx="193">
                  <c:v>4052</c:v>
                </c:pt>
                <c:pt idx="194">
                  <c:v>4077</c:v>
                </c:pt>
                <c:pt idx="195">
                  <c:v>4102</c:v>
                </c:pt>
                <c:pt idx="196">
                  <c:v>4127</c:v>
                </c:pt>
                <c:pt idx="197">
                  <c:v>4152</c:v>
                </c:pt>
                <c:pt idx="198">
                  <c:v>4177</c:v>
                </c:pt>
                <c:pt idx="199">
                  <c:v>4202</c:v>
                </c:pt>
                <c:pt idx="200">
                  <c:v>4227</c:v>
                </c:pt>
                <c:pt idx="201">
                  <c:v>4252</c:v>
                </c:pt>
                <c:pt idx="202">
                  <c:v>4277</c:v>
                </c:pt>
                <c:pt idx="203">
                  <c:v>4302</c:v>
                </c:pt>
                <c:pt idx="204">
                  <c:v>4327</c:v>
                </c:pt>
                <c:pt idx="205">
                  <c:v>4352</c:v>
                </c:pt>
                <c:pt idx="206">
                  <c:v>4377</c:v>
                </c:pt>
                <c:pt idx="207">
                  <c:v>4402</c:v>
                </c:pt>
                <c:pt idx="208">
                  <c:v>4427</c:v>
                </c:pt>
                <c:pt idx="209">
                  <c:v>4452</c:v>
                </c:pt>
                <c:pt idx="210">
                  <c:v>4477</c:v>
                </c:pt>
                <c:pt idx="211">
                  <c:v>4502</c:v>
                </c:pt>
                <c:pt idx="212">
                  <c:v>4527</c:v>
                </c:pt>
                <c:pt idx="213">
                  <c:v>4552</c:v>
                </c:pt>
                <c:pt idx="214">
                  <c:v>4577</c:v>
                </c:pt>
                <c:pt idx="215">
                  <c:v>4602</c:v>
                </c:pt>
                <c:pt idx="216">
                  <c:v>4627</c:v>
                </c:pt>
                <c:pt idx="217">
                  <c:v>4652</c:v>
                </c:pt>
                <c:pt idx="218">
                  <c:v>4677</c:v>
                </c:pt>
                <c:pt idx="219">
                  <c:v>4702</c:v>
                </c:pt>
                <c:pt idx="220">
                  <c:v>4727</c:v>
                </c:pt>
                <c:pt idx="221">
                  <c:v>4752</c:v>
                </c:pt>
                <c:pt idx="222">
                  <c:v>4777</c:v>
                </c:pt>
                <c:pt idx="223">
                  <c:v>4802</c:v>
                </c:pt>
                <c:pt idx="224">
                  <c:v>4827</c:v>
                </c:pt>
                <c:pt idx="225">
                  <c:v>4852</c:v>
                </c:pt>
                <c:pt idx="226">
                  <c:v>4877</c:v>
                </c:pt>
                <c:pt idx="227">
                  <c:v>4902</c:v>
                </c:pt>
                <c:pt idx="228">
                  <c:v>4927</c:v>
                </c:pt>
                <c:pt idx="229">
                  <c:v>4952</c:v>
                </c:pt>
                <c:pt idx="230">
                  <c:v>4977</c:v>
                </c:pt>
                <c:pt idx="231">
                  <c:v>5002</c:v>
                </c:pt>
                <c:pt idx="232">
                  <c:v>5027</c:v>
                </c:pt>
                <c:pt idx="233">
                  <c:v>5052</c:v>
                </c:pt>
                <c:pt idx="234">
                  <c:v>5077</c:v>
                </c:pt>
                <c:pt idx="235">
                  <c:v>5102</c:v>
                </c:pt>
                <c:pt idx="236">
                  <c:v>5127</c:v>
                </c:pt>
                <c:pt idx="237">
                  <c:v>5152</c:v>
                </c:pt>
                <c:pt idx="238">
                  <c:v>5177</c:v>
                </c:pt>
                <c:pt idx="239">
                  <c:v>5202</c:v>
                </c:pt>
                <c:pt idx="240">
                  <c:v>5227</c:v>
                </c:pt>
                <c:pt idx="241">
                  <c:v>5252</c:v>
                </c:pt>
                <c:pt idx="242">
                  <c:v>5277</c:v>
                </c:pt>
                <c:pt idx="243">
                  <c:v>5302</c:v>
                </c:pt>
                <c:pt idx="244">
                  <c:v>5327</c:v>
                </c:pt>
                <c:pt idx="245">
                  <c:v>5352</c:v>
                </c:pt>
                <c:pt idx="246">
                  <c:v>5377</c:v>
                </c:pt>
                <c:pt idx="247">
                  <c:v>5402</c:v>
                </c:pt>
                <c:pt idx="248">
                  <c:v>5427</c:v>
                </c:pt>
                <c:pt idx="249">
                  <c:v>5452</c:v>
                </c:pt>
                <c:pt idx="250">
                  <c:v>5477</c:v>
                </c:pt>
                <c:pt idx="251">
                  <c:v>5502</c:v>
                </c:pt>
                <c:pt idx="252">
                  <c:v>5527</c:v>
                </c:pt>
                <c:pt idx="253">
                  <c:v>5552</c:v>
                </c:pt>
                <c:pt idx="254">
                  <c:v>5577</c:v>
                </c:pt>
                <c:pt idx="255">
                  <c:v>5602</c:v>
                </c:pt>
                <c:pt idx="256">
                  <c:v>5627</c:v>
                </c:pt>
                <c:pt idx="257">
                  <c:v>5652</c:v>
                </c:pt>
                <c:pt idx="258">
                  <c:v>5677</c:v>
                </c:pt>
                <c:pt idx="259">
                  <c:v>5702</c:v>
                </c:pt>
                <c:pt idx="260">
                  <c:v>5727</c:v>
                </c:pt>
                <c:pt idx="261">
                  <c:v>5752</c:v>
                </c:pt>
                <c:pt idx="262">
                  <c:v>5777</c:v>
                </c:pt>
                <c:pt idx="263">
                  <c:v>5802</c:v>
                </c:pt>
                <c:pt idx="264">
                  <c:v>5827</c:v>
                </c:pt>
                <c:pt idx="265">
                  <c:v>5852</c:v>
                </c:pt>
                <c:pt idx="266">
                  <c:v>5877</c:v>
                </c:pt>
                <c:pt idx="267">
                  <c:v>5902</c:v>
                </c:pt>
                <c:pt idx="268">
                  <c:v>5927</c:v>
                </c:pt>
                <c:pt idx="269">
                  <c:v>5952</c:v>
                </c:pt>
                <c:pt idx="270">
                  <c:v>5977</c:v>
                </c:pt>
                <c:pt idx="271">
                  <c:v>6002</c:v>
                </c:pt>
                <c:pt idx="272">
                  <c:v>6027</c:v>
                </c:pt>
                <c:pt idx="273">
                  <c:v>6052</c:v>
                </c:pt>
                <c:pt idx="274">
                  <c:v>6077</c:v>
                </c:pt>
                <c:pt idx="275">
                  <c:v>6102</c:v>
                </c:pt>
                <c:pt idx="276">
                  <c:v>6127</c:v>
                </c:pt>
                <c:pt idx="277">
                  <c:v>6152</c:v>
                </c:pt>
                <c:pt idx="278">
                  <c:v>6177</c:v>
                </c:pt>
                <c:pt idx="279">
                  <c:v>6202</c:v>
                </c:pt>
                <c:pt idx="280">
                  <c:v>6227</c:v>
                </c:pt>
                <c:pt idx="281">
                  <c:v>6252</c:v>
                </c:pt>
                <c:pt idx="282">
                  <c:v>6277</c:v>
                </c:pt>
                <c:pt idx="283">
                  <c:v>6302</c:v>
                </c:pt>
                <c:pt idx="284">
                  <c:v>6327</c:v>
                </c:pt>
                <c:pt idx="285">
                  <c:v>6352</c:v>
                </c:pt>
                <c:pt idx="286">
                  <c:v>6377</c:v>
                </c:pt>
                <c:pt idx="287">
                  <c:v>6402</c:v>
                </c:pt>
                <c:pt idx="288">
                  <c:v>6427</c:v>
                </c:pt>
                <c:pt idx="289">
                  <c:v>6452</c:v>
                </c:pt>
                <c:pt idx="290">
                  <c:v>6477</c:v>
                </c:pt>
                <c:pt idx="291">
                  <c:v>6502</c:v>
                </c:pt>
                <c:pt idx="292">
                  <c:v>6527</c:v>
                </c:pt>
                <c:pt idx="293">
                  <c:v>6552</c:v>
                </c:pt>
                <c:pt idx="294">
                  <c:v>6577</c:v>
                </c:pt>
                <c:pt idx="295">
                  <c:v>6602</c:v>
                </c:pt>
                <c:pt idx="296">
                  <c:v>6627</c:v>
                </c:pt>
                <c:pt idx="297">
                  <c:v>6652</c:v>
                </c:pt>
                <c:pt idx="298">
                  <c:v>6677</c:v>
                </c:pt>
                <c:pt idx="299">
                  <c:v>6702</c:v>
                </c:pt>
                <c:pt idx="300">
                  <c:v>6727</c:v>
                </c:pt>
                <c:pt idx="301">
                  <c:v>6752</c:v>
                </c:pt>
                <c:pt idx="302">
                  <c:v>6777</c:v>
                </c:pt>
                <c:pt idx="303">
                  <c:v>6802</c:v>
                </c:pt>
                <c:pt idx="304">
                  <c:v>6827</c:v>
                </c:pt>
                <c:pt idx="305">
                  <c:v>6852</c:v>
                </c:pt>
                <c:pt idx="306">
                  <c:v>6877</c:v>
                </c:pt>
                <c:pt idx="307">
                  <c:v>6902</c:v>
                </c:pt>
                <c:pt idx="308">
                  <c:v>6927</c:v>
                </c:pt>
                <c:pt idx="309">
                  <c:v>6952</c:v>
                </c:pt>
                <c:pt idx="310">
                  <c:v>6977</c:v>
                </c:pt>
                <c:pt idx="311">
                  <c:v>7002</c:v>
                </c:pt>
                <c:pt idx="312">
                  <c:v>7027</c:v>
                </c:pt>
                <c:pt idx="313">
                  <c:v>7052</c:v>
                </c:pt>
                <c:pt idx="314">
                  <c:v>7077</c:v>
                </c:pt>
                <c:pt idx="315">
                  <c:v>7102</c:v>
                </c:pt>
                <c:pt idx="316">
                  <c:v>7127</c:v>
                </c:pt>
                <c:pt idx="317">
                  <c:v>7152</c:v>
                </c:pt>
                <c:pt idx="318">
                  <c:v>7177</c:v>
                </c:pt>
                <c:pt idx="319">
                  <c:v>7202</c:v>
                </c:pt>
                <c:pt idx="320">
                  <c:v>7227</c:v>
                </c:pt>
                <c:pt idx="321">
                  <c:v>7252</c:v>
                </c:pt>
                <c:pt idx="322">
                  <c:v>7277</c:v>
                </c:pt>
                <c:pt idx="323">
                  <c:v>7302</c:v>
                </c:pt>
                <c:pt idx="324">
                  <c:v>7327</c:v>
                </c:pt>
                <c:pt idx="325">
                  <c:v>7352</c:v>
                </c:pt>
                <c:pt idx="326">
                  <c:v>7377</c:v>
                </c:pt>
                <c:pt idx="327">
                  <c:v>7402</c:v>
                </c:pt>
                <c:pt idx="328">
                  <c:v>7427</c:v>
                </c:pt>
                <c:pt idx="329">
                  <c:v>7452</c:v>
                </c:pt>
                <c:pt idx="330">
                  <c:v>7477</c:v>
                </c:pt>
                <c:pt idx="331">
                  <c:v>7502</c:v>
                </c:pt>
                <c:pt idx="332">
                  <c:v>7527</c:v>
                </c:pt>
                <c:pt idx="333">
                  <c:v>7552</c:v>
                </c:pt>
                <c:pt idx="334">
                  <c:v>7577</c:v>
                </c:pt>
                <c:pt idx="335">
                  <c:v>7602</c:v>
                </c:pt>
                <c:pt idx="336">
                  <c:v>7627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70096"/>
        <c:axId val="253270656"/>
      </c:lineChart>
      <c:dateAx>
        <c:axId val="2532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0656"/>
        <c:crosses val="autoZero"/>
        <c:auto val="0"/>
        <c:lblOffset val="100"/>
        <c:baseTimeUnit val="days"/>
        <c:majorUnit val="7"/>
        <c:majorTimeUnit val="days"/>
      </c:dateAx>
      <c:valAx>
        <c:axId val="253270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</xdr:row>
      <xdr:rowOff>38100</xdr:rowOff>
    </xdr:from>
    <xdr:to>
      <xdr:col>9</xdr:col>
      <xdr:colOff>4229101</xdr:colOff>
      <xdr:row>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8:J35" totalsRowShown="0" headerRowDxfId="10" tableBorderDxfId="9">
  <autoFilter ref="B8:J35"/>
  <tableColumns count="9">
    <tableColumn id="1" name="编号_x000a_ID" dataDxfId="8">
      <calculatedColumnFormula>ROW()-8</calculatedColumnFormula>
    </tableColumn>
    <tableColumn id="2" name="问题单_x000a_Issue Name" dataDxfId="7"/>
    <tableColumn id="3" name="类型_x000a_Type" dataDxfId="6"/>
    <tableColumn id="4" name="等级_x000a_Criticality" dataDxfId="5"/>
    <tableColumn id="5" name="发起人_x000a_Initiator" dataDxfId="4"/>
    <tableColumn id="6" name="状态_x000a_Status" dataDxfId="3"/>
    <tableColumn id="7" name="创建日_x000a_Created" dataDxfId="2"/>
    <tableColumn id="8" name="关闭日_x000a_Closed" dataDxfId="1"/>
    <tableColumn id="9" name="描述/备注_x000a_Description / 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showGridLines="0" workbookViewId="0">
      <selection activeCell="C10" sqref="C10"/>
    </sheetView>
  </sheetViews>
  <sheetFormatPr defaultRowHeight="14.25" x14ac:dyDescent="0.25"/>
  <cols>
    <col min="1" max="2" width="9.140625" style="2"/>
    <col min="3" max="3" width="11.140625" style="2" customWidth="1"/>
    <col min="4" max="4" width="9.140625" style="2"/>
    <col min="5" max="5" width="9.28515625" style="2" bestFit="1" customWidth="1"/>
    <col min="6" max="6" width="9.85546875" style="2" bestFit="1" customWidth="1"/>
    <col min="7" max="8" width="9.28515625" style="2" bestFit="1" customWidth="1"/>
    <col min="9" max="16384" width="9.140625" style="2"/>
  </cols>
  <sheetData>
    <row r="1" spans="1:15" x14ac:dyDescent="0.25">
      <c r="A1" s="1" t="s">
        <v>0</v>
      </c>
      <c r="B1" s="1" t="s">
        <v>2</v>
      </c>
      <c r="C1" s="1" t="s">
        <v>3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15" x14ac:dyDescent="0.25">
      <c r="A2" s="3" t="s">
        <v>39</v>
      </c>
      <c r="B2" s="3" t="s">
        <v>4</v>
      </c>
      <c r="C2" s="3" t="s">
        <v>5</v>
      </c>
      <c r="E2" s="14">
        <f>MIN(Table3[创建日
Created])</f>
        <v>42309</v>
      </c>
      <c r="F2" s="14">
        <f>MAX(Table3[创建日
Created])</f>
        <v>42340</v>
      </c>
      <c r="G2" s="14">
        <f>MIN(Table3[关闭日
Closed])</f>
        <v>42315</v>
      </c>
      <c r="H2" s="14">
        <f>MAX(Table3[关闭日
Closed])</f>
        <v>42315</v>
      </c>
    </row>
    <row r="3" spans="1:15" x14ac:dyDescent="0.25">
      <c r="A3" s="3" t="s">
        <v>38</v>
      </c>
      <c r="B3" s="3" t="s">
        <v>6</v>
      </c>
      <c r="C3" s="3" t="s">
        <v>7</v>
      </c>
    </row>
    <row r="4" spans="1:15" x14ac:dyDescent="0.25">
      <c r="A4" s="3" t="s">
        <v>40</v>
      </c>
      <c r="B4" s="3" t="s">
        <v>8</v>
      </c>
      <c r="C4" s="3" t="s">
        <v>9</v>
      </c>
      <c r="H4" s="2" t="s">
        <v>25</v>
      </c>
      <c r="I4" s="2" t="s">
        <v>26</v>
      </c>
      <c r="J4" s="2" t="s">
        <v>1</v>
      </c>
      <c r="K4" s="2" t="s">
        <v>28</v>
      </c>
      <c r="L4" s="2" t="s">
        <v>30</v>
      </c>
      <c r="M4" s="2" t="s">
        <v>29</v>
      </c>
      <c r="N4" s="2" t="s">
        <v>31</v>
      </c>
      <c r="O4" s="2" t="s">
        <v>27</v>
      </c>
    </row>
    <row r="5" spans="1:15" x14ac:dyDescent="0.25">
      <c r="A5" s="3" t="s">
        <v>41</v>
      </c>
      <c r="B5" s="3"/>
      <c r="C5" s="3" t="s">
        <v>10</v>
      </c>
      <c r="E5" s="2" t="s">
        <v>23</v>
      </c>
      <c r="F5" s="14">
        <f>MIN(E2:H2)</f>
        <v>42309</v>
      </c>
      <c r="H5" s="14">
        <f>F5</f>
        <v>42309</v>
      </c>
      <c r="I5" s="2">
        <f>COUNTIF(Table3[创建日
Created],H5)</f>
        <v>1</v>
      </c>
      <c r="J5" s="2">
        <f>COUNTIF(Table3[关闭日
Closed],H5)</f>
        <v>0</v>
      </c>
      <c r="K5" s="2">
        <f>I5</f>
        <v>1</v>
      </c>
      <c r="L5" s="2">
        <f>K5</f>
        <v>1</v>
      </c>
      <c r="M5" s="2">
        <f>J5</f>
        <v>0</v>
      </c>
      <c r="N5" s="2">
        <f>M5</f>
        <v>0</v>
      </c>
      <c r="O5" s="2">
        <f>J5+I5</f>
        <v>1</v>
      </c>
    </row>
    <row r="6" spans="1:15" x14ac:dyDescent="0.25">
      <c r="A6" s="3"/>
      <c r="B6" s="3"/>
      <c r="C6" s="3" t="s">
        <v>11</v>
      </c>
      <c r="E6" s="2" t="s">
        <v>24</v>
      </c>
      <c r="F6" s="14">
        <f>MAX(E2:H2)</f>
        <v>42340</v>
      </c>
      <c r="H6" s="14">
        <f>IF(H5="","",IF(H5+1=$F$6+1,"",H5+1))</f>
        <v>42310</v>
      </c>
      <c r="I6" s="2">
        <f>COUNTIF(Table3[创建日
Created],H6)</f>
        <v>0</v>
      </c>
      <c r="J6" s="2">
        <f>COUNTIF(Table3[关闭日
Closed],H6)</f>
        <v>0</v>
      </c>
      <c r="K6" s="2">
        <f>I6+K5</f>
        <v>1</v>
      </c>
      <c r="L6" s="2" t="str">
        <f>IF(K6=K5,"",K6)</f>
        <v/>
      </c>
      <c r="M6" s="2">
        <f t="shared" ref="M6:M69" si="0">J6+M5</f>
        <v>0</v>
      </c>
      <c r="N6" s="2" t="str">
        <f>IF(M6=M5,"",M6)</f>
        <v/>
      </c>
      <c r="O6" s="2">
        <f t="shared" ref="O6:O69" si="1">SUM(I6:J6)+O5</f>
        <v>1</v>
      </c>
    </row>
    <row r="7" spans="1:15" x14ac:dyDescent="0.25">
      <c r="A7" s="3"/>
      <c r="B7" s="3"/>
      <c r="C7" s="3" t="s">
        <v>12</v>
      </c>
      <c r="H7" s="14">
        <f t="shared" ref="H7:H70" si="2">IF(H6="","",IF(H6+1=$F$6+1,"",H6+1))</f>
        <v>42311</v>
      </c>
      <c r="I7" s="2">
        <f>COUNTIF(Table3[创建日
Created],H7)</f>
        <v>1</v>
      </c>
      <c r="J7" s="2">
        <f>COUNTIF(Table3[关闭日
Closed],H7)</f>
        <v>0</v>
      </c>
      <c r="K7" s="2">
        <f t="shared" ref="K7:K70" si="3">I7+K6</f>
        <v>2</v>
      </c>
      <c r="L7" s="2">
        <f t="shared" ref="L7:N70" si="4">IF(K7=K6,"",K7)</f>
        <v>2</v>
      </c>
      <c r="M7" s="2">
        <f t="shared" si="0"/>
        <v>0</v>
      </c>
      <c r="N7" s="2" t="str">
        <f t="shared" si="4"/>
        <v/>
      </c>
      <c r="O7" s="2">
        <f t="shared" si="1"/>
        <v>2</v>
      </c>
    </row>
    <row r="8" spans="1:15" x14ac:dyDescent="0.25">
      <c r="A8" s="3"/>
      <c r="B8" s="3"/>
      <c r="C8" s="3" t="s">
        <v>13</v>
      </c>
      <c r="H8" s="14">
        <f t="shared" si="2"/>
        <v>42312</v>
      </c>
      <c r="I8" s="2">
        <f>COUNTIF(Table3[创建日
Created],H8)</f>
        <v>1</v>
      </c>
      <c r="J8" s="2">
        <f>COUNTIF(Table3[关闭日
Closed],H8)</f>
        <v>0</v>
      </c>
      <c r="K8" s="2">
        <f t="shared" si="3"/>
        <v>3</v>
      </c>
      <c r="L8" s="2">
        <f t="shared" si="4"/>
        <v>3</v>
      </c>
      <c r="M8" s="2">
        <f t="shared" si="0"/>
        <v>0</v>
      </c>
      <c r="N8" s="2" t="str">
        <f t="shared" si="4"/>
        <v/>
      </c>
      <c r="O8" s="2">
        <f t="shared" si="1"/>
        <v>3</v>
      </c>
    </row>
    <row r="9" spans="1:15" x14ac:dyDescent="0.25">
      <c r="A9" s="3"/>
      <c r="B9" s="3"/>
      <c r="C9" s="3"/>
      <c r="H9" s="14">
        <f t="shared" si="2"/>
        <v>42313</v>
      </c>
      <c r="I9" s="2">
        <f>COUNTIF(Table3[创建日
Created],H9)</f>
        <v>0</v>
      </c>
      <c r="J9" s="2">
        <f>COUNTIF(Table3[关闭日
Closed],H9)</f>
        <v>0</v>
      </c>
      <c r="K9" s="2">
        <f t="shared" si="3"/>
        <v>3</v>
      </c>
      <c r="L9" s="2" t="str">
        <f t="shared" si="4"/>
        <v/>
      </c>
      <c r="M9" s="2">
        <f t="shared" si="0"/>
        <v>0</v>
      </c>
      <c r="N9" s="2" t="str">
        <f t="shared" si="4"/>
        <v/>
      </c>
      <c r="O9" s="2">
        <f t="shared" si="1"/>
        <v>3</v>
      </c>
    </row>
    <row r="10" spans="1:15" x14ac:dyDescent="0.25">
      <c r="A10" s="3"/>
      <c r="B10" s="3"/>
      <c r="C10" s="3"/>
      <c r="H10" s="14">
        <f t="shared" si="2"/>
        <v>42314</v>
      </c>
      <c r="I10" s="2">
        <f>COUNTIF(Table3[创建日
Created],H10)</f>
        <v>0</v>
      </c>
      <c r="J10" s="2">
        <f>COUNTIF(Table3[关闭日
Closed],H10)</f>
        <v>0</v>
      </c>
      <c r="K10" s="2">
        <f t="shared" si="3"/>
        <v>3</v>
      </c>
      <c r="L10" s="2" t="str">
        <f t="shared" si="4"/>
        <v/>
      </c>
      <c r="M10" s="2">
        <f t="shared" si="0"/>
        <v>0</v>
      </c>
      <c r="N10" s="2" t="str">
        <f t="shared" si="4"/>
        <v/>
      </c>
      <c r="O10" s="2">
        <f t="shared" si="1"/>
        <v>3</v>
      </c>
    </row>
    <row r="11" spans="1:15" x14ac:dyDescent="0.25">
      <c r="A11" s="3"/>
      <c r="B11" s="3"/>
      <c r="C11" s="3"/>
      <c r="H11" s="14">
        <f t="shared" si="2"/>
        <v>42315</v>
      </c>
      <c r="I11" s="2">
        <f>COUNTIF(Table3[创建日
Created],H11)</f>
        <v>0</v>
      </c>
      <c r="J11" s="2">
        <f>COUNTIF(Table3[关闭日
Closed],H11)</f>
        <v>2</v>
      </c>
      <c r="K11" s="2">
        <f t="shared" si="3"/>
        <v>3</v>
      </c>
      <c r="L11" s="2" t="str">
        <f t="shared" si="4"/>
        <v/>
      </c>
      <c r="M11" s="2">
        <f t="shared" si="0"/>
        <v>2</v>
      </c>
      <c r="N11" s="2">
        <f t="shared" si="4"/>
        <v>2</v>
      </c>
      <c r="O11" s="2">
        <f t="shared" si="1"/>
        <v>5</v>
      </c>
    </row>
    <row r="12" spans="1:15" x14ac:dyDescent="0.25">
      <c r="A12" s="3"/>
      <c r="B12" s="3"/>
      <c r="C12" s="3"/>
      <c r="H12" s="14">
        <f t="shared" si="2"/>
        <v>42316</v>
      </c>
      <c r="I12" s="2">
        <f>COUNTIF(Table3[创建日
Created],H12)</f>
        <v>0</v>
      </c>
      <c r="J12" s="2">
        <f>COUNTIF(Table3[关闭日
Closed],H12)</f>
        <v>0</v>
      </c>
      <c r="K12" s="2">
        <f t="shared" si="3"/>
        <v>3</v>
      </c>
      <c r="L12" s="2" t="str">
        <f t="shared" si="4"/>
        <v/>
      </c>
      <c r="M12" s="2">
        <f t="shared" si="0"/>
        <v>2</v>
      </c>
      <c r="N12" s="2" t="str">
        <f t="shared" si="4"/>
        <v/>
      </c>
      <c r="O12" s="2">
        <f t="shared" si="1"/>
        <v>5</v>
      </c>
    </row>
    <row r="13" spans="1:15" x14ac:dyDescent="0.25">
      <c r="A13" s="3"/>
      <c r="B13" s="3"/>
      <c r="C13" s="3"/>
      <c r="H13" s="14">
        <f t="shared" si="2"/>
        <v>42317</v>
      </c>
      <c r="I13" s="2">
        <f>COUNTIF(Table3[创建日
Created],H13)</f>
        <v>0</v>
      </c>
      <c r="J13" s="2">
        <f>COUNTIF(Table3[关闭日
Closed],H13)</f>
        <v>0</v>
      </c>
      <c r="K13" s="2">
        <f t="shared" si="3"/>
        <v>3</v>
      </c>
      <c r="L13" s="2" t="str">
        <f t="shared" si="4"/>
        <v/>
      </c>
      <c r="M13" s="2">
        <f t="shared" si="0"/>
        <v>2</v>
      </c>
      <c r="N13" s="2" t="str">
        <f t="shared" si="4"/>
        <v/>
      </c>
      <c r="O13" s="2">
        <f t="shared" si="1"/>
        <v>5</v>
      </c>
    </row>
    <row r="14" spans="1:15" x14ac:dyDescent="0.25">
      <c r="A14" s="3"/>
      <c r="B14" s="3"/>
      <c r="C14" s="3"/>
      <c r="H14" s="14">
        <f t="shared" si="2"/>
        <v>42318</v>
      </c>
      <c r="I14" s="2">
        <f>COUNTIF(Table3[创建日
Created],H14)</f>
        <v>0</v>
      </c>
      <c r="J14" s="2">
        <f>COUNTIF(Table3[关闭日
Closed],H14)</f>
        <v>0</v>
      </c>
      <c r="K14" s="2">
        <f t="shared" si="3"/>
        <v>3</v>
      </c>
      <c r="L14" s="2" t="str">
        <f t="shared" si="4"/>
        <v/>
      </c>
      <c r="M14" s="2">
        <f t="shared" si="0"/>
        <v>2</v>
      </c>
      <c r="N14" s="2" t="str">
        <f t="shared" si="4"/>
        <v/>
      </c>
      <c r="O14" s="2">
        <f t="shared" si="1"/>
        <v>5</v>
      </c>
    </row>
    <row r="15" spans="1:15" x14ac:dyDescent="0.25">
      <c r="A15" s="3"/>
      <c r="B15" s="3"/>
      <c r="C15" s="3"/>
      <c r="H15" s="14">
        <f t="shared" si="2"/>
        <v>42319</v>
      </c>
      <c r="I15" s="2">
        <f>COUNTIF(Table3[创建日
Created],H15)</f>
        <v>0</v>
      </c>
      <c r="J15" s="2">
        <f>COUNTIF(Table3[关闭日
Closed],H15)</f>
        <v>0</v>
      </c>
      <c r="K15" s="2">
        <f t="shared" si="3"/>
        <v>3</v>
      </c>
      <c r="L15" s="2" t="str">
        <f t="shared" si="4"/>
        <v/>
      </c>
      <c r="M15" s="2">
        <f t="shared" si="0"/>
        <v>2</v>
      </c>
      <c r="N15" s="2" t="str">
        <f t="shared" si="4"/>
        <v/>
      </c>
      <c r="O15" s="2">
        <f t="shared" si="1"/>
        <v>5</v>
      </c>
    </row>
    <row r="16" spans="1:15" x14ac:dyDescent="0.25">
      <c r="A16" s="3"/>
      <c r="B16" s="3"/>
      <c r="C16" s="3"/>
      <c r="H16" s="14">
        <f t="shared" si="2"/>
        <v>42320</v>
      </c>
      <c r="I16" s="2">
        <f>COUNTIF(Table3[创建日
Created],H16)</f>
        <v>0</v>
      </c>
      <c r="J16" s="2">
        <f>COUNTIF(Table3[关闭日
Closed],H16)</f>
        <v>0</v>
      </c>
      <c r="K16" s="2">
        <f t="shared" si="3"/>
        <v>3</v>
      </c>
      <c r="L16" s="2" t="str">
        <f t="shared" si="4"/>
        <v/>
      </c>
      <c r="M16" s="2">
        <f t="shared" si="0"/>
        <v>2</v>
      </c>
      <c r="N16" s="2" t="str">
        <f t="shared" si="4"/>
        <v/>
      </c>
      <c r="O16" s="2">
        <f t="shared" si="1"/>
        <v>5</v>
      </c>
    </row>
    <row r="17" spans="1:15" x14ac:dyDescent="0.25">
      <c r="A17" s="3"/>
      <c r="B17" s="3"/>
      <c r="C17" s="3"/>
      <c r="H17" s="14">
        <f t="shared" si="2"/>
        <v>42321</v>
      </c>
      <c r="I17" s="2">
        <f>COUNTIF(Table3[创建日
Created],H17)</f>
        <v>0</v>
      </c>
      <c r="J17" s="2">
        <f>COUNTIF(Table3[关闭日
Closed],H17)</f>
        <v>0</v>
      </c>
      <c r="K17" s="2">
        <f t="shared" si="3"/>
        <v>3</v>
      </c>
      <c r="L17" s="2" t="str">
        <f t="shared" si="4"/>
        <v/>
      </c>
      <c r="M17" s="2">
        <f t="shared" si="0"/>
        <v>2</v>
      </c>
      <c r="N17" s="2" t="str">
        <f t="shared" si="4"/>
        <v/>
      </c>
      <c r="O17" s="2">
        <f t="shared" si="1"/>
        <v>5</v>
      </c>
    </row>
    <row r="18" spans="1:15" x14ac:dyDescent="0.25">
      <c r="A18" s="3"/>
      <c r="B18" s="3"/>
      <c r="C18" s="3"/>
      <c r="H18" s="14">
        <f t="shared" si="2"/>
        <v>42322</v>
      </c>
      <c r="I18" s="2">
        <f>COUNTIF(Table3[创建日
Created],H18)</f>
        <v>0</v>
      </c>
      <c r="J18" s="2">
        <f>COUNTIF(Table3[关闭日
Closed],H18)</f>
        <v>0</v>
      </c>
      <c r="K18" s="2">
        <f t="shared" si="3"/>
        <v>3</v>
      </c>
      <c r="L18" s="2" t="str">
        <f t="shared" si="4"/>
        <v/>
      </c>
      <c r="M18" s="2">
        <f t="shared" si="0"/>
        <v>2</v>
      </c>
      <c r="N18" s="2" t="str">
        <f t="shared" si="4"/>
        <v/>
      </c>
      <c r="O18" s="2">
        <f t="shared" si="1"/>
        <v>5</v>
      </c>
    </row>
    <row r="19" spans="1:15" x14ac:dyDescent="0.25">
      <c r="A19" s="3"/>
      <c r="B19" s="3"/>
      <c r="C19" s="3"/>
      <c r="H19" s="14">
        <f t="shared" si="2"/>
        <v>42323</v>
      </c>
      <c r="I19" s="2">
        <f>COUNTIF(Table3[创建日
Created],H19)</f>
        <v>0</v>
      </c>
      <c r="J19" s="2">
        <f>COUNTIF(Table3[关闭日
Closed],H19)</f>
        <v>0</v>
      </c>
      <c r="K19" s="2">
        <f t="shared" si="3"/>
        <v>3</v>
      </c>
      <c r="L19" s="2" t="str">
        <f t="shared" si="4"/>
        <v/>
      </c>
      <c r="M19" s="2">
        <f t="shared" si="0"/>
        <v>2</v>
      </c>
      <c r="N19" s="2" t="str">
        <f t="shared" si="4"/>
        <v/>
      </c>
      <c r="O19" s="2">
        <f t="shared" si="1"/>
        <v>5</v>
      </c>
    </row>
    <row r="20" spans="1:15" x14ac:dyDescent="0.25">
      <c r="A20" s="3"/>
      <c r="B20" s="3"/>
      <c r="C20" s="3"/>
      <c r="H20" s="14">
        <f t="shared" si="2"/>
        <v>42324</v>
      </c>
      <c r="I20" s="2">
        <f>COUNTIF(Table3[创建日
Created],H20)</f>
        <v>0</v>
      </c>
      <c r="J20" s="2">
        <f>COUNTIF(Table3[关闭日
Closed],H20)</f>
        <v>0</v>
      </c>
      <c r="K20" s="2">
        <f t="shared" si="3"/>
        <v>3</v>
      </c>
      <c r="L20" s="2" t="str">
        <f t="shared" si="4"/>
        <v/>
      </c>
      <c r="M20" s="2">
        <f t="shared" si="0"/>
        <v>2</v>
      </c>
      <c r="N20" s="2" t="str">
        <f t="shared" si="4"/>
        <v/>
      </c>
      <c r="O20" s="2">
        <f t="shared" si="1"/>
        <v>5</v>
      </c>
    </row>
    <row r="21" spans="1:15" x14ac:dyDescent="0.25">
      <c r="H21" s="14">
        <f t="shared" si="2"/>
        <v>42325</v>
      </c>
      <c r="I21" s="2">
        <f>COUNTIF(Table3[创建日
Created],H21)</f>
        <v>0</v>
      </c>
      <c r="J21" s="2">
        <f>COUNTIF(Table3[关闭日
Closed],H21)</f>
        <v>0</v>
      </c>
      <c r="K21" s="2">
        <f t="shared" si="3"/>
        <v>3</v>
      </c>
      <c r="L21" s="2" t="str">
        <f t="shared" si="4"/>
        <v/>
      </c>
      <c r="M21" s="2">
        <f t="shared" si="0"/>
        <v>2</v>
      </c>
      <c r="N21" s="2" t="str">
        <f t="shared" si="4"/>
        <v/>
      </c>
      <c r="O21" s="2">
        <f t="shared" si="1"/>
        <v>5</v>
      </c>
    </row>
    <row r="22" spans="1:15" x14ac:dyDescent="0.25">
      <c r="H22" s="14">
        <f t="shared" si="2"/>
        <v>42326</v>
      </c>
      <c r="I22" s="2">
        <f>COUNTIF(Table3[创建日
Created],H22)</f>
        <v>0</v>
      </c>
      <c r="J22" s="2">
        <f>COUNTIF(Table3[关闭日
Closed],H22)</f>
        <v>0</v>
      </c>
      <c r="K22" s="2">
        <f t="shared" si="3"/>
        <v>3</v>
      </c>
      <c r="L22" s="2" t="str">
        <f t="shared" si="4"/>
        <v/>
      </c>
      <c r="M22" s="2">
        <f t="shared" si="0"/>
        <v>2</v>
      </c>
      <c r="N22" s="2" t="str">
        <f t="shared" si="4"/>
        <v/>
      </c>
      <c r="O22" s="2">
        <f t="shared" si="1"/>
        <v>5</v>
      </c>
    </row>
    <row r="23" spans="1:15" x14ac:dyDescent="0.25">
      <c r="H23" s="14">
        <f t="shared" si="2"/>
        <v>42327</v>
      </c>
      <c r="I23" s="2">
        <f>COUNTIF(Table3[创建日
Created],H23)</f>
        <v>0</v>
      </c>
      <c r="J23" s="2">
        <f>COUNTIF(Table3[关闭日
Closed],H23)</f>
        <v>0</v>
      </c>
      <c r="K23" s="2">
        <f t="shared" si="3"/>
        <v>3</v>
      </c>
      <c r="L23" s="2" t="str">
        <f t="shared" si="4"/>
        <v/>
      </c>
      <c r="M23" s="2">
        <f t="shared" si="0"/>
        <v>2</v>
      </c>
      <c r="N23" s="2" t="str">
        <f t="shared" si="4"/>
        <v/>
      </c>
      <c r="O23" s="2">
        <f t="shared" si="1"/>
        <v>5</v>
      </c>
    </row>
    <row r="24" spans="1:15" x14ac:dyDescent="0.25">
      <c r="H24" s="14">
        <f t="shared" si="2"/>
        <v>42328</v>
      </c>
      <c r="I24" s="2">
        <f>COUNTIF(Table3[创建日
Created],H24)</f>
        <v>0</v>
      </c>
      <c r="J24" s="2">
        <f>COUNTIF(Table3[关闭日
Closed],H24)</f>
        <v>0</v>
      </c>
      <c r="K24" s="2">
        <f t="shared" si="3"/>
        <v>3</v>
      </c>
      <c r="L24" s="2" t="str">
        <f t="shared" si="4"/>
        <v/>
      </c>
      <c r="M24" s="2">
        <f t="shared" si="0"/>
        <v>2</v>
      </c>
      <c r="N24" s="2" t="str">
        <f t="shared" si="4"/>
        <v/>
      </c>
      <c r="O24" s="2">
        <f t="shared" si="1"/>
        <v>5</v>
      </c>
    </row>
    <row r="25" spans="1:15" x14ac:dyDescent="0.25">
      <c r="H25" s="14">
        <f t="shared" si="2"/>
        <v>42329</v>
      </c>
      <c r="I25" s="2">
        <f>COUNTIF(Table3[创建日
Created],H25)</f>
        <v>0</v>
      </c>
      <c r="J25" s="2">
        <f>COUNTIF(Table3[关闭日
Closed],H25)</f>
        <v>0</v>
      </c>
      <c r="K25" s="2">
        <f t="shared" si="3"/>
        <v>3</v>
      </c>
      <c r="L25" s="2" t="str">
        <f t="shared" si="4"/>
        <v/>
      </c>
      <c r="M25" s="2">
        <f t="shared" si="0"/>
        <v>2</v>
      </c>
      <c r="N25" s="2" t="str">
        <f t="shared" si="4"/>
        <v/>
      </c>
      <c r="O25" s="2">
        <f t="shared" si="1"/>
        <v>5</v>
      </c>
    </row>
    <row r="26" spans="1:15" x14ac:dyDescent="0.25">
      <c r="H26" s="14">
        <f t="shared" si="2"/>
        <v>42330</v>
      </c>
      <c r="I26" s="2">
        <f>COUNTIF(Table3[创建日
Created],H26)</f>
        <v>0</v>
      </c>
      <c r="J26" s="2">
        <f>COUNTIF(Table3[关闭日
Closed],H26)</f>
        <v>0</v>
      </c>
      <c r="K26" s="2">
        <f t="shared" si="3"/>
        <v>3</v>
      </c>
      <c r="L26" s="2" t="str">
        <f t="shared" si="4"/>
        <v/>
      </c>
      <c r="M26" s="2">
        <f t="shared" si="0"/>
        <v>2</v>
      </c>
      <c r="N26" s="2" t="str">
        <f t="shared" si="4"/>
        <v/>
      </c>
      <c r="O26" s="2">
        <f t="shared" si="1"/>
        <v>5</v>
      </c>
    </row>
    <row r="27" spans="1:15" x14ac:dyDescent="0.25">
      <c r="H27" s="14">
        <f t="shared" si="2"/>
        <v>42331</v>
      </c>
      <c r="I27" s="2">
        <f>COUNTIF(Table3[创建日
Created],H27)</f>
        <v>0</v>
      </c>
      <c r="J27" s="2">
        <f>COUNTIF(Table3[关闭日
Closed],H27)</f>
        <v>0</v>
      </c>
      <c r="K27" s="2">
        <f t="shared" si="3"/>
        <v>3</v>
      </c>
      <c r="L27" s="2" t="str">
        <f t="shared" si="4"/>
        <v/>
      </c>
      <c r="M27" s="2">
        <f t="shared" si="0"/>
        <v>2</v>
      </c>
      <c r="N27" s="2" t="str">
        <f t="shared" si="4"/>
        <v/>
      </c>
      <c r="O27" s="2">
        <f t="shared" si="1"/>
        <v>5</v>
      </c>
    </row>
    <row r="28" spans="1:15" x14ac:dyDescent="0.25">
      <c r="H28" s="14">
        <f t="shared" si="2"/>
        <v>42332</v>
      </c>
      <c r="I28" s="2">
        <f>COUNTIF(Table3[创建日
Created],H28)</f>
        <v>0</v>
      </c>
      <c r="J28" s="2">
        <f>COUNTIF(Table3[关闭日
Closed],H28)</f>
        <v>0</v>
      </c>
      <c r="K28" s="2">
        <f t="shared" si="3"/>
        <v>3</v>
      </c>
      <c r="L28" s="2" t="str">
        <f t="shared" si="4"/>
        <v/>
      </c>
      <c r="M28" s="2">
        <f t="shared" si="0"/>
        <v>2</v>
      </c>
      <c r="N28" s="2" t="str">
        <f t="shared" si="4"/>
        <v/>
      </c>
      <c r="O28" s="2">
        <f t="shared" si="1"/>
        <v>5</v>
      </c>
    </row>
    <row r="29" spans="1:15" x14ac:dyDescent="0.25">
      <c r="H29" s="14">
        <f t="shared" si="2"/>
        <v>42333</v>
      </c>
      <c r="I29" s="2">
        <f>COUNTIF(Table3[创建日
Created],H29)</f>
        <v>0</v>
      </c>
      <c r="J29" s="2">
        <f>COUNTIF(Table3[关闭日
Closed],H29)</f>
        <v>0</v>
      </c>
      <c r="K29" s="2">
        <f t="shared" si="3"/>
        <v>3</v>
      </c>
      <c r="L29" s="2" t="str">
        <f t="shared" si="4"/>
        <v/>
      </c>
      <c r="M29" s="2">
        <f t="shared" si="0"/>
        <v>2</v>
      </c>
      <c r="N29" s="2" t="str">
        <f t="shared" si="4"/>
        <v/>
      </c>
      <c r="O29" s="2">
        <f t="shared" si="1"/>
        <v>5</v>
      </c>
    </row>
    <row r="30" spans="1:15" x14ac:dyDescent="0.25">
      <c r="H30" s="14">
        <f t="shared" si="2"/>
        <v>42334</v>
      </c>
      <c r="I30" s="2">
        <f>COUNTIF(Table3[创建日
Created],H30)</f>
        <v>0</v>
      </c>
      <c r="J30" s="2">
        <f>COUNTIF(Table3[关闭日
Closed],H30)</f>
        <v>0</v>
      </c>
      <c r="K30" s="2">
        <f t="shared" si="3"/>
        <v>3</v>
      </c>
      <c r="L30" s="2" t="str">
        <f t="shared" si="4"/>
        <v/>
      </c>
      <c r="M30" s="2">
        <f t="shared" si="0"/>
        <v>2</v>
      </c>
      <c r="N30" s="2" t="str">
        <f t="shared" si="4"/>
        <v/>
      </c>
      <c r="O30" s="2">
        <f t="shared" si="1"/>
        <v>5</v>
      </c>
    </row>
    <row r="31" spans="1:15" x14ac:dyDescent="0.25">
      <c r="H31" s="14">
        <f t="shared" si="2"/>
        <v>42335</v>
      </c>
      <c r="I31" s="2">
        <f>COUNTIF(Table3[创建日
Created],H31)</f>
        <v>0</v>
      </c>
      <c r="J31" s="2">
        <f>COUNTIF(Table3[关闭日
Closed],H31)</f>
        <v>0</v>
      </c>
      <c r="K31" s="2">
        <f t="shared" si="3"/>
        <v>3</v>
      </c>
      <c r="L31" s="2" t="str">
        <f t="shared" si="4"/>
        <v/>
      </c>
      <c r="M31" s="2">
        <f t="shared" si="0"/>
        <v>2</v>
      </c>
      <c r="N31" s="2" t="str">
        <f t="shared" si="4"/>
        <v/>
      </c>
      <c r="O31" s="2">
        <f t="shared" si="1"/>
        <v>5</v>
      </c>
    </row>
    <row r="32" spans="1:15" x14ac:dyDescent="0.25">
      <c r="H32" s="14">
        <f t="shared" si="2"/>
        <v>42336</v>
      </c>
      <c r="I32" s="2">
        <f>COUNTIF(Table3[创建日
Created],H32)</f>
        <v>0</v>
      </c>
      <c r="J32" s="2">
        <f>COUNTIF(Table3[关闭日
Closed],H32)</f>
        <v>0</v>
      </c>
      <c r="K32" s="2">
        <f t="shared" si="3"/>
        <v>3</v>
      </c>
      <c r="L32" s="2" t="str">
        <f t="shared" si="4"/>
        <v/>
      </c>
      <c r="M32" s="2">
        <f t="shared" si="0"/>
        <v>2</v>
      </c>
      <c r="N32" s="2" t="str">
        <f t="shared" si="4"/>
        <v/>
      </c>
      <c r="O32" s="2">
        <f t="shared" si="1"/>
        <v>5</v>
      </c>
    </row>
    <row r="33" spans="8:15" x14ac:dyDescent="0.25">
      <c r="H33" s="14">
        <f t="shared" si="2"/>
        <v>42337</v>
      </c>
      <c r="I33" s="2">
        <f>COUNTIF(Table3[创建日
Created],H33)</f>
        <v>0</v>
      </c>
      <c r="J33" s="2">
        <f>COUNTIF(Table3[关闭日
Closed],H33)</f>
        <v>0</v>
      </c>
      <c r="K33" s="2">
        <f t="shared" si="3"/>
        <v>3</v>
      </c>
      <c r="L33" s="2" t="str">
        <f t="shared" si="4"/>
        <v/>
      </c>
      <c r="M33" s="2">
        <f t="shared" si="0"/>
        <v>2</v>
      </c>
      <c r="N33" s="2" t="str">
        <f t="shared" si="4"/>
        <v/>
      </c>
      <c r="O33" s="2">
        <f t="shared" si="1"/>
        <v>5</v>
      </c>
    </row>
    <row r="34" spans="8:15" x14ac:dyDescent="0.25">
      <c r="H34" s="14">
        <f t="shared" si="2"/>
        <v>42338</v>
      </c>
      <c r="I34" s="2">
        <f>COUNTIF(Table3[创建日
Created],H34)</f>
        <v>0</v>
      </c>
      <c r="J34" s="2">
        <f>COUNTIF(Table3[关闭日
Closed],H34)</f>
        <v>0</v>
      </c>
      <c r="K34" s="2">
        <f t="shared" si="3"/>
        <v>3</v>
      </c>
      <c r="L34" s="2" t="str">
        <f t="shared" si="4"/>
        <v/>
      </c>
      <c r="M34" s="2">
        <f t="shared" si="0"/>
        <v>2</v>
      </c>
      <c r="N34" s="2" t="str">
        <f t="shared" si="4"/>
        <v/>
      </c>
      <c r="O34" s="2">
        <f t="shared" si="1"/>
        <v>5</v>
      </c>
    </row>
    <row r="35" spans="8:15" x14ac:dyDescent="0.25">
      <c r="H35" s="14">
        <f t="shared" si="2"/>
        <v>42339</v>
      </c>
      <c r="I35" s="2">
        <f>COUNTIF(Table3[创建日
Created],H35)</f>
        <v>0</v>
      </c>
      <c r="J35" s="2">
        <f>COUNTIF(Table3[关闭日
Closed],H35)</f>
        <v>0</v>
      </c>
      <c r="K35" s="2">
        <f t="shared" si="3"/>
        <v>3</v>
      </c>
      <c r="L35" s="2" t="str">
        <f t="shared" si="4"/>
        <v/>
      </c>
      <c r="M35" s="2">
        <f t="shared" si="0"/>
        <v>2</v>
      </c>
      <c r="N35" s="2" t="str">
        <f t="shared" si="4"/>
        <v/>
      </c>
      <c r="O35" s="2">
        <f t="shared" si="1"/>
        <v>5</v>
      </c>
    </row>
    <row r="36" spans="8:15" x14ac:dyDescent="0.25">
      <c r="H36" s="14">
        <f t="shared" si="2"/>
        <v>42340</v>
      </c>
      <c r="I36" s="2">
        <f>COUNTIF(Table3[创建日
Created],H36)</f>
        <v>1</v>
      </c>
      <c r="J36" s="2">
        <f>COUNTIF(Table3[关闭日
Closed],H36)</f>
        <v>0</v>
      </c>
      <c r="K36" s="2">
        <f t="shared" si="3"/>
        <v>4</v>
      </c>
      <c r="L36" s="2">
        <f t="shared" si="4"/>
        <v>4</v>
      </c>
      <c r="M36" s="2">
        <f t="shared" si="0"/>
        <v>2</v>
      </c>
      <c r="N36" s="2" t="str">
        <f t="shared" si="4"/>
        <v/>
      </c>
      <c r="O36" s="2">
        <f t="shared" si="1"/>
        <v>6</v>
      </c>
    </row>
    <row r="37" spans="8:15" x14ac:dyDescent="0.25">
      <c r="H37" s="14" t="str">
        <f t="shared" si="2"/>
        <v/>
      </c>
      <c r="I37" s="2">
        <f>COUNTIF(Table3[创建日
Created],H37)</f>
        <v>23</v>
      </c>
      <c r="J37" s="2">
        <f>COUNTIF(Table3[关闭日
Closed],H37)</f>
        <v>25</v>
      </c>
      <c r="K37" s="2">
        <f t="shared" si="3"/>
        <v>27</v>
      </c>
      <c r="L37" s="2">
        <f t="shared" si="4"/>
        <v>27</v>
      </c>
      <c r="M37" s="2">
        <f t="shared" si="0"/>
        <v>27</v>
      </c>
      <c r="N37" s="2">
        <f t="shared" si="4"/>
        <v>27</v>
      </c>
      <c r="O37" s="2">
        <f t="shared" si="1"/>
        <v>54</v>
      </c>
    </row>
    <row r="38" spans="8:15" x14ac:dyDescent="0.25">
      <c r="H38" s="14" t="str">
        <f t="shared" si="2"/>
        <v/>
      </c>
      <c r="I38" s="2">
        <f>COUNTIF(Table3[创建日
Created],H38)</f>
        <v>23</v>
      </c>
      <c r="J38" s="2">
        <f>COUNTIF(Table3[关闭日
Closed],H38)</f>
        <v>25</v>
      </c>
      <c r="K38" s="2">
        <f t="shared" si="3"/>
        <v>50</v>
      </c>
      <c r="L38" s="2">
        <f t="shared" si="4"/>
        <v>50</v>
      </c>
      <c r="M38" s="2">
        <f t="shared" si="0"/>
        <v>52</v>
      </c>
      <c r="N38" s="2">
        <f t="shared" si="4"/>
        <v>52</v>
      </c>
      <c r="O38" s="2">
        <f t="shared" si="1"/>
        <v>102</v>
      </c>
    </row>
    <row r="39" spans="8:15" x14ac:dyDescent="0.25">
      <c r="H39" s="14" t="str">
        <f t="shared" si="2"/>
        <v/>
      </c>
      <c r="I39" s="2">
        <f>COUNTIF(Table3[创建日
Created],H39)</f>
        <v>23</v>
      </c>
      <c r="J39" s="2">
        <f>COUNTIF(Table3[关闭日
Closed],H39)</f>
        <v>25</v>
      </c>
      <c r="K39" s="2">
        <f t="shared" si="3"/>
        <v>73</v>
      </c>
      <c r="L39" s="2">
        <f t="shared" si="4"/>
        <v>73</v>
      </c>
      <c r="M39" s="2">
        <f t="shared" si="0"/>
        <v>77</v>
      </c>
      <c r="N39" s="2">
        <f t="shared" si="4"/>
        <v>77</v>
      </c>
      <c r="O39" s="2">
        <f t="shared" si="1"/>
        <v>150</v>
      </c>
    </row>
    <row r="40" spans="8:15" x14ac:dyDescent="0.25">
      <c r="H40" s="14" t="str">
        <f t="shared" si="2"/>
        <v/>
      </c>
      <c r="I40" s="2">
        <f>COUNTIF(Table3[创建日
Created],H40)</f>
        <v>23</v>
      </c>
      <c r="J40" s="2">
        <f>COUNTIF(Table3[关闭日
Closed],H40)</f>
        <v>25</v>
      </c>
      <c r="K40" s="2">
        <f t="shared" si="3"/>
        <v>96</v>
      </c>
      <c r="L40" s="2">
        <f t="shared" si="4"/>
        <v>96</v>
      </c>
      <c r="M40" s="2">
        <f t="shared" si="0"/>
        <v>102</v>
      </c>
      <c r="N40" s="2">
        <f t="shared" si="4"/>
        <v>102</v>
      </c>
      <c r="O40" s="2">
        <f t="shared" si="1"/>
        <v>198</v>
      </c>
    </row>
    <row r="41" spans="8:15" x14ac:dyDescent="0.25">
      <c r="H41" s="14" t="str">
        <f t="shared" si="2"/>
        <v/>
      </c>
      <c r="I41" s="2">
        <f>COUNTIF(Table3[创建日
Created],H41)</f>
        <v>23</v>
      </c>
      <c r="J41" s="2">
        <f>COUNTIF(Table3[关闭日
Closed],H41)</f>
        <v>25</v>
      </c>
      <c r="K41" s="2">
        <f t="shared" si="3"/>
        <v>119</v>
      </c>
      <c r="L41" s="2">
        <f t="shared" si="4"/>
        <v>119</v>
      </c>
      <c r="M41" s="2">
        <f t="shared" si="0"/>
        <v>127</v>
      </c>
      <c r="N41" s="2">
        <f t="shared" si="4"/>
        <v>127</v>
      </c>
      <c r="O41" s="2">
        <f t="shared" si="1"/>
        <v>246</v>
      </c>
    </row>
    <row r="42" spans="8:15" x14ac:dyDescent="0.25">
      <c r="H42" s="14" t="str">
        <f t="shared" si="2"/>
        <v/>
      </c>
      <c r="I42" s="2">
        <f>COUNTIF(Table3[创建日
Created],H42)</f>
        <v>23</v>
      </c>
      <c r="J42" s="2">
        <f>COUNTIF(Table3[关闭日
Closed],H42)</f>
        <v>25</v>
      </c>
      <c r="K42" s="2">
        <f t="shared" si="3"/>
        <v>142</v>
      </c>
      <c r="L42" s="2">
        <f t="shared" si="4"/>
        <v>142</v>
      </c>
      <c r="M42" s="2">
        <f t="shared" si="0"/>
        <v>152</v>
      </c>
      <c r="N42" s="2">
        <f t="shared" si="4"/>
        <v>152</v>
      </c>
      <c r="O42" s="2">
        <f t="shared" si="1"/>
        <v>294</v>
      </c>
    </row>
    <row r="43" spans="8:15" x14ac:dyDescent="0.25">
      <c r="H43" s="14" t="str">
        <f t="shared" si="2"/>
        <v/>
      </c>
      <c r="I43" s="2">
        <f>COUNTIF(Table3[创建日
Created],H43)</f>
        <v>23</v>
      </c>
      <c r="J43" s="2">
        <f>COUNTIF(Table3[关闭日
Closed],H43)</f>
        <v>25</v>
      </c>
      <c r="K43" s="2">
        <f t="shared" si="3"/>
        <v>165</v>
      </c>
      <c r="L43" s="2">
        <f t="shared" si="4"/>
        <v>165</v>
      </c>
      <c r="M43" s="2">
        <f t="shared" si="0"/>
        <v>177</v>
      </c>
      <c r="N43" s="2">
        <f t="shared" si="4"/>
        <v>177</v>
      </c>
      <c r="O43" s="2">
        <f t="shared" si="1"/>
        <v>342</v>
      </c>
    </row>
    <row r="44" spans="8:15" x14ac:dyDescent="0.25">
      <c r="H44" s="14" t="str">
        <f t="shared" si="2"/>
        <v/>
      </c>
      <c r="I44" s="2">
        <f>COUNTIF(Table3[创建日
Created],H44)</f>
        <v>23</v>
      </c>
      <c r="J44" s="2">
        <f>COUNTIF(Table3[关闭日
Closed],H44)</f>
        <v>25</v>
      </c>
      <c r="K44" s="2">
        <f t="shared" si="3"/>
        <v>188</v>
      </c>
      <c r="L44" s="2">
        <f t="shared" si="4"/>
        <v>188</v>
      </c>
      <c r="M44" s="2">
        <f t="shared" si="0"/>
        <v>202</v>
      </c>
      <c r="N44" s="2">
        <f t="shared" si="4"/>
        <v>202</v>
      </c>
      <c r="O44" s="2">
        <f t="shared" si="1"/>
        <v>390</v>
      </c>
    </row>
    <row r="45" spans="8:15" x14ac:dyDescent="0.25">
      <c r="H45" s="14" t="str">
        <f t="shared" si="2"/>
        <v/>
      </c>
      <c r="I45" s="2">
        <f>COUNTIF(Table3[创建日
Created],H45)</f>
        <v>23</v>
      </c>
      <c r="J45" s="2">
        <f>COUNTIF(Table3[关闭日
Closed],H45)</f>
        <v>25</v>
      </c>
      <c r="K45" s="2">
        <f t="shared" si="3"/>
        <v>211</v>
      </c>
      <c r="L45" s="2">
        <f t="shared" si="4"/>
        <v>211</v>
      </c>
      <c r="M45" s="2">
        <f t="shared" si="0"/>
        <v>227</v>
      </c>
      <c r="N45" s="2">
        <f t="shared" si="4"/>
        <v>227</v>
      </c>
      <c r="O45" s="2">
        <f t="shared" si="1"/>
        <v>438</v>
      </c>
    </row>
    <row r="46" spans="8:15" x14ac:dyDescent="0.25">
      <c r="H46" s="14" t="str">
        <f t="shared" si="2"/>
        <v/>
      </c>
      <c r="I46" s="2">
        <f>COUNTIF(Table3[创建日
Created],H46)</f>
        <v>23</v>
      </c>
      <c r="J46" s="2">
        <f>COUNTIF(Table3[关闭日
Closed],H46)</f>
        <v>25</v>
      </c>
      <c r="K46" s="2">
        <f t="shared" si="3"/>
        <v>234</v>
      </c>
      <c r="L46" s="2">
        <f t="shared" si="4"/>
        <v>234</v>
      </c>
      <c r="M46" s="2">
        <f t="shared" si="0"/>
        <v>252</v>
      </c>
      <c r="N46" s="2">
        <f t="shared" si="4"/>
        <v>252</v>
      </c>
      <c r="O46" s="2">
        <f t="shared" si="1"/>
        <v>486</v>
      </c>
    </row>
    <row r="47" spans="8:15" x14ac:dyDescent="0.25">
      <c r="H47" s="14" t="str">
        <f t="shared" si="2"/>
        <v/>
      </c>
      <c r="I47" s="2">
        <f>COUNTIF(Table3[创建日
Created],H47)</f>
        <v>23</v>
      </c>
      <c r="J47" s="2">
        <f>COUNTIF(Table3[关闭日
Closed],H47)</f>
        <v>25</v>
      </c>
      <c r="K47" s="2">
        <f t="shared" si="3"/>
        <v>257</v>
      </c>
      <c r="L47" s="2">
        <f t="shared" si="4"/>
        <v>257</v>
      </c>
      <c r="M47" s="2">
        <f t="shared" si="0"/>
        <v>277</v>
      </c>
      <c r="N47" s="2">
        <f t="shared" si="4"/>
        <v>277</v>
      </c>
      <c r="O47" s="2">
        <f t="shared" si="1"/>
        <v>534</v>
      </c>
    </row>
    <row r="48" spans="8:15" x14ac:dyDescent="0.25">
      <c r="H48" s="14" t="str">
        <f t="shared" si="2"/>
        <v/>
      </c>
      <c r="I48" s="2">
        <f>COUNTIF(Table3[创建日
Created],H48)</f>
        <v>23</v>
      </c>
      <c r="J48" s="2">
        <f>COUNTIF(Table3[关闭日
Closed],H48)</f>
        <v>25</v>
      </c>
      <c r="K48" s="2">
        <f t="shared" si="3"/>
        <v>280</v>
      </c>
      <c r="L48" s="2">
        <f t="shared" si="4"/>
        <v>280</v>
      </c>
      <c r="M48" s="2">
        <f t="shared" si="0"/>
        <v>302</v>
      </c>
      <c r="N48" s="2">
        <f t="shared" si="4"/>
        <v>302</v>
      </c>
      <c r="O48" s="2">
        <f t="shared" si="1"/>
        <v>582</v>
      </c>
    </row>
    <row r="49" spans="8:15" x14ac:dyDescent="0.25">
      <c r="H49" s="14" t="str">
        <f t="shared" si="2"/>
        <v/>
      </c>
      <c r="I49" s="2">
        <f>COUNTIF(Table3[创建日
Created],H49)</f>
        <v>23</v>
      </c>
      <c r="J49" s="2">
        <f>COUNTIF(Table3[关闭日
Closed],H49)</f>
        <v>25</v>
      </c>
      <c r="K49" s="2">
        <f t="shared" si="3"/>
        <v>303</v>
      </c>
      <c r="L49" s="2">
        <f t="shared" si="4"/>
        <v>303</v>
      </c>
      <c r="M49" s="2">
        <f t="shared" si="0"/>
        <v>327</v>
      </c>
      <c r="N49" s="2">
        <f t="shared" si="4"/>
        <v>327</v>
      </c>
      <c r="O49" s="2">
        <f t="shared" si="1"/>
        <v>630</v>
      </c>
    </row>
    <row r="50" spans="8:15" x14ac:dyDescent="0.25">
      <c r="H50" s="14" t="str">
        <f t="shared" si="2"/>
        <v/>
      </c>
      <c r="I50" s="2">
        <f>COUNTIF(Table3[创建日
Created],H50)</f>
        <v>23</v>
      </c>
      <c r="J50" s="2">
        <f>COUNTIF(Table3[关闭日
Closed],H50)</f>
        <v>25</v>
      </c>
      <c r="K50" s="2">
        <f t="shared" si="3"/>
        <v>326</v>
      </c>
      <c r="L50" s="2">
        <f t="shared" si="4"/>
        <v>326</v>
      </c>
      <c r="M50" s="2">
        <f t="shared" si="0"/>
        <v>352</v>
      </c>
      <c r="N50" s="2">
        <f t="shared" si="4"/>
        <v>352</v>
      </c>
      <c r="O50" s="2">
        <f t="shared" si="1"/>
        <v>678</v>
      </c>
    </row>
    <row r="51" spans="8:15" x14ac:dyDescent="0.25">
      <c r="H51" s="14" t="str">
        <f t="shared" si="2"/>
        <v/>
      </c>
      <c r="I51" s="2">
        <f>COUNTIF(Table3[创建日
Created],H51)</f>
        <v>23</v>
      </c>
      <c r="J51" s="2">
        <f>COUNTIF(Table3[关闭日
Closed],H51)</f>
        <v>25</v>
      </c>
      <c r="K51" s="2">
        <f t="shared" si="3"/>
        <v>349</v>
      </c>
      <c r="L51" s="2">
        <f t="shared" si="4"/>
        <v>349</v>
      </c>
      <c r="M51" s="2">
        <f t="shared" si="0"/>
        <v>377</v>
      </c>
      <c r="N51" s="2">
        <f t="shared" si="4"/>
        <v>377</v>
      </c>
      <c r="O51" s="2">
        <f t="shared" si="1"/>
        <v>726</v>
      </c>
    </row>
    <row r="52" spans="8:15" x14ac:dyDescent="0.25">
      <c r="H52" s="14" t="str">
        <f t="shared" si="2"/>
        <v/>
      </c>
      <c r="I52" s="2">
        <f>COUNTIF(Table3[创建日
Created],H52)</f>
        <v>23</v>
      </c>
      <c r="J52" s="2">
        <f>COUNTIF(Table3[关闭日
Closed],H52)</f>
        <v>25</v>
      </c>
      <c r="K52" s="2">
        <f t="shared" si="3"/>
        <v>372</v>
      </c>
      <c r="L52" s="2">
        <f t="shared" si="4"/>
        <v>372</v>
      </c>
      <c r="M52" s="2">
        <f t="shared" si="0"/>
        <v>402</v>
      </c>
      <c r="N52" s="2">
        <f t="shared" si="4"/>
        <v>402</v>
      </c>
      <c r="O52" s="2">
        <f t="shared" si="1"/>
        <v>774</v>
      </c>
    </row>
    <row r="53" spans="8:15" x14ac:dyDescent="0.25">
      <c r="H53" s="14" t="str">
        <f t="shared" si="2"/>
        <v/>
      </c>
      <c r="I53" s="2">
        <f>COUNTIF(Table3[创建日
Created],H53)</f>
        <v>23</v>
      </c>
      <c r="J53" s="2">
        <f>COUNTIF(Table3[关闭日
Closed],H53)</f>
        <v>25</v>
      </c>
      <c r="K53" s="2">
        <f t="shared" si="3"/>
        <v>395</v>
      </c>
      <c r="L53" s="2">
        <f t="shared" si="4"/>
        <v>395</v>
      </c>
      <c r="M53" s="2">
        <f t="shared" si="0"/>
        <v>427</v>
      </c>
      <c r="N53" s="2">
        <f t="shared" si="4"/>
        <v>427</v>
      </c>
      <c r="O53" s="2">
        <f t="shared" si="1"/>
        <v>822</v>
      </c>
    </row>
    <row r="54" spans="8:15" x14ac:dyDescent="0.25">
      <c r="H54" s="14" t="str">
        <f t="shared" si="2"/>
        <v/>
      </c>
      <c r="I54" s="2">
        <f>COUNTIF(Table3[创建日
Created],H54)</f>
        <v>23</v>
      </c>
      <c r="J54" s="2">
        <f>COUNTIF(Table3[关闭日
Closed],H54)</f>
        <v>25</v>
      </c>
      <c r="K54" s="2">
        <f t="shared" si="3"/>
        <v>418</v>
      </c>
      <c r="L54" s="2">
        <f t="shared" si="4"/>
        <v>418</v>
      </c>
      <c r="M54" s="2">
        <f t="shared" si="0"/>
        <v>452</v>
      </c>
      <c r="N54" s="2">
        <f t="shared" si="4"/>
        <v>452</v>
      </c>
      <c r="O54" s="2">
        <f t="shared" si="1"/>
        <v>870</v>
      </c>
    </row>
    <row r="55" spans="8:15" x14ac:dyDescent="0.25">
      <c r="H55" s="14" t="str">
        <f t="shared" si="2"/>
        <v/>
      </c>
      <c r="I55" s="2">
        <f>COUNTIF(Table3[创建日
Created],H55)</f>
        <v>23</v>
      </c>
      <c r="J55" s="2">
        <f>COUNTIF(Table3[关闭日
Closed],H55)</f>
        <v>25</v>
      </c>
      <c r="K55" s="2">
        <f t="shared" si="3"/>
        <v>441</v>
      </c>
      <c r="L55" s="2">
        <f t="shared" si="4"/>
        <v>441</v>
      </c>
      <c r="M55" s="2">
        <f t="shared" si="0"/>
        <v>477</v>
      </c>
      <c r="N55" s="2">
        <f t="shared" si="4"/>
        <v>477</v>
      </c>
      <c r="O55" s="2">
        <f t="shared" si="1"/>
        <v>918</v>
      </c>
    </row>
    <row r="56" spans="8:15" x14ac:dyDescent="0.25">
      <c r="H56" s="14" t="str">
        <f t="shared" si="2"/>
        <v/>
      </c>
      <c r="I56" s="2">
        <f>COUNTIF(Table3[创建日
Created],H56)</f>
        <v>23</v>
      </c>
      <c r="J56" s="2">
        <f>COUNTIF(Table3[关闭日
Closed],H56)</f>
        <v>25</v>
      </c>
      <c r="K56" s="2">
        <f t="shared" si="3"/>
        <v>464</v>
      </c>
      <c r="L56" s="2">
        <f t="shared" si="4"/>
        <v>464</v>
      </c>
      <c r="M56" s="2">
        <f t="shared" si="0"/>
        <v>502</v>
      </c>
      <c r="N56" s="2">
        <f t="shared" si="4"/>
        <v>502</v>
      </c>
      <c r="O56" s="2">
        <f t="shared" si="1"/>
        <v>966</v>
      </c>
    </row>
    <row r="57" spans="8:15" x14ac:dyDescent="0.25">
      <c r="H57" s="14" t="str">
        <f t="shared" si="2"/>
        <v/>
      </c>
      <c r="I57" s="2">
        <f>COUNTIF(Table3[创建日
Created],H57)</f>
        <v>23</v>
      </c>
      <c r="J57" s="2">
        <f>COUNTIF(Table3[关闭日
Closed],H57)</f>
        <v>25</v>
      </c>
      <c r="K57" s="2">
        <f t="shared" si="3"/>
        <v>487</v>
      </c>
      <c r="L57" s="2">
        <f t="shared" si="4"/>
        <v>487</v>
      </c>
      <c r="M57" s="2">
        <f t="shared" si="0"/>
        <v>527</v>
      </c>
      <c r="N57" s="2">
        <f t="shared" si="4"/>
        <v>527</v>
      </c>
      <c r="O57" s="2">
        <f t="shared" si="1"/>
        <v>1014</v>
      </c>
    </row>
    <row r="58" spans="8:15" x14ac:dyDescent="0.25">
      <c r="H58" s="14" t="str">
        <f t="shared" si="2"/>
        <v/>
      </c>
      <c r="I58" s="2">
        <f>COUNTIF(Table3[创建日
Created],H58)</f>
        <v>23</v>
      </c>
      <c r="J58" s="2">
        <f>COUNTIF(Table3[关闭日
Closed],H58)</f>
        <v>25</v>
      </c>
      <c r="K58" s="2">
        <f t="shared" si="3"/>
        <v>510</v>
      </c>
      <c r="L58" s="2">
        <f t="shared" si="4"/>
        <v>510</v>
      </c>
      <c r="M58" s="2">
        <f t="shared" si="0"/>
        <v>552</v>
      </c>
      <c r="N58" s="2">
        <f t="shared" si="4"/>
        <v>552</v>
      </c>
      <c r="O58" s="2">
        <f t="shared" si="1"/>
        <v>1062</v>
      </c>
    </row>
    <row r="59" spans="8:15" x14ac:dyDescent="0.25">
      <c r="H59" s="14" t="str">
        <f t="shared" si="2"/>
        <v/>
      </c>
      <c r="I59" s="2">
        <f>COUNTIF(Table3[创建日
Created],H59)</f>
        <v>23</v>
      </c>
      <c r="J59" s="2">
        <f>COUNTIF(Table3[关闭日
Closed],H59)</f>
        <v>25</v>
      </c>
      <c r="K59" s="2">
        <f t="shared" si="3"/>
        <v>533</v>
      </c>
      <c r="L59" s="2">
        <f t="shared" si="4"/>
        <v>533</v>
      </c>
      <c r="M59" s="2">
        <f t="shared" si="0"/>
        <v>577</v>
      </c>
      <c r="N59" s="2">
        <f t="shared" si="4"/>
        <v>577</v>
      </c>
      <c r="O59" s="2">
        <f t="shared" si="1"/>
        <v>1110</v>
      </c>
    </row>
    <row r="60" spans="8:15" x14ac:dyDescent="0.25">
      <c r="H60" s="14" t="str">
        <f t="shared" si="2"/>
        <v/>
      </c>
      <c r="I60" s="2">
        <f>COUNTIF(Table3[创建日
Created],H60)</f>
        <v>23</v>
      </c>
      <c r="J60" s="2">
        <f>COUNTIF(Table3[关闭日
Closed],H60)</f>
        <v>25</v>
      </c>
      <c r="K60" s="2">
        <f t="shared" si="3"/>
        <v>556</v>
      </c>
      <c r="L60" s="2">
        <f t="shared" si="4"/>
        <v>556</v>
      </c>
      <c r="M60" s="2">
        <f t="shared" si="0"/>
        <v>602</v>
      </c>
      <c r="N60" s="2">
        <f t="shared" si="4"/>
        <v>602</v>
      </c>
      <c r="O60" s="2">
        <f t="shared" si="1"/>
        <v>1158</v>
      </c>
    </row>
    <row r="61" spans="8:15" x14ac:dyDescent="0.25">
      <c r="H61" s="14" t="str">
        <f t="shared" si="2"/>
        <v/>
      </c>
      <c r="I61" s="2">
        <f>COUNTIF(Table3[创建日
Created],H61)</f>
        <v>23</v>
      </c>
      <c r="J61" s="2">
        <f>COUNTIF(Table3[关闭日
Closed],H61)</f>
        <v>25</v>
      </c>
      <c r="K61" s="2">
        <f t="shared" si="3"/>
        <v>579</v>
      </c>
      <c r="L61" s="2">
        <f t="shared" si="4"/>
        <v>579</v>
      </c>
      <c r="M61" s="2">
        <f t="shared" si="0"/>
        <v>627</v>
      </c>
      <c r="N61" s="2">
        <f t="shared" si="4"/>
        <v>627</v>
      </c>
      <c r="O61" s="2">
        <f t="shared" si="1"/>
        <v>1206</v>
      </c>
    </row>
    <row r="62" spans="8:15" x14ac:dyDescent="0.25">
      <c r="H62" s="14" t="str">
        <f t="shared" si="2"/>
        <v/>
      </c>
      <c r="I62" s="2">
        <f>COUNTIF(Table3[创建日
Created],H62)</f>
        <v>23</v>
      </c>
      <c r="J62" s="2">
        <f>COUNTIF(Table3[关闭日
Closed],H62)</f>
        <v>25</v>
      </c>
      <c r="K62" s="2">
        <f t="shared" si="3"/>
        <v>602</v>
      </c>
      <c r="L62" s="2">
        <f t="shared" si="4"/>
        <v>602</v>
      </c>
      <c r="M62" s="2">
        <f t="shared" si="0"/>
        <v>652</v>
      </c>
      <c r="N62" s="2">
        <f t="shared" si="4"/>
        <v>652</v>
      </c>
      <c r="O62" s="2">
        <f t="shared" si="1"/>
        <v>1254</v>
      </c>
    </row>
    <row r="63" spans="8:15" x14ac:dyDescent="0.25">
      <c r="H63" s="14" t="str">
        <f t="shared" si="2"/>
        <v/>
      </c>
      <c r="I63" s="2">
        <f>COUNTIF(Table3[创建日
Created],H63)</f>
        <v>23</v>
      </c>
      <c r="J63" s="2">
        <f>COUNTIF(Table3[关闭日
Closed],H63)</f>
        <v>25</v>
      </c>
      <c r="K63" s="2">
        <f t="shared" si="3"/>
        <v>625</v>
      </c>
      <c r="L63" s="2">
        <f t="shared" si="4"/>
        <v>625</v>
      </c>
      <c r="M63" s="2">
        <f t="shared" si="0"/>
        <v>677</v>
      </c>
      <c r="N63" s="2">
        <f t="shared" si="4"/>
        <v>677</v>
      </c>
      <c r="O63" s="2">
        <f t="shared" si="1"/>
        <v>1302</v>
      </c>
    </row>
    <row r="64" spans="8:15" x14ac:dyDescent="0.25">
      <c r="H64" s="14" t="str">
        <f t="shared" si="2"/>
        <v/>
      </c>
      <c r="I64" s="2">
        <f>COUNTIF(Table3[创建日
Created],H64)</f>
        <v>23</v>
      </c>
      <c r="J64" s="2">
        <f>COUNTIF(Table3[关闭日
Closed],H64)</f>
        <v>25</v>
      </c>
      <c r="K64" s="2">
        <f t="shared" si="3"/>
        <v>648</v>
      </c>
      <c r="L64" s="2">
        <f t="shared" si="4"/>
        <v>648</v>
      </c>
      <c r="M64" s="2">
        <f t="shared" si="0"/>
        <v>702</v>
      </c>
      <c r="N64" s="2">
        <f t="shared" si="4"/>
        <v>702</v>
      </c>
      <c r="O64" s="2">
        <f t="shared" si="1"/>
        <v>1350</v>
      </c>
    </row>
    <row r="65" spans="8:15" x14ac:dyDescent="0.25">
      <c r="H65" s="14" t="str">
        <f t="shared" si="2"/>
        <v/>
      </c>
      <c r="I65" s="2">
        <f>COUNTIF(Table3[创建日
Created],H65)</f>
        <v>23</v>
      </c>
      <c r="J65" s="2">
        <f>COUNTIF(Table3[关闭日
Closed],H65)</f>
        <v>25</v>
      </c>
      <c r="K65" s="2">
        <f t="shared" si="3"/>
        <v>671</v>
      </c>
      <c r="L65" s="2">
        <f t="shared" si="4"/>
        <v>671</v>
      </c>
      <c r="M65" s="2">
        <f t="shared" si="0"/>
        <v>727</v>
      </c>
      <c r="N65" s="2">
        <f t="shared" si="4"/>
        <v>727</v>
      </c>
      <c r="O65" s="2">
        <f t="shared" si="1"/>
        <v>1398</v>
      </c>
    </row>
    <row r="66" spans="8:15" x14ac:dyDescent="0.25">
      <c r="H66" s="14" t="str">
        <f t="shared" si="2"/>
        <v/>
      </c>
      <c r="I66" s="2">
        <f>COUNTIF(Table3[创建日
Created],H66)</f>
        <v>23</v>
      </c>
      <c r="J66" s="2">
        <f>COUNTIF(Table3[关闭日
Closed],H66)</f>
        <v>25</v>
      </c>
      <c r="K66" s="2">
        <f t="shared" si="3"/>
        <v>694</v>
      </c>
      <c r="L66" s="2">
        <f t="shared" si="4"/>
        <v>694</v>
      </c>
      <c r="M66" s="2">
        <f t="shared" si="0"/>
        <v>752</v>
      </c>
      <c r="N66" s="2">
        <f t="shared" si="4"/>
        <v>752</v>
      </c>
      <c r="O66" s="2">
        <f t="shared" si="1"/>
        <v>1446</v>
      </c>
    </row>
    <row r="67" spans="8:15" x14ac:dyDescent="0.25">
      <c r="H67" s="14" t="str">
        <f t="shared" si="2"/>
        <v/>
      </c>
      <c r="I67" s="2">
        <f>COUNTIF(Table3[创建日
Created],H67)</f>
        <v>23</v>
      </c>
      <c r="J67" s="2">
        <f>COUNTIF(Table3[关闭日
Closed],H67)</f>
        <v>25</v>
      </c>
      <c r="K67" s="2">
        <f t="shared" si="3"/>
        <v>717</v>
      </c>
      <c r="L67" s="2">
        <f t="shared" si="4"/>
        <v>717</v>
      </c>
      <c r="M67" s="2">
        <f t="shared" si="0"/>
        <v>777</v>
      </c>
      <c r="N67" s="2">
        <f t="shared" si="4"/>
        <v>777</v>
      </c>
      <c r="O67" s="2">
        <f t="shared" si="1"/>
        <v>1494</v>
      </c>
    </row>
    <row r="68" spans="8:15" x14ac:dyDescent="0.25">
      <c r="H68" s="14" t="str">
        <f t="shared" si="2"/>
        <v/>
      </c>
      <c r="I68" s="2">
        <f>COUNTIF(Table3[创建日
Created],H68)</f>
        <v>23</v>
      </c>
      <c r="J68" s="2">
        <f>COUNTIF(Table3[关闭日
Closed],H68)</f>
        <v>25</v>
      </c>
      <c r="K68" s="2">
        <f t="shared" si="3"/>
        <v>740</v>
      </c>
      <c r="L68" s="2">
        <f t="shared" si="4"/>
        <v>740</v>
      </c>
      <c r="M68" s="2">
        <f t="shared" si="0"/>
        <v>802</v>
      </c>
      <c r="N68" s="2">
        <f t="shared" si="4"/>
        <v>802</v>
      </c>
      <c r="O68" s="2">
        <f t="shared" si="1"/>
        <v>1542</v>
      </c>
    </row>
    <row r="69" spans="8:15" x14ac:dyDescent="0.25">
      <c r="H69" s="14" t="str">
        <f t="shared" si="2"/>
        <v/>
      </c>
      <c r="I69" s="2">
        <f>COUNTIF(Table3[创建日
Created],H69)</f>
        <v>23</v>
      </c>
      <c r="J69" s="2">
        <f>COUNTIF(Table3[关闭日
Closed],H69)</f>
        <v>25</v>
      </c>
      <c r="K69" s="2">
        <f t="shared" si="3"/>
        <v>763</v>
      </c>
      <c r="L69" s="2">
        <f t="shared" si="4"/>
        <v>763</v>
      </c>
      <c r="M69" s="2">
        <f t="shared" si="0"/>
        <v>827</v>
      </c>
      <c r="N69" s="2">
        <f t="shared" si="4"/>
        <v>827</v>
      </c>
      <c r="O69" s="2">
        <f t="shared" si="1"/>
        <v>1590</v>
      </c>
    </row>
    <row r="70" spans="8:15" x14ac:dyDescent="0.25">
      <c r="H70" s="14" t="str">
        <f t="shared" si="2"/>
        <v/>
      </c>
      <c r="I70" s="2">
        <f>COUNTIF(Table3[创建日
Created],H70)</f>
        <v>23</v>
      </c>
      <c r="J70" s="2">
        <f>COUNTIF(Table3[关闭日
Closed],H70)</f>
        <v>25</v>
      </c>
      <c r="K70" s="2">
        <f t="shared" si="3"/>
        <v>786</v>
      </c>
      <c r="L70" s="2">
        <f t="shared" si="4"/>
        <v>786</v>
      </c>
      <c r="M70" s="2">
        <f t="shared" ref="M70:M133" si="5">J70+M69</f>
        <v>852</v>
      </c>
      <c r="N70" s="2">
        <f t="shared" si="4"/>
        <v>852</v>
      </c>
      <c r="O70" s="2">
        <f t="shared" ref="O70:O133" si="6">SUM(I70:J70)+O69</f>
        <v>1638</v>
      </c>
    </row>
    <row r="71" spans="8:15" x14ac:dyDescent="0.25">
      <c r="H71" s="14" t="str">
        <f t="shared" ref="H71:H134" si="7">IF(H70="","",IF(H70+1=$F$6+1,"",H70+1))</f>
        <v/>
      </c>
      <c r="I71" s="2">
        <f>COUNTIF(Table3[创建日
Created],H71)</f>
        <v>23</v>
      </c>
      <c r="J71" s="2">
        <f>COUNTIF(Table3[关闭日
Closed],H71)</f>
        <v>25</v>
      </c>
      <c r="K71" s="2">
        <f t="shared" ref="K71:K134" si="8">I71+K70</f>
        <v>809</v>
      </c>
      <c r="L71" s="2">
        <f t="shared" ref="L71:N134" si="9">IF(K71=K70,"",K71)</f>
        <v>809</v>
      </c>
      <c r="M71" s="2">
        <f t="shared" si="5"/>
        <v>877</v>
      </c>
      <c r="N71" s="2">
        <f t="shared" si="9"/>
        <v>877</v>
      </c>
      <c r="O71" s="2">
        <f t="shared" si="6"/>
        <v>1686</v>
      </c>
    </row>
    <row r="72" spans="8:15" x14ac:dyDescent="0.25">
      <c r="H72" s="14" t="str">
        <f t="shared" si="7"/>
        <v/>
      </c>
      <c r="I72" s="2">
        <f>COUNTIF(Table3[创建日
Created],H72)</f>
        <v>23</v>
      </c>
      <c r="J72" s="2">
        <f>COUNTIF(Table3[关闭日
Closed],H72)</f>
        <v>25</v>
      </c>
      <c r="K72" s="2">
        <f t="shared" si="8"/>
        <v>832</v>
      </c>
      <c r="L72" s="2">
        <f t="shared" si="9"/>
        <v>832</v>
      </c>
      <c r="M72" s="2">
        <f t="shared" si="5"/>
        <v>902</v>
      </c>
      <c r="N72" s="2">
        <f t="shared" si="9"/>
        <v>902</v>
      </c>
      <c r="O72" s="2">
        <f t="shared" si="6"/>
        <v>1734</v>
      </c>
    </row>
    <row r="73" spans="8:15" x14ac:dyDescent="0.25">
      <c r="H73" s="14" t="str">
        <f t="shared" si="7"/>
        <v/>
      </c>
      <c r="I73" s="2">
        <f>COUNTIF(Table3[创建日
Created],H73)</f>
        <v>23</v>
      </c>
      <c r="J73" s="2">
        <f>COUNTIF(Table3[关闭日
Closed],H73)</f>
        <v>25</v>
      </c>
      <c r="K73" s="2">
        <f t="shared" si="8"/>
        <v>855</v>
      </c>
      <c r="L73" s="2">
        <f t="shared" si="9"/>
        <v>855</v>
      </c>
      <c r="M73" s="2">
        <f t="shared" si="5"/>
        <v>927</v>
      </c>
      <c r="N73" s="2">
        <f t="shared" si="9"/>
        <v>927</v>
      </c>
      <c r="O73" s="2">
        <f t="shared" si="6"/>
        <v>1782</v>
      </c>
    </row>
    <row r="74" spans="8:15" x14ac:dyDescent="0.25">
      <c r="H74" s="14" t="str">
        <f t="shared" si="7"/>
        <v/>
      </c>
      <c r="I74" s="2">
        <f>COUNTIF(Table3[创建日
Created],H74)</f>
        <v>23</v>
      </c>
      <c r="J74" s="2">
        <f>COUNTIF(Table3[关闭日
Closed],H74)</f>
        <v>25</v>
      </c>
      <c r="K74" s="2">
        <f t="shared" si="8"/>
        <v>878</v>
      </c>
      <c r="L74" s="2">
        <f t="shared" si="9"/>
        <v>878</v>
      </c>
      <c r="M74" s="2">
        <f t="shared" si="5"/>
        <v>952</v>
      </c>
      <c r="N74" s="2">
        <f t="shared" si="9"/>
        <v>952</v>
      </c>
      <c r="O74" s="2">
        <f t="shared" si="6"/>
        <v>1830</v>
      </c>
    </row>
    <row r="75" spans="8:15" x14ac:dyDescent="0.25">
      <c r="H75" s="14" t="str">
        <f t="shared" si="7"/>
        <v/>
      </c>
      <c r="I75" s="2">
        <f>COUNTIF(Table3[创建日
Created],H75)</f>
        <v>23</v>
      </c>
      <c r="J75" s="2">
        <f>COUNTIF(Table3[关闭日
Closed],H75)</f>
        <v>25</v>
      </c>
      <c r="K75" s="2">
        <f t="shared" si="8"/>
        <v>901</v>
      </c>
      <c r="L75" s="2">
        <f t="shared" si="9"/>
        <v>901</v>
      </c>
      <c r="M75" s="2">
        <f t="shared" si="5"/>
        <v>977</v>
      </c>
      <c r="N75" s="2">
        <f t="shared" si="9"/>
        <v>977</v>
      </c>
      <c r="O75" s="2">
        <f t="shared" si="6"/>
        <v>1878</v>
      </c>
    </row>
    <row r="76" spans="8:15" x14ac:dyDescent="0.25">
      <c r="H76" s="14" t="str">
        <f t="shared" si="7"/>
        <v/>
      </c>
      <c r="I76" s="2">
        <f>COUNTIF(Table3[创建日
Created],H76)</f>
        <v>23</v>
      </c>
      <c r="J76" s="2">
        <f>COUNTIF(Table3[关闭日
Closed],H76)</f>
        <v>25</v>
      </c>
      <c r="K76" s="2">
        <f t="shared" si="8"/>
        <v>924</v>
      </c>
      <c r="L76" s="2">
        <f t="shared" si="9"/>
        <v>924</v>
      </c>
      <c r="M76" s="2">
        <f t="shared" si="5"/>
        <v>1002</v>
      </c>
      <c r="N76" s="2">
        <f t="shared" si="9"/>
        <v>1002</v>
      </c>
      <c r="O76" s="2">
        <f t="shared" si="6"/>
        <v>1926</v>
      </c>
    </row>
    <row r="77" spans="8:15" x14ac:dyDescent="0.25">
      <c r="H77" s="14" t="str">
        <f t="shared" si="7"/>
        <v/>
      </c>
      <c r="I77" s="2">
        <f>COUNTIF(Table3[创建日
Created],H77)</f>
        <v>23</v>
      </c>
      <c r="J77" s="2">
        <f>COUNTIF(Table3[关闭日
Closed],H77)</f>
        <v>25</v>
      </c>
      <c r="K77" s="2">
        <f t="shared" si="8"/>
        <v>947</v>
      </c>
      <c r="L77" s="2">
        <f t="shared" si="9"/>
        <v>947</v>
      </c>
      <c r="M77" s="2">
        <f t="shared" si="5"/>
        <v>1027</v>
      </c>
      <c r="N77" s="2">
        <f t="shared" si="9"/>
        <v>1027</v>
      </c>
      <c r="O77" s="2">
        <f t="shared" si="6"/>
        <v>1974</v>
      </c>
    </row>
    <row r="78" spans="8:15" x14ac:dyDescent="0.25">
      <c r="H78" s="14" t="str">
        <f t="shared" si="7"/>
        <v/>
      </c>
      <c r="I78" s="2">
        <f>COUNTIF(Table3[创建日
Created],H78)</f>
        <v>23</v>
      </c>
      <c r="J78" s="2">
        <f>COUNTIF(Table3[关闭日
Closed],H78)</f>
        <v>25</v>
      </c>
      <c r="K78" s="2">
        <f t="shared" si="8"/>
        <v>970</v>
      </c>
      <c r="L78" s="2">
        <f t="shared" si="9"/>
        <v>970</v>
      </c>
      <c r="M78" s="2">
        <f t="shared" si="5"/>
        <v>1052</v>
      </c>
      <c r="N78" s="2">
        <f t="shared" si="9"/>
        <v>1052</v>
      </c>
      <c r="O78" s="2">
        <f t="shared" si="6"/>
        <v>2022</v>
      </c>
    </row>
    <row r="79" spans="8:15" x14ac:dyDescent="0.25">
      <c r="H79" s="14" t="str">
        <f t="shared" si="7"/>
        <v/>
      </c>
      <c r="I79" s="2">
        <f>COUNTIF(Table3[创建日
Created],H79)</f>
        <v>23</v>
      </c>
      <c r="J79" s="2">
        <f>COUNTIF(Table3[关闭日
Closed],H79)</f>
        <v>25</v>
      </c>
      <c r="K79" s="2">
        <f t="shared" si="8"/>
        <v>993</v>
      </c>
      <c r="L79" s="2">
        <f t="shared" si="9"/>
        <v>993</v>
      </c>
      <c r="M79" s="2">
        <f t="shared" si="5"/>
        <v>1077</v>
      </c>
      <c r="N79" s="2">
        <f t="shared" si="9"/>
        <v>1077</v>
      </c>
      <c r="O79" s="2">
        <f t="shared" si="6"/>
        <v>2070</v>
      </c>
    </row>
    <row r="80" spans="8:15" x14ac:dyDescent="0.25">
      <c r="H80" s="14" t="str">
        <f t="shared" si="7"/>
        <v/>
      </c>
      <c r="I80" s="2">
        <f>COUNTIF(Table3[创建日
Created],H80)</f>
        <v>23</v>
      </c>
      <c r="J80" s="2">
        <f>COUNTIF(Table3[关闭日
Closed],H80)</f>
        <v>25</v>
      </c>
      <c r="K80" s="2">
        <f t="shared" si="8"/>
        <v>1016</v>
      </c>
      <c r="L80" s="2">
        <f t="shared" si="9"/>
        <v>1016</v>
      </c>
      <c r="M80" s="2">
        <f t="shared" si="5"/>
        <v>1102</v>
      </c>
      <c r="N80" s="2">
        <f t="shared" si="9"/>
        <v>1102</v>
      </c>
      <c r="O80" s="2">
        <f t="shared" si="6"/>
        <v>2118</v>
      </c>
    </row>
    <row r="81" spans="8:15" x14ac:dyDescent="0.25">
      <c r="H81" s="14" t="str">
        <f t="shared" si="7"/>
        <v/>
      </c>
      <c r="I81" s="2">
        <f>COUNTIF(Table3[创建日
Created],H81)</f>
        <v>23</v>
      </c>
      <c r="J81" s="2">
        <f>COUNTIF(Table3[关闭日
Closed],H81)</f>
        <v>25</v>
      </c>
      <c r="K81" s="2">
        <f t="shared" si="8"/>
        <v>1039</v>
      </c>
      <c r="L81" s="2">
        <f t="shared" si="9"/>
        <v>1039</v>
      </c>
      <c r="M81" s="2">
        <f t="shared" si="5"/>
        <v>1127</v>
      </c>
      <c r="N81" s="2">
        <f t="shared" si="9"/>
        <v>1127</v>
      </c>
      <c r="O81" s="2">
        <f t="shared" si="6"/>
        <v>2166</v>
      </c>
    </row>
    <row r="82" spans="8:15" x14ac:dyDescent="0.25">
      <c r="H82" s="14" t="str">
        <f t="shared" si="7"/>
        <v/>
      </c>
      <c r="I82" s="2">
        <f>COUNTIF(Table3[创建日
Created],H82)</f>
        <v>23</v>
      </c>
      <c r="J82" s="2">
        <f>COUNTIF(Table3[关闭日
Closed],H82)</f>
        <v>25</v>
      </c>
      <c r="K82" s="2">
        <f t="shared" si="8"/>
        <v>1062</v>
      </c>
      <c r="L82" s="2">
        <f t="shared" si="9"/>
        <v>1062</v>
      </c>
      <c r="M82" s="2">
        <f t="shared" si="5"/>
        <v>1152</v>
      </c>
      <c r="N82" s="2">
        <f t="shared" si="9"/>
        <v>1152</v>
      </c>
      <c r="O82" s="2">
        <f t="shared" si="6"/>
        <v>2214</v>
      </c>
    </row>
    <row r="83" spans="8:15" x14ac:dyDescent="0.25">
      <c r="H83" s="14" t="str">
        <f t="shared" si="7"/>
        <v/>
      </c>
      <c r="I83" s="2">
        <f>COUNTIF(Table3[创建日
Created],H83)</f>
        <v>23</v>
      </c>
      <c r="J83" s="2">
        <f>COUNTIF(Table3[关闭日
Closed],H83)</f>
        <v>25</v>
      </c>
      <c r="K83" s="2">
        <f t="shared" si="8"/>
        <v>1085</v>
      </c>
      <c r="L83" s="2">
        <f t="shared" si="9"/>
        <v>1085</v>
      </c>
      <c r="M83" s="2">
        <f t="shared" si="5"/>
        <v>1177</v>
      </c>
      <c r="N83" s="2">
        <f t="shared" si="9"/>
        <v>1177</v>
      </c>
      <c r="O83" s="2">
        <f t="shared" si="6"/>
        <v>2262</v>
      </c>
    </row>
    <row r="84" spans="8:15" x14ac:dyDescent="0.25">
      <c r="H84" s="14" t="str">
        <f t="shared" si="7"/>
        <v/>
      </c>
      <c r="I84" s="2">
        <f>COUNTIF(Table3[创建日
Created],H84)</f>
        <v>23</v>
      </c>
      <c r="J84" s="2">
        <f>COUNTIF(Table3[关闭日
Closed],H84)</f>
        <v>25</v>
      </c>
      <c r="K84" s="2">
        <f t="shared" si="8"/>
        <v>1108</v>
      </c>
      <c r="L84" s="2">
        <f t="shared" si="9"/>
        <v>1108</v>
      </c>
      <c r="M84" s="2">
        <f t="shared" si="5"/>
        <v>1202</v>
      </c>
      <c r="N84" s="2">
        <f t="shared" si="9"/>
        <v>1202</v>
      </c>
      <c r="O84" s="2">
        <f t="shared" si="6"/>
        <v>2310</v>
      </c>
    </row>
    <row r="85" spans="8:15" x14ac:dyDescent="0.25">
      <c r="H85" s="14" t="str">
        <f t="shared" si="7"/>
        <v/>
      </c>
      <c r="I85" s="2">
        <f>COUNTIF(Table3[创建日
Created],H85)</f>
        <v>23</v>
      </c>
      <c r="J85" s="2">
        <f>COUNTIF(Table3[关闭日
Closed],H85)</f>
        <v>25</v>
      </c>
      <c r="K85" s="2">
        <f t="shared" si="8"/>
        <v>1131</v>
      </c>
      <c r="L85" s="2">
        <f t="shared" si="9"/>
        <v>1131</v>
      </c>
      <c r="M85" s="2">
        <f t="shared" si="5"/>
        <v>1227</v>
      </c>
      <c r="N85" s="2">
        <f t="shared" si="9"/>
        <v>1227</v>
      </c>
      <c r="O85" s="2">
        <f t="shared" si="6"/>
        <v>2358</v>
      </c>
    </row>
    <row r="86" spans="8:15" x14ac:dyDescent="0.25">
      <c r="H86" s="14" t="str">
        <f t="shared" si="7"/>
        <v/>
      </c>
      <c r="I86" s="2">
        <f>COUNTIF(Table3[创建日
Created],H86)</f>
        <v>23</v>
      </c>
      <c r="J86" s="2">
        <f>COUNTIF(Table3[关闭日
Closed],H86)</f>
        <v>25</v>
      </c>
      <c r="K86" s="2">
        <f t="shared" si="8"/>
        <v>1154</v>
      </c>
      <c r="L86" s="2">
        <f t="shared" si="9"/>
        <v>1154</v>
      </c>
      <c r="M86" s="2">
        <f t="shared" si="5"/>
        <v>1252</v>
      </c>
      <c r="N86" s="2">
        <f t="shared" si="9"/>
        <v>1252</v>
      </c>
      <c r="O86" s="2">
        <f t="shared" si="6"/>
        <v>2406</v>
      </c>
    </row>
    <row r="87" spans="8:15" x14ac:dyDescent="0.25">
      <c r="H87" s="14" t="str">
        <f t="shared" si="7"/>
        <v/>
      </c>
      <c r="I87" s="2">
        <f>COUNTIF(Table3[创建日
Created],H87)</f>
        <v>23</v>
      </c>
      <c r="J87" s="2">
        <f>COUNTIF(Table3[关闭日
Closed],H87)</f>
        <v>25</v>
      </c>
      <c r="K87" s="2">
        <f t="shared" si="8"/>
        <v>1177</v>
      </c>
      <c r="L87" s="2">
        <f t="shared" si="9"/>
        <v>1177</v>
      </c>
      <c r="M87" s="2">
        <f t="shared" si="5"/>
        <v>1277</v>
      </c>
      <c r="N87" s="2">
        <f t="shared" si="9"/>
        <v>1277</v>
      </c>
      <c r="O87" s="2">
        <f t="shared" si="6"/>
        <v>2454</v>
      </c>
    </row>
    <row r="88" spans="8:15" x14ac:dyDescent="0.25">
      <c r="H88" s="14" t="str">
        <f t="shared" si="7"/>
        <v/>
      </c>
      <c r="I88" s="2">
        <f>COUNTIF(Table3[创建日
Created],H88)</f>
        <v>23</v>
      </c>
      <c r="J88" s="2">
        <f>COUNTIF(Table3[关闭日
Closed],H88)</f>
        <v>25</v>
      </c>
      <c r="K88" s="2">
        <f t="shared" si="8"/>
        <v>1200</v>
      </c>
      <c r="L88" s="2">
        <f t="shared" si="9"/>
        <v>1200</v>
      </c>
      <c r="M88" s="2">
        <f t="shared" si="5"/>
        <v>1302</v>
      </c>
      <c r="N88" s="2">
        <f t="shared" si="9"/>
        <v>1302</v>
      </c>
      <c r="O88" s="2">
        <f t="shared" si="6"/>
        <v>2502</v>
      </c>
    </row>
    <row r="89" spans="8:15" x14ac:dyDescent="0.25">
      <c r="H89" s="14" t="str">
        <f t="shared" si="7"/>
        <v/>
      </c>
      <c r="I89" s="2">
        <f>COUNTIF(Table3[创建日
Created],H89)</f>
        <v>23</v>
      </c>
      <c r="J89" s="2">
        <f>COUNTIF(Table3[关闭日
Closed],H89)</f>
        <v>25</v>
      </c>
      <c r="K89" s="2">
        <f t="shared" si="8"/>
        <v>1223</v>
      </c>
      <c r="L89" s="2">
        <f t="shared" si="9"/>
        <v>1223</v>
      </c>
      <c r="M89" s="2">
        <f t="shared" si="5"/>
        <v>1327</v>
      </c>
      <c r="N89" s="2">
        <f t="shared" si="9"/>
        <v>1327</v>
      </c>
      <c r="O89" s="2">
        <f t="shared" si="6"/>
        <v>2550</v>
      </c>
    </row>
    <row r="90" spans="8:15" x14ac:dyDescent="0.25">
      <c r="H90" s="14" t="str">
        <f t="shared" si="7"/>
        <v/>
      </c>
      <c r="I90" s="2">
        <f>COUNTIF(Table3[创建日
Created],H90)</f>
        <v>23</v>
      </c>
      <c r="J90" s="2">
        <f>COUNTIF(Table3[关闭日
Closed],H90)</f>
        <v>25</v>
      </c>
      <c r="K90" s="2">
        <f t="shared" si="8"/>
        <v>1246</v>
      </c>
      <c r="L90" s="2">
        <f t="shared" si="9"/>
        <v>1246</v>
      </c>
      <c r="M90" s="2">
        <f t="shared" si="5"/>
        <v>1352</v>
      </c>
      <c r="N90" s="2">
        <f t="shared" si="9"/>
        <v>1352</v>
      </c>
      <c r="O90" s="2">
        <f t="shared" si="6"/>
        <v>2598</v>
      </c>
    </row>
    <row r="91" spans="8:15" x14ac:dyDescent="0.25">
      <c r="H91" s="14" t="str">
        <f t="shared" si="7"/>
        <v/>
      </c>
      <c r="I91" s="2">
        <f>COUNTIF(Table3[创建日
Created],H91)</f>
        <v>23</v>
      </c>
      <c r="J91" s="2">
        <f>COUNTIF(Table3[关闭日
Closed],H91)</f>
        <v>25</v>
      </c>
      <c r="K91" s="2">
        <f t="shared" si="8"/>
        <v>1269</v>
      </c>
      <c r="L91" s="2">
        <f t="shared" si="9"/>
        <v>1269</v>
      </c>
      <c r="M91" s="2">
        <f t="shared" si="5"/>
        <v>1377</v>
      </c>
      <c r="N91" s="2">
        <f t="shared" si="9"/>
        <v>1377</v>
      </c>
      <c r="O91" s="2">
        <f t="shared" si="6"/>
        <v>2646</v>
      </c>
    </row>
    <row r="92" spans="8:15" x14ac:dyDescent="0.25">
      <c r="H92" s="14" t="str">
        <f t="shared" si="7"/>
        <v/>
      </c>
      <c r="I92" s="2">
        <f>COUNTIF(Table3[创建日
Created],H92)</f>
        <v>23</v>
      </c>
      <c r="J92" s="2">
        <f>COUNTIF(Table3[关闭日
Closed],H92)</f>
        <v>25</v>
      </c>
      <c r="K92" s="2">
        <f t="shared" si="8"/>
        <v>1292</v>
      </c>
      <c r="L92" s="2">
        <f t="shared" si="9"/>
        <v>1292</v>
      </c>
      <c r="M92" s="2">
        <f t="shared" si="5"/>
        <v>1402</v>
      </c>
      <c r="N92" s="2">
        <f t="shared" si="9"/>
        <v>1402</v>
      </c>
      <c r="O92" s="2">
        <f t="shared" si="6"/>
        <v>2694</v>
      </c>
    </row>
    <row r="93" spans="8:15" x14ac:dyDescent="0.25">
      <c r="H93" s="14" t="str">
        <f t="shared" si="7"/>
        <v/>
      </c>
      <c r="I93" s="2">
        <f>COUNTIF(Table3[创建日
Created],H93)</f>
        <v>23</v>
      </c>
      <c r="J93" s="2">
        <f>COUNTIF(Table3[关闭日
Closed],H93)</f>
        <v>25</v>
      </c>
      <c r="K93" s="2">
        <f t="shared" si="8"/>
        <v>1315</v>
      </c>
      <c r="L93" s="2">
        <f t="shared" si="9"/>
        <v>1315</v>
      </c>
      <c r="M93" s="2">
        <f t="shared" si="5"/>
        <v>1427</v>
      </c>
      <c r="N93" s="2">
        <f t="shared" si="9"/>
        <v>1427</v>
      </c>
      <c r="O93" s="2">
        <f t="shared" si="6"/>
        <v>2742</v>
      </c>
    </row>
    <row r="94" spans="8:15" x14ac:dyDescent="0.25">
      <c r="H94" s="14" t="str">
        <f t="shared" si="7"/>
        <v/>
      </c>
      <c r="I94" s="2">
        <f>COUNTIF(Table3[创建日
Created],H94)</f>
        <v>23</v>
      </c>
      <c r="J94" s="2">
        <f>COUNTIF(Table3[关闭日
Closed],H94)</f>
        <v>25</v>
      </c>
      <c r="K94" s="2">
        <f t="shared" si="8"/>
        <v>1338</v>
      </c>
      <c r="L94" s="2">
        <f t="shared" si="9"/>
        <v>1338</v>
      </c>
      <c r="M94" s="2">
        <f t="shared" si="5"/>
        <v>1452</v>
      </c>
      <c r="N94" s="2">
        <f t="shared" si="9"/>
        <v>1452</v>
      </c>
      <c r="O94" s="2">
        <f t="shared" si="6"/>
        <v>2790</v>
      </c>
    </row>
    <row r="95" spans="8:15" x14ac:dyDescent="0.25">
      <c r="H95" s="14" t="str">
        <f t="shared" si="7"/>
        <v/>
      </c>
      <c r="I95" s="2">
        <f>COUNTIF(Table3[创建日
Created],H95)</f>
        <v>23</v>
      </c>
      <c r="J95" s="2">
        <f>COUNTIF(Table3[关闭日
Closed],H95)</f>
        <v>25</v>
      </c>
      <c r="K95" s="2">
        <f t="shared" si="8"/>
        <v>1361</v>
      </c>
      <c r="L95" s="2">
        <f t="shared" si="9"/>
        <v>1361</v>
      </c>
      <c r="M95" s="2">
        <f t="shared" si="5"/>
        <v>1477</v>
      </c>
      <c r="N95" s="2">
        <f t="shared" si="9"/>
        <v>1477</v>
      </c>
      <c r="O95" s="2">
        <f t="shared" si="6"/>
        <v>2838</v>
      </c>
    </row>
    <row r="96" spans="8:15" x14ac:dyDescent="0.25">
      <c r="H96" s="14" t="str">
        <f t="shared" si="7"/>
        <v/>
      </c>
      <c r="I96" s="2">
        <f>COUNTIF(Table3[创建日
Created],H96)</f>
        <v>23</v>
      </c>
      <c r="J96" s="2">
        <f>COUNTIF(Table3[关闭日
Closed],H96)</f>
        <v>25</v>
      </c>
      <c r="K96" s="2">
        <f t="shared" si="8"/>
        <v>1384</v>
      </c>
      <c r="L96" s="2">
        <f t="shared" si="9"/>
        <v>1384</v>
      </c>
      <c r="M96" s="2">
        <f t="shared" si="5"/>
        <v>1502</v>
      </c>
      <c r="N96" s="2">
        <f t="shared" si="9"/>
        <v>1502</v>
      </c>
      <c r="O96" s="2">
        <f t="shared" si="6"/>
        <v>2886</v>
      </c>
    </row>
    <row r="97" spans="8:15" x14ac:dyDescent="0.25">
      <c r="H97" s="14" t="str">
        <f t="shared" si="7"/>
        <v/>
      </c>
      <c r="I97" s="2">
        <f>COUNTIF(Table3[创建日
Created],H97)</f>
        <v>23</v>
      </c>
      <c r="J97" s="2">
        <f>COUNTIF(Table3[关闭日
Closed],H97)</f>
        <v>25</v>
      </c>
      <c r="K97" s="2">
        <f t="shared" si="8"/>
        <v>1407</v>
      </c>
      <c r="L97" s="2">
        <f t="shared" si="9"/>
        <v>1407</v>
      </c>
      <c r="M97" s="2">
        <f t="shared" si="5"/>
        <v>1527</v>
      </c>
      <c r="N97" s="2">
        <f t="shared" si="9"/>
        <v>1527</v>
      </c>
      <c r="O97" s="2">
        <f t="shared" si="6"/>
        <v>2934</v>
      </c>
    </row>
    <row r="98" spans="8:15" x14ac:dyDescent="0.25">
      <c r="H98" s="14" t="str">
        <f t="shared" si="7"/>
        <v/>
      </c>
      <c r="I98" s="2">
        <f>COUNTIF(Table3[创建日
Created],H98)</f>
        <v>23</v>
      </c>
      <c r="J98" s="2">
        <f>COUNTIF(Table3[关闭日
Closed],H98)</f>
        <v>25</v>
      </c>
      <c r="K98" s="2">
        <f t="shared" si="8"/>
        <v>1430</v>
      </c>
      <c r="L98" s="2">
        <f t="shared" si="9"/>
        <v>1430</v>
      </c>
      <c r="M98" s="2">
        <f t="shared" si="5"/>
        <v>1552</v>
      </c>
      <c r="N98" s="2">
        <f t="shared" si="9"/>
        <v>1552</v>
      </c>
      <c r="O98" s="2">
        <f t="shared" si="6"/>
        <v>2982</v>
      </c>
    </row>
    <row r="99" spans="8:15" x14ac:dyDescent="0.25">
      <c r="H99" s="14" t="str">
        <f t="shared" si="7"/>
        <v/>
      </c>
      <c r="I99" s="2">
        <f>COUNTIF(Table3[创建日
Created],H99)</f>
        <v>23</v>
      </c>
      <c r="J99" s="2">
        <f>COUNTIF(Table3[关闭日
Closed],H99)</f>
        <v>25</v>
      </c>
      <c r="K99" s="2">
        <f t="shared" si="8"/>
        <v>1453</v>
      </c>
      <c r="L99" s="2">
        <f t="shared" si="9"/>
        <v>1453</v>
      </c>
      <c r="M99" s="2">
        <f t="shared" si="5"/>
        <v>1577</v>
      </c>
      <c r="N99" s="2">
        <f t="shared" si="9"/>
        <v>1577</v>
      </c>
      <c r="O99" s="2">
        <f t="shared" si="6"/>
        <v>3030</v>
      </c>
    </row>
    <row r="100" spans="8:15" x14ac:dyDescent="0.25">
      <c r="H100" s="14" t="str">
        <f t="shared" si="7"/>
        <v/>
      </c>
      <c r="I100" s="2">
        <f>COUNTIF(Table3[创建日
Created],H100)</f>
        <v>23</v>
      </c>
      <c r="J100" s="2">
        <f>COUNTIF(Table3[关闭日
Closed],H100)</f>
        <v>25</v>
      </c>
      <c r="K100" s="2">
        <f t="shared" si="8"/>
        <v>1476</v>
      </c>
      <c r="L100" s="2">
        <f t="shared" si="9"/>
        <v>1476</v>
      </c>
      <c r="M100" s="2">
        <f t="shared" si="5"/>
        <v>1602</v>
      </c>
      <c r="N100" s="2">
        <f t="shared" si="9"/>
        <v>1602</v>
      </c>
      <c r="O100" s="2">
        <f t="shared" si="6"/>
        <v>3078</v>
      </c>
    </row>
    <row r="101" spans="8:15" x14ac:dyDescent="0.25">
      <c r="H101" s="14" t="str">
        <f t="shared" si="7"/>
        <v/>
      </c>
      <c r="I101" s="2">
        <f>COUNTIF(Table3[创建日
Created],H101)</f>
        <v>23</v>
      </c>
      <c r="J101" s="2">
        <f>COUNTIF(Table3[关闭日
Closed],H101)</f>
        <v>25</v>
      </c>
      <c r="K101" s="2">
        <f t="shared" si="8"/>
        <v>1499</v>
      </c>
      <c r="L101" s="2">
        <f t="shared" si="9"/>
        <v>1499</v>
      </c>
      <c r="M101" s="2">
        <f t="shared" si="5"/>
        <v>1627</v>
      </c>
      <c r="N101" s="2">
        <f t="shared" si="9"/>
        <v>1627</v>
      </c>
      <c r="O101" s="2">
        <f t="shared" si="6"/>
        <v>3126</v>
      </c>
    </row>
    <row r="102" spans="8:15" x14ac:dyDescent="0.25">
      <c r="H102" s="14" t="str">
        <f t="shared" si="7"/>
        <v/>
      </c>
      <c r="I102" s="2">
        <f>COUNTIF(Table3[创建日
Created],H102)</f>
        <v>23</v>
      </c>
      <c r="J102" s="2">
        <f>COUNTIF(Table3[关闭日
Closed],H102)</f>
        <v>25</v>
      </c>
      <c r="K102" s="2">
        <f t="shared" si="8"/>
        <v>1522</v>
      </c>
      <c r="L102" s="2">
        <f t="shared" si="9"/>
        <v>1522</v>
      </c>
      <c r="M102" s="2">
        <f t="shared" si="5"/>
        <v>1652</v>
      </c>
      <c r="N102" s="2">
        <f t="shared" si="9"/>
        <v>1652</v>
      </c>
      <c r="O102" s="2">
        <f t="shared" si="6"/>
        <v>3174</v>
      </c>
    </row>
    <row r="103" spans="8:15" x14ac:dyDescent="0.25">
      <c r="H103" s="14" t="str">
        <f t="shared" si="7"/>
        <v/>
      </c>
      <c r="I103" s="2">
        <f>COUNTIF(Table3[创建日
Created],H103)</f>
        <v>23</v>
      </c>
      <c r="J103" s="2">
        <f>COUNTIF(Table3[关闭日
Closed],H103)</f>
        <v>25</v>
      </c>
      <c r="K103" s="2">
        <f t="shared" si="8"/>
        <v>1545</v>
      </c>
      <c r="L103" s="2">
        <f t="shared" si="9"/>
        <v>1545</v>
      </c>
      <c r="M103" s="2">
        <f t="shared" si="5"/>
        <v>1677</v>
      </c>
      <c r="N103" s="2">
        <f t="shared" si="9"/>
        <v>1677</v>
      </c>
      <c r="O103" s="2">
        <f t="shared" si="6"/>
        <v>3222</v>
      </c>
    </row>
    <row r="104" spans="8:15" x14ac:dyDescent="0.25">
      <c r="H104" s="14" t="str">
        <f t="shared" si="7"/>
        <v/>
      </c>
      <c r="I104" s="2">
        <f>COUNTIF(Table3[创建日
Created],H104)</f>
        <v>23</v>
      </c>
      <c r="J104" s="2">
        <f>COUNTIF(Table3[关闭日
Closed],H104)</f>
        <v>25</v>
      </c>
      <c r="K104" s="2">
        <f t="shared" si="8"/>
        <v>1568</v>
      </c>
      <c r="L104" s="2">
        <f t="shared" si="9"/>
        <v>1568</v>
      </c>
      <c r="M104" s="2">
        <f t="shared" si="5"/>
        <v>1702</v>
      </c>
      <c r="N104" s="2">
        <f t="shared" si="9"/>
        <v>1702</v>
      </c>
      <c r="O104" s="2">
        <f t="shared" si="6"/>
        <v>3270</v>
      </c>
    </row>
    <row r="105" spans="8:15" x14ac:dyDescent="0.25">
      <c r="H105" s="14" t="str">
        <f t="shared" si="7"/>
        <v/>
      </c>
      <c r="I105" s="2">
        <f>COUNTIF(Table3[创建日
Created],H105)</f>
        <v>23</v>
      </c>
      <c r="J105" s="2">
        <f>COUNTIF(Table3[关闭日
Closed],H105)</f>
        <v>25</v>
      </c>
      <c r="K105" s="2">
        <f t="shared" si="8"/>
        <v>1591</v>
      </c>
      <c r="L105" s="2">
        <f t="shared" si="9"/>
        <v>1591</v>
      </c>
      <c r="M105" s="2">
        <f t="shared" si="5"/>
        <v>1727</v>
      </c>
      <c r="N105" s="2">
        <f t="shared" si="9"/>
        <v>1727</v>
      </c>
      <c r="O105" s="2">
        <f t="shared" si="6"/>
        <v>3318</v>
      </c>
    </row>
    <row r="106" spans="8:15" x14ac:dyDescent="0.25">
      <c r="H106" s="14" t="str">
        <f t="shared" si="7"/>
        <v/>
      </c>
      <c r="I106" s="2">
        <f>COUNTIF(Table3[创建日
Created],H106)</f>
        <v>23</v>
      </c>
      <c r="J106" s="2">
        <f>COUNTIF(Table3[关闭日
Closed],H106)</f>
        <v>25</v>
      </c>
      <c r="K106" s="2">
        <f t="shared" si="8"/>
        <v>1614</v>
      </c>
      <c r="L106" s="2">
        <f t="shared" si="9"/>
        <v>1614</v>
      </c>
      <c r="M106" s="2">
        <f t="shared" si="5"/>
        <v>1752</v>
      </c>
      <c r="N106" s="2">
        <f t="shared" si="9"/>
        <v>1752</v>
      </c>
      <c r="O106" s="2">
        <f t="shared" si="6"/>
        <v>3366</v>
      </c>
    </row>
    <row r="107" spans="8:15" x14ac:dyDescent="0.25">
      <c r="H107" s="14" t="str">
        <f t="shared" si="7"/>
        <v/>
      </c>
      <c r="I107" s="2">
        <f>COUNTIF(Table3[创建日
Created],H107)</f>
        <v>23</v>
      </c>
      <c r="J107" s="2">
        <f>COUNTIF(Table3[关闭日
Closed],H107)</f>
        <v>25</v>
      </c>
      <c r="K107" s="2">
        <f t="shared" si="8"/>
        <v>1637</v>
      </c>
      <c r="L107" s="2">
        <f t="shared" si="9"/>
        <v>1637</v>
      </c>
      <c r="M107" s="2">
        <f t="shared" si="5"/>
        <v>1777</v>
      </c>
      <c r="N107" s="2">
        <f t="shared" si="9"/>
        <v>1777</v>
      </c>
      <c r="O107" s="2">
        <f t="shared" si="6"/>
        <v>3414</v>
      </c>
    </row>
    <row r="108" spans="8:15" x14ac:dyDescent="0.25">
      <c r="H108" s="14" t="str">
        <f t="shared" si="7"/>
        <v/>
      </c>
      <c r="I108" s="2">
        <f>COUNTIF(Table3[创建日
Created],H108)</f>
        <v>23</v>
      </c>
      <c r="J108" s="2">
        <f>COUNTIF(Table3[关闭日
Closed],H108)</f>
        <v>25</v>
      </c>
      <c r="K108" s="2">
        <f t="shared" si="8"/>
        <v>1660</v>
      </c>
      <c r="L108" s="2">
        <f t="shared" si="9"/>
        <v>1660</v>
      </c>
      <c r="M108" s="2">
        <f t="shared" si="5"/>
        <v>1802</v>
      </c>
      <c r="N108" s="2">
        <f t="shared" si="9"/>
        <v>1802</v>
      </c>
      <c r="O108" s="2">
        <f t="shared" si="6"/>
        <v>3462</v>
      </c>
    </row>
    <row r="109" spans="8:15" x14ac:dyDescent="0.25">
      <c r="H109" s="14" t="str">
        <f t="shared" si="7"/>
        <v/>
      </c>
      <c r="I109" s="2">
        <f>COUNTIF(Table3[创建日
Created],H109)</f>
        <v>23</v>
      </c>
      <c r="J109" s="2">
        <f>COUNTIF(Table3[关闭日
Closed],H109)</f>
        <v>25</v>
      </c>
      <c r="K109" s="2">
        <f t="shared" si="8"/>
        <v>1683</v>
      </c>
      <c r="L109" s="2">
        <f t="shared" si="9"/>
        <v>1683</v>
      </c>
      <c r="M109" s="2">
        <f t="shared" si="5"/>
        <v>1827</v>
      </c>
      <c r="N109" s="2">
        <f t="shared" si="9"/>
        <v>1827</v>
      </c>
      <c r="O109" s="2">
        <f t="shared" si="6"/>
        <v>3510</v>
      </c>
    </row>
    <row r="110" spans="8:15" x14ac:dyDescent="0.25">
      <c r="H110" s="14" t="str">
        <f t="shared" si="7"/>
        <v/>
      </c>
      <c r="I110" s="2">
        <f>COUNTIF(Table3[创建日
Created],H110)</f>
        <v>23</v>
      </c>
      <c r="J110" s="2">
        <f>COUNTIF(Table3[关闭日
Closed],H110)</f>
        <v>25</v>
      </c>
      <c r="K110" s="2">
        <f t="shared" si="8"/>
        <v>1706</v>
      </c>
      <c r="L110" s="2">
        <f t="shared" si="9"/>
        <v>1706</v>
      </c>
      <c r="M110" s="2">
        <f t="shared" si="5"/>
        <v>1852</v>
      </c>
      <c r="N110" s="2">
        <f t="shared" si="9"/>
        <v>1852</v>
      </c>
      <c r="O110" s="2">
        <f t="shared" si="6"/>
        <v>3558</v>
      </c>
    </row>
    <row r="111" spans="8:15" x14ac:dyDescent="0.25">
      <c r="H111" s="14" t="str">
        <f t="shared" si="7"/>
        <v/>
      </c>
      <c r="I111" s="2">
        <f>COUNTIF(Table3[创建日
Created],H111)</f>
        <v>23</v>
      </c>
      <c r="J111" s="2">
        <f>COUNTIF(Table3[关闭日
Closed],H111)</f>
        <v>25</v>
      </c>
      <c r="K111" s="2">
        <f t="shared" si="8"/>
        <v>1729</v>
      </c>
      <c r="L111" s="2">
        <f t="shared" si="9"/>
        <v>1729</v>
      </c>
      <c r="M111" s="2">
        <f t="shared" si="5"/>
        <v>1877</v>
      </c>
      <c r="N111" s="2">
        <f t="shared" si="9"/>
        <v>1877</v>
      </c>
      <c r="O111" s="2">
        <f t="shared" si="6"/>
        <v>3606</v>
      </c>
    </row>
    <row r="112" spans="8:15" x14ac:dyDescent="0.25">
      <c r="H112" s="14" t="str">
        <f t="shared" si="7"/>
        <v/>
      </c>
      <c r="I112" s="2">
        <f>COUNTIF(Table3[创建日
Created],H112)</f>
        <v>23</v>
      </c>
      <c r="J112" s="2">
        <f>COUNTIF(Table3[关闭日
Closed],H112)</f>
        <v>25</v>
      </c>
      <c r="K112" s="2">
        <f t="shared" si="8"/>
        <v>1752</v>
      </c>
      <c r="L112" s="2">
        <f t="shared" si="9"/>
        <v>1752</v>
      </c>
      <c r="M112" s="2">
        <f t="shared" si="5"/>
        <v>1902</v>
      </c>
      <c r="N112" s="2">
        <f t="shared" si="9"/>
        <v>1902</v>
      </c>
      <c r="O112" s="2">
        <f t="shared" si="6"/>
        <v>3654</v>
      </c>
    </row>
    <row r="113" spans="8:15" x14ac:dyDescent="0.25">
      <c r="H113" s="14" t="str">
        <f t="shared" si="7"/>
        <v/>
      </c>
      <c r="I113" s="2">
        <f>COUNTIF(Table3[创建日
Created],H113)</f>
        <v>23</v>
      </c>
      <c r="J113" s="2">
        <f>COUNTIF(Table3[关闭日
Closed],H113)</f>
        <v>25</v>
      </c>
      <c r="K113" s="2">
        <f t="shared" si="8"/>
        <v>1775</v>
      </c>
      <c r="L113" s="2">
        <f t="shared" si="9"/>
        <v>1775</v>
      </c>
      <c r="M113" s="2">
        <f t="shared" si="5"/>
        <v>1927</v>
      </c>
      <c r="N113" s="2">
        <f t="shared" si="9"/>
        <v>1927</v>
      </c>
      <c r="O113" s="2">
        <f t="shared" si="6"/>
        <v>3702</v>
      </c>
    </row>
    <row r="114" spans="8:15" x14ac:dyDescent="0.25">
      <c r="H114" s="14" t="str">
        <f t="shared" si="7"/>
        <v/>
      </c>
      <c r="I114" s="2">
        <f>COUNTIF(Table3[创建日
Created],H114)</f>
        <v>23</v>
      </c>
      <c r="J114" s="2">
        <f>COUNTIF(Table3[关闭日
Closed],H114)</f>
        <v>25</v>
      </c>
      <c r="K114" s="2">
        <f t="shared" si="8"/>
        <v>1798</v>
      </c>
      <c r="L114" s="2">
        <f t="shared" si="9"/>
        <v>1798</v>
      </c>
      <c r="M114" s="2">
        <f t="shared" si="5"/>
        <v>1952</v>
      </c>
      <c r="N114" s="2">
        <f t="shared" si="9"/>
        <v>1952</v>
      </c>
      <c r="O114" s="2">
        <f t="shared" si="6"/>
        <v>3750</v>
      </c>
    </row>
    <row r="115" spans="8:15" x14ac:dyDescent="0.25">
      <c r="H115" s="14" t="str">
        <f t="shared" si="7"/>
        <v/>
      </c>
      <c r="I115" s="2">
        <f>COUNTIF(Table3[创建日
Created],H115)</f>
        <v>23</v>
      </c>
      <c r="J115" s="2">
        <f>COUNTIF(Table3[关闭日
Closed],H115)</f>
        <v>25</v>
      </c>
      <c r="K115" s="2">
        <f t="shared" si="8"/>
        <v>1821</v>
      </c>
      <c r="L115" s="2">
        <f t="shared" si="9"/>
        <v>1821</v>
      </c>
      <c r="M115" s="2">
        <f t="shared" si="5"/>
        <v>1977</v>
      </c>
      <c r="N115" s="2">
        <f t="shared" si="9"/>
        <v>1977</v>
      </c>
      <c r="O115" s="2">
        <f t="shared" si="6"/>
        <v>3798</v>
      </c>
    </row>
    <row r="116" spans="8:15" x14ac:dyDescent="0.25">
      <c r="H116" s="14" t="str">
        <f t="shared" si="7"/>
        <v/>
      </c>
      <c r="I116" s="2">
        <f>COUNTIF(Table3[创建日
Created],H116)</f>
        <v>23</v>
      </c>
      <c r="J116" s="2">
        <f>COUNTIF(Table3[关闭日
Closed],H116)</f>
        <v>25</v>
      </c>
      <c r="K116" s="2">
        <f t="shared" si="8"/>
        <v>1844</v>
      </c>
      <c r="L116" s="2">
        <f t="shared" si="9"/>
        <v>1844</v>
      </c>
      <c r="M116" s="2">
        <f t="shared" si="5"/>
        <v>2002</v>
      </c>
      <c r="N116" s="2">
        <f t="shared" si="9"/>
        <v>2002</v>
      </c>
      <c r="O116" s="2">
        <f t="shared" si="6"/>
        <v>3846</v>
      </c>
    </row>
    <row r="117" spans="8:15" x14ac:dyDescent="0.25">
      <c r="H117" s="14" t="str">
        <f t="shared" si="7"/>
        <v/>
      </c>
      <c r="I117" s="2">
        <f>COUNTIF(Table3[创建日
Created],H117)</f>
        <v>23</v>
      </c>
      <c r="J117" s="2">
        <f>COUNTIF(Table3[关闭日
Closed],H117)</f>
        <v>25</v>
      </c>
      <c r="K117" s="2">
        <f t="shared" si="8"/>
        <v>1867</v>
      </c>
      <c r="L117" s="2">
        <f t="shared" si="9"/>
        <v>1867</v>
      </c>
      <c r="M117" s="2">
        <f t="shared" si="5"/>
        <v>2027</v>
      </c>
      <c r="N117" s="2">
        <f t="shared" si="9"/>
        <v>2027</v>
      </c>
      <c r="O117" s="2">
        <f t="shared" si="6"/>
        <v>3894</v>
      </c>
    </row>
    <row r="118" spans="8:15" x14ac:dyDescent="0.25">
      <c r="H118" s="14" t="str">
        <f t="shared" si="7"/>
        <v/>
      </c>
      <c r="I118" s="2">
        <f>COUNTIF(Table3[创建日
Created],H118)</f>
        <v>23</v>
      </c>
      <c r="J118" s="2">
        <f>COUNTIF(Table3[关闭日
Closed],H118)</f>
        <v>25</v>
      </c>
      <c r="K118" s="2">
        <f t="shared" si="8"/>
        <v>1890</v>
      </c>
      <c r="L118" s="2">
        <f t="shared" si="9"/>
        <v>1890</v>
      </c>
      <c r="M118" s="2">
        <f t="shared" si="5"/>
        <v>2052</v>
      </c>
      <c r="N118" s="2">
        <f t="shared" si="9"/>
        <v>2052</v>
      </c>
      <c r="O118" s="2">
        <f t="shared" si="6"/>
        <v>3942</v>
      </c>
    </row>
    <row r="119" spans="8:15" x14ac:dyDescent="0.25">
      <c r="H119" s="14" t="str">
        <f t="shared" si="7"/>
        <v/>
      </c>
      <c r="I119" s="2">
        <f>COUNTIF(Table3[创建日
Created],H119)</f>
        <v>23</v>
      </c>
      <c r="J119" s="2">
        <f>COUNTIF(Table3[关闭日
Closed],H119)</f>
        <v>25</v>
      </c>
      <c r="K119" s="2">
        <f t="shared" si="8"/>
        <v>1913</v>
      </c>
      <c r="L119" s="2">
        <f t="shared" si="9"/>
        <v>1913</v>
      </c>
      <c r="M119" s="2">
        <f t="shared" si="5"/>
        <v>2077</v>
      </c>
      <c r="N119" s="2">
        <f t="shared" si="9"/>
        <v>2077</v>
      </c>
      <c r="O119" s="2">
        <f t="shared" si="6"/>
        <v>3990</v>
      </c>
    </row>
    <row r="120" spans="8:15" x14ac:dyDescent="0.25">
      <c r="H120" s="14" t="str">
        <f t="shared" si="7"/>
        <v/>
      </c>
      <c r="I120" s="2">
        <f>COUNTIF(Table3[创建日
Created],H120)</f>
        <v>23</v>
      </c>
      <c r="J120" s="2">
        <f>COUNTIF(Table3[关闭日
Closed],H120)</f>
        <v>25</v>
      </c>
      <c r="K120" s="2">
        <f t="shared" si="8"/>
        <v>1936</v>
      </c>
      <c r="L120" s="2">
        <f t="shared" si="9"/>
        <v>1936</v>
      </c>
      <c r="M120" s="2">
        <f t="shared" si="5"/>
        <v>2102</v>
      </c>
      <c r="N120" s="2">
        <f t="shared" si="9"/>
        <v>2102</v>
      </c>
      <c r="O120" s="2">
        <f t="shared" si="6"/>
        <v>4038</v>
      </c>
    </row>
    <row r="121" spans="8:15" x14ac:dyDescent="0.25">
      <c r="H121" s="14" t="str">
        <f t="shared" si="7"/>
        <v/>
      </c>
      <c r="I121" s="2">
        <f>COUNTIF(Table3[创建日
Created],H121)</f>
        <v>23</v>
      </c>
      <c r="J121" s="2">
        <f>COUNTIF(Table3[关闭日
Closed],H121)</f>
        <v>25</v>
      </c>
      <c r="K121" s="2">
        <f t="shared" si="8"/>
        <v>1959</v>
      </c>
      <c r="L121" s="2">
        <f t="shared" si="9"/>
        <v>1959</v>
      </c>
      <c r="M121" s="2">
        <f t="shared" si="5"/>
        <v>2127</v>
      </c>
      <c r="N121" s="2">
        <f t="shared" si="9"/>
        <v>2127</v>
      </c>
      <c r="O121" s="2">
        <f t="shared" si="6"/>
        <v>4086</v>
      </c>
    </row>
    <row r="122" spans="8:15" x14ac:dyDescent="0.25">
      <c r="H122" s="14" t="str">
        <f t="shared" si="7"/>
        <v/>
      </c>
      <c r="I122" s="2">
        <f>COUNTIF(Table3[创建日
Created],H122)</f>
        <v>23</v>
      </c>
      <c r="J122" s="2">
        <f>COUNTIF(Table3[关闭日
Closed],H122)</f>
        <v>25</v>
      </c>
      <c r="K122" s="2">
        <f t="shared" si="8"/>
        <v>1982</v>
      </c>
      <c r="L122" s="2">
        <f t="shared" si="9"/>
        <v>1982</v>
      </c>
      <c r="M122" s="2">
        <f t="shared" si="5"/>
        <v>2152</v>
      </c>
      <c r="N122" s="2">
        <f t="shared" si="9"/>
        <v>2152</v>
      </c>
      <c r="O122" s="2">
        <f t="shared" si="6"/>
        <v>4134</v>
      </c>
    </row>
    <row r="123" spans="8:15" x14ac:dyDescent="0.25">
      <c r="H123" s="14" t="str">
        <f t="shared" si="7"/>
        <v/>
      </c>
      <c r="I123" s="2">
        <f>COUNTIF(Table3[创建日
Created],H123)</f>
        <v>23</v>
      </c>
      <c r="J123" s="2">
        <f>COUNTIF(Table3[关闭日
Closed],H123)</f>
        <v>25</v>
      </c>
      <c r="K123" s="2">
        <f t="shared" si="8"/>
        <v>2005</v>
      </c>
      <c r="L123" s="2">
        <f t="shared" si="9"/>
        <v>2005</v>
      </c>
      <c r="M123" s="2">
        <f t="shared" si="5"/>
        <v>2177</v>
      </c>
      <c r="N123" s="2">
        <f t="shared" si="9"/>
        <v>2177</v>
      </c>
      <c r="O123" s="2">
        <f t="shared" si="6"/>
        <v>4182</v>
      </c>
    </row>
    <row r="124" spans="8:15" x14ac:dyDescent="0.25">
      <c r="H124" s="14" t="str">
        <f t="shared" si="7"/>
        <v/>
      </c>
      <c r="I124" s="2">
        <f>COUNTIF(Table3[创建日
Created],H124)</f>
        <v>23</v>
      </c>
      <c r="J124" s="2">
        <f>COUNTIF(Table3[关闭日
Closed],H124)</f>
        <v>25</v>
      </c>
      <c r="K124" s="2">
        <f t="shared" si="8"/>
        <v>2028</v>
      </c>
      <c r="L124" s="2">
        <f t="shared" si="9"/>
        <v>2028</v>
      </c>
      <c r="M124" s="2">
        <f t="shared" si="5"/>
        <v>2202</v>
      </c>
      <c r="N124" s="2">
        <f t="shared" si="9"/>
        <v>2202</v>
      </c>
      <c r="O124" s="2">
        <f t="shared" si="6"/>
        <v>4230</v>
      </c>
    </row>
    <row r="125" spans="8:15" x14ac:dyDescent="0.25">
      <c r="H125" s="14" t="str">
        <f t="shared" si="7"/>
        <v/>
      </c>
      <c r="I125" s="2">
        <f>COUNTIF(Table3[创建日
Created],H125)</f>
        <v>23</v>
      </c>
      <c r="J125" s="2">
        <f>COUNTIF(Table3[关闭日
Closed],H125)</f>
        <v>25</v>
      </c>
      <c r="K125" s="2">
        <f t="shared" si="8"/>
        <v>2051</v>
      </c>
      <c r="L125" s="2">
        <f t="shared" si="9"/>
        <v>2051</v>
      </c>
      <c r="M125" s="2">
        <f t="shared" si="5"/>
        <v>2227</v>
      </c>
      <c r="N125" s="2">
        <f t="shared" si="9"/>
        <v>2227</v>
      </c>
      <c r="O125" s="2">
        <f t="shared" si="6"/>
        <v>4278</v>
      </c>
    </row>
    <row r="126" spans="8:15" x14ac:dyDescent="0.25">
      <c r="H126" s="14" t="str">
        <f t="shared" si="7"/>
        <v/>
      </c>
      <c r="I126" s="2">
        <f>COUNTIF(Table3[创建日
Created],H126)</f>
        <v>23</v>
      </c>
      <c r="J126" s="2">
        <f>COUNTIF(Table3[关闭日
Closed],H126)</f>
        <v>25</v>
      </c>
      <c r="K126" s="2">
        <f t="shared" si="8"/>
        <v>2074</v>
      </c>
      <c r="L126" s="2">
        <f t="shared" si="9"/>
        <v>2074</v>
      </c>
      <c r="M126" s="2">
        <f t="shared" si="5"/>
        <v>2252</v>
      </c>
      <c r="N126" s="2">
        <f t="shared" si="9"/>
        <v>2252</v>
      </c>
      <c r="O126" s="2">
        <f t="shared" si="6"/>
        <v>4326</v>
      </c>
    </row>
    <row r="127" spans="8:15" x14ac:dyDescent="0.25">
      <c r="H127" s="14" t="str">
        <f t="shared" si="7"/>
        <v/>
      </c>
      <c r="I127" s="2">
        <f>COUNTIF(Table3[创建日
Created],H127)</f>
        <v>23</v>
      </c>
      <c r="J127" s="2">
        <f>COUNTIF(Table3[关闭日
Closed],H127)</f>
        <v>25</v>
      </c>
      <c r="K127" s="2">
        <f t="shared" si="8"/>
        <v>2097</v>
      </c>
      <c r="L127" s="2">
        <f t="shared" si="9"/>
        <v>2097</v>
      </c>
      <c r="M127" s="2">
        <f t="shared" si="5"/>
        <v>2277</v>
      </c>
      <c r="N127" s="2">
        <f t="shared" si="9"/>
        <v>2277</v>
      </c>
      <c r="O127" s="2">
        <f t="shared" si="6"/>
        <v>4374</v>
      </c>
    </row>
    <row r="128" spans="8:15" x14ac:dyDescent="0.25">
      <c r="H128" s="14" t="str">
        <f t="shared" si="7"/>
        <v/>
      </c>
      <c r="I128" s="2">
        <f>COUNTIF(Table3[创建日
Created],H128)</f>
        <v>23</v>
      </c>
      <c r="J128" s="2">
        <f>COUNTIF(Table3[关闭日
Closed],H128)</f>
        <v>25</v>
      </c>
      <c r="K128" s="2">
        <f t="shared" si="8"/>
        <v>2120</v>
      </c>
      <c r="L128" s="2">
        <f t="shared" si="9"/>
        <v>2120</v>
      </c>
      <c r="M128" s="2">
        <f t="shared" si="5"/>
        <v>2302</v>
      </c>
      <c r="N128" s="2">
        <f t="shared" si="9"/>
        <v>2302</v>
      </c>
      <c r="O128" s="2">
        <f t="shared" si="6"/>
        <v>4422</v>
      </c>
    </row>
    <row r="129" spans="8:15" x14ac:dyDescent="0.25">
      <c r="H129" s="14" t="str">
        <f t="shared" si="7"/>
        <v/>
      </c>
      <c r="I129" s="2">
        <f>COUNTIF(Table3[创建日
Created],H129)</f>
        <v>23</v>
      </c>
      <c r="J129" s="2">
        <f>COUNTIF(Table3[关闭日
Closed],H129)</f>
        <v>25</v>
      </c>
      <c r="K129" s="2">
        <f t="shared" si="8"/>
        <v>2143</v>
      </c>
      <c r="L129" s="2">
        <f t="shared" si="9"/>
        <v>2143</v>
      </c>
      <c r="M129" s="2">
        <f t="shared" si="5"/>
        <v>2327</v>
      </c>
      <c r="N129" s="2">
        <f t="shared" si="9"/>
        <v>2327</v>
      </c>
      <c r="O129" s="2">
        <f t="shared" si="6"/>
        <v>4470</v>
      </c>
    </row>
    <row r="130" spans="8:15" x14ac:dyDescent="0.25">
      <c r="H130" s="14" t="str">
        <f t="shared" si="7"/>
        <v/>
      </c>
      <c r="I130" s="2">
        <f>COUNTIF(Table3[创建日
Created],H130)</f>
        <v>23</v>
      </c>
      <c r="J130" s="2">
        <f>COUNTIF(Table3[关闭日
Closed],H130)</f>
        <v>25</v>
      </c>
      <c r="K130" s="2">
        <f t="shared" si="8"/>
        <v>2166</v>
      </c>
      <c r="L130" s="2">
        <f t="shared" si="9"/>
        <v>2166</v>
      </c>
      <c r="M130" s="2">
        <f t="shared" si="5"/>
        <v>2352</v>
      </c>
      <c r="N130" s="2">
        <f t="shared" si="9"/>
        <v>2352</v>
      </c>
      <c r="O130" s="2">
        <f t="shared" si="6"/>
        <v>4518</v>
      </c>
    </row>
    <row r="131" spans="8:15" x14ac:dyDescent="0.25">
      <c r="H131" s="14" t="str">
        <f t="shared" si="7"/>
        <v/>
      </c>
      <c r="I131" s="2">
        <f>COUNTIF(Table3[创建日
Created],H131)</f>
        <v>23</v>
      </c>
      <c r="J131" s="2">
        <f>COUNTIF(Table3[关闭日
Closed],H131)</f>
        <v>25</v>
      </c>
      <c r="K131" s="2">
        <f t="shared" si="8"/>
        <v>2189</v>
      </c>
      <c r="L131" s="2">
        <f t="shared" si="9"/>
        <v>2189</v>
      </c>
      <c r="M131" s="2">
        <f t="shared" si="5"/>
        <v>2377</v>
      </c>
      <c r="N131" s="2">
        <f t="shared" si="9"/>
        <v>2377</v>
      </c>
      <c r="O131" s="2">
        <f t="shared" si="6"/>
        <v>4566</v>
      </c>
    </row>
    <row r="132" spans="8:15" x14ac:dyDescent="0.25">
      <c r="H132" s="14" t="str">
        <f t="shared" si="7"/>
        <v/>
      </c>
      <c r="I132" s="2">
        <f>COUNTIF(Table3[创建日
Created],H132)</f>
        <v>23</v>
      </c>
      <c r="J132" s="2">
        <f>COUNTIF(Table3[关闭日
Closed],H132)</f>
        <v>25</v>
      </c>
      <c r="K132" s="2">
        <f t="shared" si="8"/>
        <v>2212</v>
      </c>
      <c r="L132" s="2">
        <f t="shared" si="9"/>
        <v>2212</v>
      </c>
      <c r="M132" s="2">
        <f t="shared" si="5"/>
        <v>2402</v>
      </c>
      <c r="N132" s="2">
        <f t="shared" si="9"/>
        <v>2402</v>
      </c>
      <c r="O132" s="2">
        <f t="shared" si="6"/>
        <v>4614</v>
      </c>
    </row>
    <row r="133" spans="8:15" x14ac:dyDescent="0.25">
      <c r="H133" s="14" t="str">
        <f t="shared" si="7"/>
        <v/>
      </c>
      <c r="I133" s="2">
        <f>COUNTIF(Table3[创建日
Created],H133)</f>
        <v>23</v>
      </c>
      <c r="J133" s="2">
        <f>COUNTIF(Table3[关闭日
Closed],H133)</f>
        <v>25</v>
      </c>
      <c r="K133" s="2">
        <f t="shared" si="8"/>
        <v>2235</v>
      </c>
      <c r="L133" s="2">
        <f t="shared" si="9"/>
        <v>2235</v>
      </c>
      <c r="M133" s="2">
        <f t="shared" si="5"/>
        <v>2427</v>
      </c>
      <c r="N133" s="2">
        <f t="shared" si="9"/>
        <v>2427</v>
      </c>
      <c r="O133" s="2">
        <f t="shared" si="6"/>
        <v>4662</v>
      </c>
    </row>
    <row r="134" spans="8:15" x14ac:dyDescent="0.25">
      <c r="H134" s="14" t="str">
        <f t="shared" si="7"/>
        <v/>
      </c>
      <c r="I134" s="2">
        <f>COUNTIF(Table3[创建日
Created],H134)</f>
        <v>23</v>
      </c>
      <c r="J134" s="2">
        <f>COUNTIF(Table3[关闭日
Closed],H134)</f>
        <v>25</v>
      </c>
      <c r="K134" s="2">
        <f t="shared" si="8"/>
        <v>2258</v>
      </c>
      <c r="L134" s="2">
        <f t="shared" si="9"/>
        <v>2258</v>
      </c>
      <c r="M134" s="2">
        <f t="shared" ref="M134:M197" si="10">J134+M133</f>
        <v>2452</v>
      </c>
      <c r="N134" s="2">
        <f t="shared" si="9"/>
        <v>2452</v>
      </c>
      <c r="O134" s="2">
        <f t="shared" ref="O134:O197" si="11">SUM(I134:J134)+O133</f>
        <v>4710</v>
      </c>
    </row>
    <row r="135" spans="8:15" x14ac:dyDescent="0.25">
      <c r="H135" s="14" t="str">
        <f t="shared" ref="H135:H198" si="12">IF(H134="","",IF(H134+1=$F$6+1,"",H134+1))</f>
        <v/>
      </c>
      <c r="I135" s="2">
        <f>COUNTIF(Table3[创建日
Created],H135)</f>
        <v>23</v>
      </c>
      <c r="J135" s="2">
        <f>COUNTIF(Table3[关闭日
Closed],H135)</f>
        <v>25</v>
      </c>
      <c r="K135" s="2">
        <f t="shared" ref="K135:K198" si="13">I135+K134</f>
        <v>2281</v>
      </c>
      <c r="L135" s="2">
        <f t="shared" ref="L135:N198" si="14">IF(K135=K134,"",K135)</f>
        <v>2281</v>
      </c>
      <c r="M135" s="2">
        <f t="shared" si="10"/>
        <v>2477</v>
      </c>
      <c r="N135" s="2">
        <f t="shared" si="14"/>
        <v>2477</v>
      </c>
      <c r="O135" s="2">
        <f t="shared" si="11"/>
        <v>4758</v>
      </c>
    </row>
    <row r="136" spans="8:15" x14ac:dyDescent="0.25">
      <c r="H136" s="14" t="str">
        <f t="shared" si="12"/>
        <v/>
      </c>
      <c r="I136" s="2">
        <f>COUNTIF(Table3[创建日
Created],H136)</f>
        <v>23</v>
      </c>
      <c r="J136" s="2">
        <f>COUNTIF(Table3[关闭日
Closed],H136)</f>
        <v>25</v>
      </c>
      <c r="K136" s="2">
        <f t="shared" si="13"/>
        <v>2304</v>
      </c>
      <c r="L136" s="2">
        <f t="shared" si="14"/>
        <v>2304</v>
      </c>
      <c r="M136" s="2">
        <f t="shared" si="10"/>
        <v>2502</v>
      </c>
      <c r="N136" s="2">
        <f t="shared" si="14"/>
        <v>2502</v>
      </c>
      <c r="O136" s="2">
        <f t="shared" si="11"/>
        <v>4806</v>
      </c>
    </row>
    <row r="137" spans="8:15" x14ac:dyDescent="0.25">
      <c r="H137" s="14" t="str">
        <f t="shared" si="12"/>
        <v/>
      </c>
      <c r="I137" s="2">
        <f>COUNTIF(Table3[创建日
Created],H137)</f>
        <v>23</v>
      </c>
      <c r="J137" s="2">
        <f>COUNTIF(Table3[关闭日
Closed],H137)</f>
        <v>25</v>
      </c>
      <c r="K137" s="2">
        <f t="shared" si="13"/>
        <v>2327</v>
      </c>
      <c r="L137" s="2">
        <f t="shared" si="14"/>
        <v>2327</v>
      </c>
      <c r="M137" s="2">
        <f t="shared" si="10"/>
        <v>2527</v>
      </c>
      <c r="N137" s="2">
        <f t="shared" si="14"/>
        <v>2527</v>
      </c>
      <c r="O137" s="2">
        <f t="shared" si="11"/>
        <v>4854</v>
      </c>
    </row>
    <row r="138" spans="8:15" x14ac:dyDescent="0.25">
      <c r="H138" s="14" t="str">
        <f t="shared" si="12"/>
        <v/>
      </c>
      <c r="I138" s="2">
        <f>COUNTIF(Table3[创建日
Created],H138)</f>
        <v>23</v>
      </c>
      <c r="J138" s="2">
        <f>COUNTIF(Table3[关闭日
Closed],H138)</f>
        <v>25</v>
      </c>
      <c r="K138" s="2">
        <f t="shared" si="13"/>
        <v>2350</v>
      </c>
      <c r="L138" s="2">
        <f t="shared" si="14"/>
        <v>2350</v>
      </c>
      <c r="M138" s="2">
        <f t="shared" si="10"/>
        <v>2552</v>
      </c>
      <c r="N138" s="2">
        <f t="shared" si="14"/>
        <v>2552</v>
      </c>
      <c r="O138" s="2">
        <f t="shared" si="11"/>
        <v>4902</v>
      </c>
    </row>
    <row r="139" spans="8:15" x14ac:dyDescent="0.25">
      <c r="H139" s="14" t="str">
        <f t="shared" si="12"/>
        <v/>
      </c>
      <c r="I139" s="2">
        <f>COUNTIF(Table3[创建日
Created],H139)</f>
        <v>23</v>
      </c>
      <c r="J139" s="2">
        <f>COUNTIF(Table3[关闭日
Closed],H139)</f>
        <v>25</v>
      </c>
      <c r="K139" s="2">
        <f t="shared" si="13"/>
        <v>2373</v>
      </c>
      <c r="L139" s="2">
        <f t="shared" si="14"/>
        <v>2373</v>
      </c>
      <c r="M139" s="2">
        <f t="shared" si="10"/>
        <v>2577</v>
      </c>
      <c r="N139" s="2">
        <f t="shared" si="14"/>
        <v>2577</v>
      </c>
      <c r="O139" s="2">
        <f t="shared" si="11"/>
        <v>4950</v>
      </c>
    </row>
    <row r="140" spans="8:15" x14ac:dyDescent="0.25">
      <c r="H140" s="14" t="str">
        <f t="shared" si="12"/>
        <v/>
      </c>
      <c r="I140" s="2">
        <f>COUNTIF(Table3[创建日
Created],H140)</f>
        <v>23</v>
      </c>
      <c r="J140" s="2">
        <f>COUNTIF(Table3[关闭日
Closed],H140)</f>
        <v>25</v>
      </c>
      <c r="K140" s="2">
        <f t="shared" si="13"/>
        <v>2396</v>
      </c>
      <c r="L140" s="2">
        <f t="shared" si="14"/>
        <v>2396</v>
      </c>
      <c r="M140" s="2">
        <f t="shared" si="10"/>
        <v>2602</v>
      </c>
      <c r="N140" s="2">
        <f t="shared" si="14"/>
        <v>2602</v>
      </c>
      <c r="O140" s="2">
        <f t="shared" si="11"/>
        <v>4998</v>
      </c>
    </row>
    <row r="141" spans="8:15" x14ac:dyDescent="0.25">
      <c r="H141" s="14" t="str">
        <f t="shared" si="12"/>
        <v/>
      </c>
      <c r="I141" s="2">
        <f>COUNTIF(Table3[创建日
Created],H141)</f>
        <v>23</v>
      </c>
      <c r="J141" s="2">
        <f>COUNTIF(Table3[关闭日
Closed],H141)</f>
        <v>25</v>
      </c>
      <c r="K141" s="2">
        <f t="shared" si="13"/>
        <v>2419</v>
      </c>
      <c r="L141" s="2">
        <f t="shared" si="14"/>
        <v>2419</v>
      </c>
      <c r="M141" s="2">
        <f t="shared" si="10"/>
        <v>2627</v>
      </c>
      <c r="N141" s="2">
        <f t="shared" si="14"/>
        <v>2627</v>
      </c>
      <c r="O141" s="2">
        <f t="shared" si="11"/>
        <v>5046</v>
      </c>
    </row>
    <row r="142" spans="8:15" x14ac:dyDescent="0.25">
      <c r="H142" s="14" t="str">
        <f t="shared" si="12"/>
        <v/>
      </c>
      <c r="I142" s="2">
        <f>COUNTIF(Table3[创建日
Created],H142)</f>
        <v>23</v>
      </c>
      <c r="J142" s="2">
        <f>COUNTIF(Table3[关闭日
Closed],H142)</f>
        <v>25</v>
      </c>
      <c r="K142" s="2">
        <f t="shared" si="13"/>
        <v>2442</v>
      </c>
      <c r="L142" s="2">
        <f t="shared" si="14"/>
        <v>2442</v>
      </c>
      <c r="M142" s="2">
        <f t="shared" si="10"/>
        <v>2652</v>
      </c>
      <c r="N142" s="2">
        <f t="shared" si="14"/>
        <v>2652</v>
      </c>
      <c r="O142" s="2">
        <f t="shared" si="11"/>
        <v>5094</v>
      </c>
    </row>
    <row r="143" spans="8:15" x14ac:dyDescent="0.25">
      <c r="H143" s="14" t="str">
        <f t="shared" si="12"/>
        <v/>
      </c>
      <c r="I143" s="2">
        <f>COUNTIF(Table3[创建日
Created],H143)</f>
        <v>23</v>
      </c>
      <c r="J143" s="2">
        <f>COUNTIF(Table3[关闭日
Closed],H143)</f>
        <v>25</v>
      </c>
      <c r="K143" s="2">
        <f t="shared" si="13"/>
        <v>2465</v>
      </c>
      <c r="L143" s="2">
        <f t="shared" si="14"/>
        <v>2465</v>
      </c>
      <c r="M143" s="2">
        <f t="shared" si="10"/>
        <v>2677</v>
      </c>
      <c r="N143" s="2">
        <f t="shared" si="14"/>
        <v>2677</v>
      </c>
      <c r="O143" s="2">
        <f t="shared" si="11"/>
        <v>5142</v>
      </c>
    </row>
    <row r="144" spans="8:15" x14ac:dyDescent="0.25">
      <c r="H144" s="14" t="str">
        <f t="shared" si="12"/>
        <v/>
      </c>
      <c r="I144" s="2">
        <f>COUNTIF(Table3[创建日
Created],H144)</f>
        <v>23</v>
      </c>
      <c r="J144" s="2">
        <f>COUNTIF(Table3[关闭日
Closed],H144)</f>
        <v>25</v>
      </c>
      <c r="K144" s="2">
        <f t="shared" si="13"/>
        <v>2488</v>
      </c>
      <c r="L144" s="2">
        <f t="shared" si="14"/>
        <v>2488</v>
      </c>
      <c r="M144" s="2">
        <f t="shared" si="10"/>
        <v>2702</v>
      </c>
      <c r="N144" s="2">
        <f t="shared" si="14"/>
        <v>2702</v>
      </c>
      <c r="O144" s="2">
        <f t="shared" si="11"/>
        <v>5190</v>
      </c>
    </row>
    <row r="145" spans="8:15" x14ac:dyDescent="0.25">
      <c r="H145" s="14" t="str">
        <f t="shared" si="12"/>
        <v/>
      </c>
      <c r="I145" s="2">
        <f>COUNTIF(Table3[创建日
Created],H145)</f>
        <v>23</v>
      </c>
      <c r="J145" s="2">
        <f>COUNTIF(Table3[关闭日
Closed],H145)</f>
        <v>25</v>
      </c>
      <c r="K145" s="2">
        <f t="shared" si="13"/>
        <v>2511</v>
      </c>
      <c r="L145" s="2">
        <f t="shared" si="14"/>
        <v>2511</v>
      </c>
      <c r="M145" s="2">
        <f t="shared" si="10"/>
        <v>2727</v>
      </c>
      <c r="N145" s="2">
        <f t="shared" si="14"/>
        <v>2727</v>
      </c>
      <c r="O145" s="2">
        <f t="shared" si="11"/>
        <v>5238</v>
      </c>
    </row>
    <row r="146" spans="8:15" x14ac:dyDescent="0.25">
      <c r="H146" s="14" t="str">
        <f t="shared" si="12"/>
        <v/>
      </c>
      <c r="I146" s="2">
        <f>COUNTIF(Table3[创建日
Created],H146)</f>
        <v>23</v>
      </c>
      <c r="J146" s="2">
        <f>COUNTIF(Table3[关闭日
Closed],H146)</f>
        <v>25</v>
      </c>
      <c r="K146" s="2">
        <f t="shared" si="13"/>
        <v>2534</v>
      </c>
      <c r="L146" s="2">
        <f t="shared" si="14"/>
        <v>2534</v>
      </c>
      <c r="M146" s="2">
        <f t="shared" si="10"/>
        <v>2752</v>
      </c>
      <c r="N146" s="2">
        <f t="shared" si="14"/>
        <v>2752</v>
      </c>
      <c r="O146" s="2">
        <f t="shared" si="11"/>
        <v>5286</v>
      </c>
    </row>
    <row r="147" spans="8:15" x14ac:dyDescent="0.25">
      <c r="H147" s="14" t="str">
        <f t="shared" si="12"/>
        <v/>
      </c>
      <c r="I147" s="2">
        <f>COUNTIF(Table3[创建日
Created],H147)</f>
        <v>23</v>
      </c>
      <c r="J147" s="2">
        <f>COUNTIF(Table3[关闭日
Closed],H147)</f>
        <v>25</v>
      </c>
      <c r="K147" s="2">
        <f t="shared" si="13"/>
        <v>2557</v>
      </c>
      <c r="L147" s="2">
        <f t="shared" si="14"/>
        <v>2557</v>
      </c>
      <c r="M147" s="2">
        <f t="shared" si="10"/>
        <v>2777</v>
      </c>
      <c r="N147" s="2">
        <f t="shared" si="14"/>
        <v>2777</v>
      </c>
      <c r="O147" s="2">
        <f t="shared" si="11"/>
        <v>5334</v>
      </c>
    </row>
    <row r="148" spans="8:15" x14ac:dyDescent="0.25">
      <c r="H148" s="14" t="str">
        <f t="shared" si="12"/>
        <v/>
      </c>
      <c r="I148" s="2">
        <f>COUNTIF(Table3[创建日
Created],H148)</f>
        <v>23</v>
      </c>
      <c r="J148" s="2">
        <f>COUNTIF(Table3[关闭日
Closed],H148)</f>
        <v>25</v>
      </c>
      <c r="K148" s="2">
        <f t="shared" si="13"/>
        <v>2580</v>
      </c>
      <c r="L148" s="2">
        <f t="shared" si="14"/>
        <v>2580</v>
      </c>
      <c r="M148" s="2">
        <f t="shared" si="10"/>
        <v>2802</v>
      </c>
      <c r="N148" s="2">
        <f t="shared" si="14"/>
        <v>2802</v>
      </c>
      <c r="O148" s="2">
        <f t="shared" si="11"/>
        <v>5382</v>
      </c>
    </row>
    <row r="149" spans="8:15" x14ac:dyDescent="0.25">
      <c r="H149" s="14" t="str">
        <f t="shared" si="12"/>
        <v/>
      </c>
      <c r="I149" s="2">
        <f>COUNTIF(Table3[创建日
Created],H149)</f>
        <v>23</v>
      </c>
      <c r="J149" s="2">
        <f>COUNTIF(Table3[关闭日
Closed],H149)</f>
        <v>25</v>
      </c>
      <c r="K149" s="2">
        <f t="shared" si="13"/>
        <v>2603</v>
      </c>
      <c r="L149" s="2">
        <f t="shared" si="14"/>
        <v>2603</v>
      </c>
      <c r="M149" s="2">
        <f t="shared" si="10"/>
        <v>2827</v>
      </c>
      <c r="N149" s="2">
        <f t="shared" si="14"/>
        <v>2827</v>
      </c>
      <c r="O149" s="2">
        <f t="shared" si="11"/>
        <v>5430</v>
      </c>
    </row>
    <row r="150" spans="8:15" x14ac:dyDescent="0.25">
      <c r="H150" s="14" t="str">
        <f t="shared" si="12"/>
        <v/>
      </c>
      <c r="I150" s="2">
        <f>COUNTIF(Table3[创建日
Created],H150)</f>
        <v>23</v>
      </c>
      <c r="J150" s="2">
        <f>COUNTIF(Table3[关闭日
Closed],H150)</f>
        <v>25</v>
      </c>
      <c r="K150" s="2">
        <f t="shared" si="13"/>
        <v>2626</v>
      </c>
      <c r="L150" s="2">
        <f t="shared" si="14"/>
        <v>2626</v>
      </c>
      <c r="M150" s="2">
        <f t="shared" si="10"/>
        <v>2852</v>
      </c>
      <c r="N150" s="2">
        <f t="shared" si="14"/>
        <v>2852</v>
      </c>
      <c r="O150" s="2">
        <f t="shared" si="11"/>
        <v>5478</v>
      </c>
    </row>
    <row r="151" spans="8:15" x14ac:dyDescent="0.25">
      <c r="H151" s="14" t="str">
        <f t="shared" si="12"/>
        <v/>
      </c>
      <c r="I151" s="2">
        <f>COUNTIF(Table3[创建日
Created],H151)</f>
        <v>23</v>
      </c>
      <c r="J151" s="2">
        <f>COUNTIF(Table3[关闭日
Closed],H151)</f>
        <v>25</v>
      </c>
      <c r="K151" s="2">
        <f t="shared" si="13"/>
        <v>2649</v>
      </c>
      <c r="L151" s="2">
        <f t="shared" si="14"/>
        <v>2649</v>
      </c>
      <c r="M151" s="2">
        <f t="shared" si="10"/>
        <v>2877</v>
      </c>
      <c r="N151" s="2">
        <f t="shared" si="14"/>
        <v>2877</v>
      </c>
      <c r="O151" s="2">
        <f t="shared" si="11"/>
        <v>5526</v>
      </c>
    </row>
    <row r="152" spans="8:15" x14ac:dyDescent="0.25">
      <c r="H152" s="14" t="str">
        <f t="shared" si="12"/>
        <v/>
      </c>
      <c r="I152" s="2">
        <f>COUNTIF(Table3[创建日
Created],H152)</f>
        <v>23</v>
      </c>
      <c r="J152" s="2">
        <f>COUNTIF(Table3[关闭日
Closed],H152)</f>
        <v>25</v>
      </c>
      <c r="K152" s="2">
        <f t="shared" si="13"/>
        <v>2672</v>
      </c>
      <c r="L152" s="2">
        <f t="shared" si="14"/>
        <v>2672</v>
      </c>
      <c r="M152" s="2">
        <f t="shared" si="10"/>
        <v>2902</v>
      </c>
      <c r="N152" s="2">
        <f t="shared" si="14"/>
        <v>2902</v>
      </c>
      <c r="O152" s="2">
        <f t="shared" si="11"/>
        <v>5574</v>
      </c>
    </row>
    <row r="153" spans="8:15" x14ac:dyDescent="0.25">
      <c r="H153" s="14" t="str">
        <f t="shared" si="12"/>
        <v/>
      </c>
      <c r="I153" s="2">
        <f>COUNTIF(Table3[创建日
Created],H153)</f>
        <v>23</v>
      </c>
      <c r="J153" s="2">
        <f>COUNTIF(Table3[关闭日
Closed],H153)</f>
        <v>25</v>
      </c>
      <c r="K153" s="2">
        <f t="shared" si="13"/>
        <v>2695</v>
      </c>
      <c r="L153" s="2">
        <f t="shared" si="14"/>
        <v>2695</v>
      </c>
      <c r="M153" s="2">
        <f t="shared" si="10"/>
        <v>2927</v>
      </c>
      <c r="N153" s="2">
        <f t="shared" si="14"/>
        <v>2927</v>
      </c>
      <c r="O153" s="2">
        <f t="shared" si="11"/>
        <v>5622</v>
      </c>
    </row>
    <row r="154" spans="8:15" x14ac:dyDescent="0.25">
      <c r="H154" s="14" t="str">
        <f t="shared" si="12"/>
        <v/>
      </c>
      <c r="I154" s="2">
        <f>COUNTIF(Table3[创建日
Created],H154)</f>
        <v>23</v>
      </c>
      <c r="J154" s="2">
        <f>COUNTIF(Table3[关闭日
Closed],H154)</f>
        <v>25</v>
      </c>
      <c r="K154" s="2">
        <f t="shared" si="13"/>
        <v>2718</v>
      </c>
      <c r="L154" s="2">
        <f t="shared" si="14"/>
        <v>2718</v>
      </c>
      <c r="M154" s="2">
        <f t="shared" si="10"/>
        <v>2952</v>
      </c>
      <c r="N154" s="2">
        <f t="shared" si="14"/>
        <v>2952</v>
      </c>
      <c r="O154" s="2">
        <f t="shared" si="11"/>
        <v>5670</v>
      </c>
    </row>
    <row r="155" spans="8:15" x14ac:dyDescent="0.25">
      <c r="H155" s="14" t="str">
        <f t="shared" si="12"/>
        <v/>
      </c>
      <c r="I155" s="2">
        <f>COUNTIF(Table3[创建日
Created],H155)</f>
        <v>23</v>
      </c>
      <c r="J155" s="2">
        <f>COUNTIF(Table3[关闭日
Closed],H155)</f>
        <v>25</v>
      </c>
      <c r="K155" s="2">
        <f t="shared" si="13"/>
        <v>2741</v>
      </c>
      <c r="L155" s="2">
        <f t="shared" si="14"/>
        <v>2741</v>
      </c>
      <c r="M155" s="2">
        <f t="shared" si="10"/>
        <v>2977</v>
      </c>
      <c r="N155" s="2">
        <f t="shared" si="14"/>
        <v>2977</v>
      </c>
      <c r="O155" s="2">
        <f t="shared" si="11"/>
        <v>5718</v>
      </c>
    </row>
    <row r="156" spans="8:15" x14ac:dyDescent="0.25">
      <c r="H156" s="14" t="str">
        <f t="shared" si="12"/>
        <v/>
      </c>
      <c r="I156" s="2">
        <f>COUNTIF(Table3[创建日
Created],H156)</f>
        <v>23</v>
      </c>
      <c r="J156" s="2">
        <f>COUNTIF(Table3[关闭日
Closed],H156)</f>
        <v>25</v>
      </c>
      <c r="K156" s="2">
        <f t="shared" si="13"/>
        <v>2764</v>
      </c>
      <c r="L156" s="2">
        <f t="shared" si="14"/>
        <v>2764</v>
      </c>
      <c r="M156" s="2">
        <f t="shared" si="10"/>
        <v>3002</v>
      </c>
      <c r="N156" s="2">
        <f t="shared" si="14"/>
        <v>3002</v>
      </c>
      <c r="O156" s="2">
        <f t="shared" si="11"/>
        <v>5766</v>
      </c>
    </row>
    <row r="157" spans="8:15" x14ac:dyDescent="0.25">
      <c r="H157" s="14" t="str">
        <f t="shared" si="12"/>
        <v/>
      </c>
      <c r="I157" s="2">
        <f>COUNTIF(Table3[创建日
Created],H157)</f>
        <v>23</v>
      </c>
      <c r="J157" s="2">
        <f>COUNTIF(Table3[关闭日
Closed],H157)</f>
        <v>25</v>
      </c>
      <c r="K157" s="2">
        <f t="shared" si="13"/>
        <v>2787</v>
      </c>
      <c r="L157" s="2">
        <f t="shared" si="14"/>
        <v>2787</v>
      </c>
      <c r="M157" s="2">
        <f t="shared" si="10"/>
        <v>3027</v>
      </c>
      <c r="N157" s="2">
        <f t="shared" si="14"/>
        <v>3027</v>
      </c>
      <c r="O157" s="2">
        <f t="shared" si="11"/>
        <v>5814</v>
      </c>
    </row>
    <row r="158" spans="8:15" x14ac:dyDescent="0.25">
      <c r="H158" s="14" t="str">
        <f t="shared" si="12"/>
        <v/>
      </c>
      <c r="I158" s="2">
        <f>COUNTIF(Table3[创建日
Created],H158)</f>
        <v>23</v>
      </c>
      <c r="J158" s="2">
        <f>COUNTIF(Table3[关闭日
Closed],H158)</f>
        <v>25</v>
      </c>
      <c r="K158" s="2">
        <f t="shared" si="13"/>
        <v>2810</v>
      </c>
      <c r="L158" s="2">
        <f t="shared" si="14"/>
        <v>2810</v>
      </c>
      <c r="M158" s="2">
        <f t="shared" si="10"/>
        <v>3052</v>
      </c>
      <c r="N158" s="2">
        <f t="shared" si="14"/>
        <v>3052</v>
      </c>
      <c r="O158" s="2">
        <f t="shared" si="11"/>
        <v>5862</v>
      </c>
    </row>
    <row r="159" spans="8:15" x14ac:dyDescent="0.25">
      <c r="H159" s="14" t="str">
        <f t="shared" si="12"/>
        <v/>
      </c>
      <c r="I159" s="2">
        <f>COUNTIF(Table3[创建日
Created],H159)</f>
        <v>23</v>
      </c>
      <c r="J159" s="2">
        <f>COUNTIF(Table3[关闭日
Closed],H159)</f>
        <v>25</v>
      </c>
      <c r="K159" s="2">
        <f t="shared" si="13"/>
        <v>2833</v>
      </c>
      <c r="L159" s="2">
        <f t="shared" si="14"/>
        <v>2833</v>
      </c>
      <c r="M159" s="2">
        <f t="shared" si="10"/>
        <v>3077</v>
      </c>
      <c r="N159" s="2">
        <f t="shared" si="14"/>
        <v>3077</v>
      </c>
      <c r="O159" s="2">
        <f t="shared" si="11"/>
        <v>5910</v>
      </c>
    </row>
    <row r="160" spans="8:15" x14ac:dyDescent="0.25">
      <c r="H160" s="14" t="str">
        <f t="shared" si="12"/>
        <v/>
      </c>
      <c r="I160" s="2">
        <f>COUNTIF(Table3[创建日
Created],H160)</f>
        <v>23</v>
      </c>
      <c r="J160" s="2">
        <f>COUNTIF(Table3[关闭日
Closed],H160)</f>
        <v>25</v>
      </c>
      <c r="K160" s="2">
        <f t="shared" si="13"/>
        <v>2856</v>
      </c>
      <c r="L160" s="2">
        <f t="shared" si="14"/>
        <v>2856</v>
      </c>
      <c r="M160" s="2">
        <f t="shared" si="10"/>
        <v>3102</v>
      </c>
      <c r="N160" s="2">
        <f t="shared" si="14"/>
        <v>3102</v>
      </c>
      <c r="O160" s="2">
        <f t="shared" si="11"/>
        <v>5958</v>
      </c>
    </row>
    <row r="161" spans="8:15" x14ac:dyDescent="0.25">
      <c r="H161" s="14" t="str">
        <f t="shared" si="12"/>
        <v/>
      </c>
      <c r="I161" s="2">
        <f>COUNTIF(Table3[创建日
Created],H161)</f>
        <v>23</v>
      </c>
      <c r="J161" s="2">
        <f>COUNTIF(Table3[关闭日
Closed],H161)</f>
        <v>25</v>
      </c>
      <c r="K161" s="2">
        <f t="shared" si="13"/>
        <v>2879</v>
      </c>
      <c r="L161" s="2">
        <f t="shared" si="14"/>
        <v>2879</v>
      </c>
      <c r="M161" s="2">
        <f t="shared" si="10"/>
        <v>3127</v>
      </c>
      <c r="N161" s="2">
        <f t="shared" si="14"/>
        <v>3127</v>
      </c>
      <c r="O161" s="2">
        <f t="shared" si="11"/>
        <v>6006</v>
      </c>
    </row>
    <row r="162" spans="8:15" x14ac:dyDescent="0.25">
      <c r="H162" s="14" t="str">
        <f t="shared" si="12"/>
        <v/>
      </c>
      <c r="I162" s="2">
        <f>COUNTIF(Table3[创建日
Created],H162)</f>
        <v>23</v>
      </c>
      <c r="J162" s="2">
        <f>COUNTIF(Table3[关闭日
Closed],H162)</f>
        <v>25</v>
      </c>
      <c r="K162" s="2">
        <f t="shared" si="13"/>
        <v>2902</v>
      </c>
      <c r="L162" s="2">
        <f t="shared" si="14"/>
        <v>2902</v>
      </c>
      <c r="M162" s="2">
        <f t="shared" si="10"/>
        <v>3152</v>
      </c>
      <c r="N162" s="2">
        <f t="shared" si="14"/>
        <v>3152</v>
      </c>
      <c r="O162" s="2">
        <f t="shared" si="11"/>
        <v>6054</v>
      </c>
    </row>
    <row r="163" spans="8:15" x14ac:dyDescent="0.25">
      <c r="H163" s="14" t="str">
        <f t="shared" si="12"/>
        <v/>
      </c>
      <c r="I163" s="2">
        <f>COUNTIF(Table3[创建日
Created],H163)</f>
        <v>23</v>
      </c>
      <c r="J163" s="2">
        <f>COUNTIF(Table3[关闭日
Closed],H163)</f>
        <v>25</v>
      </c>
      <c r="K163" s="2">
        <f t="shared" si="13"/>
        <v>2925</v>
      </c>
      <c r="L163" s="2">
        <f t="shared" si="14"/>
        <v>2925</v>
      </c>
      <c r="M163" s="2">
        <f t="shared" si="10"/>
        <v>3177</v>
      </c>
      <c r="N163" s="2">
        <f t="shared" si="14"/>
        <v>3177</v>
      </c>
      <c r="O163" s="2">
        <f t="shared" si="11"/>
        <v>6102</v>
      </c>
    </row>
    <row r="164" spans="8:15" x14ac:dyDescent="0.25">
      <c r="H164" s="14" t="str">
        <f t="shared" si="12"/>
        <v/>
      </c>
      <c r="I164" s="2">
        <f>COUNTIF(Table3[创建日
Created],H164)</f>
        <v>23</v>
      </c>
      <c r="J164" s="2">
        <f>COUNTIF(Table3[关闭日
Closed],H164)</f>
        <v>25</v>
      </c>
      <c r="K164" s="2">
        <f t="shared" si="13"/>
        <v>2948</v>
      </c>
      <c r="L164" s="2">
        <f t="shared" si="14"/>
        <v>2948</v>
      </c>
      <c r="M164" s="2">
        <f t="shared" si="10"/>
        <v>3202</v>
      </c>
      <c r="N164" s="2">
        <f t="shared" si="14"/>
        <v>3202</v>
      </c>
      <c r="O164" s="2">
        <f t="shared" si="11"/>
        <v>6150</v>
      </c>
    </row>
    <row r="165" spans="8:15" x14ac:dyDescent="0.25">
      <c r="H165" s="14" t="str">
        <f t="shared" si="12"/>
        <v/>
      </c>
      <c r="I165" s="2">
        <f>COUNTIF(Table3[创建日
Created],H165)</f>
        <v>23</v>
      </c>
      <c r="J165" s="2">
        <f>COUNTIF(Table3[关闭日
Closed],H165)</f>
        <v>25</v>
      </c>
      <c r="K165" s="2">
        <f t="shared" si="13"/>
        <v>2971</v>
      </c>
      <c r="L165" s="2">
        <f t="shared" si="14"/>
        <v>2971</v>
      </c>
      <c r="M165" s="2">
        <f t="shared" si="10"/>
        <v>3227</v>
      </c>
      <c r="N165" s="2">
        <f t="shared" si="14"/>
        <v>3227</v>
      </c>
      <c r="O165" s="2">
        <f t="shared" si="11"/>
        <v>6198</v>
      </c>
    </row>
    <row r="166" spans="8:15" x14ac:dyDescent="0.25">
      <c r="H166" s="14" t="str">
        <f t="shared" si="12"/>
        <v/>
      </c>
      <c r="I166" s="2">
        <f>COUNTIF(Table3[创建日
Created],H166)</f>
        <v>23</v>
      </c>
      <c r="J166" s="2">
        <f>COUNTIF(Table3[关闭日
Closed],H166)</f>
        <v>25</v>
      </c>
      <c r="K166" s="2">
        <f t="shared" si="13"/>
        <v>2994</v>
      </c>
      <c r="L166" s="2">
        <f t="shared" si="14"/>
        <v>2994</v>
      </c>
      <c r="M166" s="2">
        <f t="shared" si="10"/>
        <v>3252</v>
      </c>
      <c r="N166" s="2">
        <f t="shared" si="14"/>
        <v>3252</v>
      </c>
      <c r="O166" s="2">
        <f t="shared" si="11"/>
        <v>6246</v>
      </c>
    </row>
    <row r="167" spans="8:15" x14ac:dyDescent="0.25">
      <c r="H167" s="14" t="str">
        <f t="shared" si="12"/>
        <v/>
      </c>
      <c r="I167" s="2">
        <f>COUNTIF(Table3[创建日
Created],H167)</f>
        <v>23</v>
      </c>
      <c r="J167" s="2">
        <f>COUNTIF(Table3[关闭日
Closed],H167)</f>
        <v>25</v>
      </c>
      <c r="K167" s="2">
        <f t="shared" si="13"/>
        <v>3017</v>
      </c>
      <c r="L167" s="2">
        <f t="shared" si="14"/>
        <v>3017</v>
      </c>
      <c r="M167" s="2">
        <f t="shared" si="10"/>
        <v>3277</v>
      </c>
      <c r="N167" s="2">
        <f t="shared" si="14"/>
        <v>3277</v>
      </c>
      <c r="O167" s="2">
        <f t="shared" si="11"/>
        <v>6294</v>
      </c>
    </row>
    <row r="168" spans="8:15" x14ac:dyDescent="0.25">
      <c r="H168" s="14" t="str">
        <f t="shared" si="12"/>
        <v/>
      </c>
      <c r="I168" s="2">
        <f>COUNTIF(Table3[创建日
Created],H168)</f>
        <v>23</v>
      </c>
      <c r="J168" s="2">
        <f>COUNTIF(Table3[关闭日
Closed],H168)</f>
        <v>25</v>
      </c>
      <c r="K168" s="2">
        <f t="shared" si="13"/>
        <v>3040</v>
      </c>
      <c r="L168" s="2">
        <f t="shared" si="14"/>
        <v>3040</v>
      </c>
      <c r="M168" s="2">
        <f t="shared" si="10"/>
        <v>3302</v>
      </c>
      <c r="N168" s="2">
        <f t="shared" si="14"/>
        <v>3302</v>
      </c>
      <c r="O168" s="2">
        <f t="shared" si="11"/>
        <v>6342</v>
      </c>
    </row>
    <row r="169" spans="8:15" x14ac:dyDescent="0.25">
      <c r="H169" s="14" t="str">
        <f t="shared" si="12"/>
        <v/>
      </c>
      <c r="I169" s="2">
        <f>COUNTIF(Table3[创建日
Created],H169)</f>
        <v>23</v>
      </c>
      <c r="J169" s="2">
        <f>COUNTIF(Table3[关闭日
Closed],H169)</f>
        <v>25</v>
      </c>
      <c r="K169" s="2">
        <f t="shared" si="13"/>
        <v>3063</v>
      </c>
      <c r="L169" s="2">
        <f t="shared" si="14"/>
        <v>3063</v>
      </c>
      <c r="M169" s="2">
        <f t="shared" si="10"/>
        <v>3327</v>
      </c>
      <c r="N169" s="2">
        <f t="shared" si="14"/>
        <v>3327</v>
      </c>
      <c r="O169" s="2">
        <f t="shared" si="11"/>
        <v>6390</v>
      </c>
    </row>
    <row r="170" spans="8:15" x14ac:dyDescent="0.25">
      <c r="H170" s="14" t="str">
        <f t="shared" si="12"/>
        <v/>
      </c>
      <c r="I170" s="2">
        <f>COUNTIF(Table3[创建日
Created],H170)</f>
        <v>23</v>
      </c>
      <c r="J170" s="2">
        <f>COUNTIF(Table3[关闭日
Closed],H170)</f>
        <v>25</v>
      </c>
      <c r="K170" s="2">
        <f t="shared" si="13"/>
        <v>3086</v>
      </c>
      <c r="L170" s="2">
        <f t="shared" si="14"/>
        <v>3086</v>
      </c>
      <c r="M170" s="2">
        <f t="shared" si="10"/>
        <v>3352</v>
      </c>
      <c r="N170" s="2">
        <f t="shared" si="14"/>
        <v>3352</v>
      </c>
      <c r="O170" s="2">
        <f t="shared" si="11"/>
        <v>6438</v>
      </c>
    </row>
    <row r="171" spans="8:15" x14ac:dyDescent="0.25">
      <c r="H171" s="14" t="str">
        <f t="shared" si="12"/>
        <v/>
      </c>
      <c r="I171" s="2">
        <f>COUNTIF(Table3[创建日
Created],H171)</f>
        <v>23</v>
      </c>
      <c r="J171" s="2">
        <f>COUNTIF(Table3[关闭日
Closed],H171)</f>
        <v>25</v>
      </c>
      <c r="K171" s="2">
        <f t="shared" si="13"/>
        <v>3109</v>
      </c>
      <c r="L171" s="2">
        <f t="shared" si="14"/>
        <v>3109</v>
      </c>
      <c r="M171" s="2">
        <f t="shared" si="10"/>
        <v>3377</v>
      </c>
      <c r="N171" s="2">
        <f t="shared" si="14"/>
        <v>3377</v>
      </c>
      <c r="O171" s="2">
        <f t="shared" si="11"/>
        <v>6486</v>
      </c>
    </row>
    <row r="172" spans="8:15" x14ac:dyDescent="0.25">
      <c r="H172" s="14" t="str">
        <f t="shared" si="12"/>
        <v/>
      </c>
      <c r="I172" s="2">
        <f>COUNTIF(Table3[创建日
Created],H172)</f>
        <v>23</v>
      </c>
      <c r="J172" s="2">
        <f>COUNTIF(Table3[关闭日
Closed],H172)</f>
        <v>25</v>
      </c>
      <c r="K172" s="2">
        <f t="shared" si="13"/>
        <v>3132</v>
      </c>
      <c r="L172" s="2">
        <f t="shared" si="14"/>
        <v>3132</v>
      </c>
      <c r="M172" s="2">
        <f t="shared" si="10"/>
        <v>3402</v>
      </c>
      <c r="N172" s="2">
        <f t="shared" si="14"/>
        <v>3402</v>
      </c>
      <c r="O172" s="2">
        <f t="shared" si="11"/>
        <v>6534</v>
      </c>
    </row>
    <row r="173" spans="8:15" x14ac:dyDescent="0.25">
      <c r="H173" s="14" t="str">
        <f t="shared" si="12"/>
        <v/>
      </c>
      <c r="I173" s="2">
        <f>COUNTIF(Table3[创建日
Created],H173)</f>
        <v>23</v>
      </c>
      <c r="J173" s="2">
        <f>COUNTIF(Table3[关闭日
Closed],H173)</f>
        <v>25</v>
      </c>
      <c r="K173" s="2">
        <f t="shared" si="13"/>
        <v>3155</v>
      </c>
      <c r="L173" s="2">
        <f t="shared" si="14"/>
        <v>3155</v>
      </c>
      <c r="M173" s="2">
        <f t="shared" si="10"/>
        <v>3427</v>
      </c>
      <c r="N173" s="2">
        <f t="shared" si="14"/>
        <v>3427</v>
      </c>
      <c r="O173" s="2">
        <f t="shared" si="11"/>
        <v>6582</v>
      </c>
    </row>
    <row r="174" spans="8:15" x14ac:dyDescent="0.25">
      <c r="H174" s="14" t="str">
        <f t="shared" si="12"/>
        <v/>
      </c>
      <c r="I174" s="2">
        <f>COUNTIF(Table3[创建日
Created],H174)</f>
        <v>23</v>
      </c>
      <c r="J174" s="2">
        <f>COUNTIF(Table3[关闭日
Closed],H174)</f>
        <v>25</v>
      </c>
      <c r="K174" s="2">
        <f t="shared" si="13"/>
        <v>3178</v>
      </c>
      <c r="L174" s="2">
        <f t="shared" si="14"/>
        <v>3178</v>
      </c>
      <c r="M174" s="2">
        <f t="shared" si="10"/>
        <v>3452</v>
      </c>
      <c r="N174" s="2">
        <f t="shared" si="14"/>
        <v>3452</v>
      </c>
      <c r="O174" s="2">
        <f t="shared" si="11"/>
        <v>6630</v>
      </c>
    </row>
    <row r="175" spans="8:15" x14ac:dyDescent="0.25">
      <c r="H175" s="14" t="str">
        <f t="shared" si="12"/>
        <v/>
      </c>
      <c r="I175" s="2">
        <f>COUNTIF(Table3[创建日
Created],H175)</f>
        <v>23</v>
      </c>
      <c r="J175" s="2">
        <f>COUNTIF(Table3[关闭日
Closed],H175)</f>
        <v>25</v>
      </c>
      <c r="K175" s="2">
        <f t="shared" si="13"/>
        <v>3201</v>
      </c>
      <c r="L175" s="2">
        <f t="shared" si="14"/>
        <v>3201</v>
      </c>
      <c r="M175" s="2">
        <f t="shared" si="10"/>
        <v>3477</v>
      </c>
      <c r="N175" s="2">
        <f t="shared" si="14"/>
        <v>3477</v>
      </c>
      <c r="O175" s="2">
        <f t="shared" si="11"/>
        <v>6678</v>
      </c>
    </row>
    <row r="176" spans="8:15" x14ac:dyDescent="0.25">
      <c r="H176" s="14" t="str">
        <f t="shared" si="12"/>
        <v/>
      </c>
      <c r="I176" s="2">
        <f>COUNTIF(Table3[创建日
Created],H176)</f>
        <v>23</v>
      </c>
      <c r="J176" s="2">
        <f>COUNTIF(Table3[关闭日
Closed],H176)</f>
        <v>25</v>
      </c>
      <c r="K176" s="2">
        <f t="shared" si="13"/>
        <v>3224</v>
      </c>
      <c r="L176" s="2">
        <f t="shared" si="14"/>
        <v>3224</v>
      </c>
      <c r="M176" s="2">
        <f t="shared" si="10"/>
        <v>3502</v>
      </c>
      <c r="N176" s="2">
        <f t="shared" si="14"/>
        <v>3502</v>
      </c>
      <c r="O176" s="2">
        <f t="shared" si="11"/>
        <v>6726</v>
      </c>
    </row>
    <row r="177" spans="8:15" x14ac:dyDescent="0.25">
      <c r="H177" s="14" t="str">
        <f t="shared" si="12"/>
        <v/>
      </c>
      <c r="I177" s="2">
        <f>COUNTIF(Table3[创建日
Created],H177)</f>
        <v>23</v>
      </c>
      <c r="J177" s="2">
        <f>COUNTIF(Table3[关闭日
Closed],H177)</f>
        <v>25</v>
      </c>
      <c r="K177" s="2">
        <f t="shared" si="13"/>
        <v>3247</v>
      </c>
      <c r="L177" s="2">
        <f t="shared" si="14"/>
        <v>3247</v>
      </c>
      <c r="M177" s="2">
        <f t="shared" si="10"/>
        <v>3527</v>
      </c>
      <c r="N177" s="2">
        <f t="shared" si="14"/>
        <v>3527</v>
      </c>
      <c r="O177" s="2">
        <f t="shared" si="11"/>
        <v>6774</v>
      </c>
    </row>
    <row r="178" spans="8:15" x14ac:dyDescent="0.25">
      <c r="H178" s="14" t="str">
        <f t="shared" si="12"/>
        <v/>
      </c>
      <c r="I178" s="2">
        <f>COUNTIF(Table3[创建日
Created],H178)</f>
        <v>23</v>
      </c>
      <c r="J178" s="2">
        <f>COUNTIF(Table3[关闭日
Closed],H178)</f>
        <v>25</v>
      </c>
      <c r="K178" s="2">
        <f t="shared" si="13"/>
        <v>3270</v>
      </c>
      <c r="L178" s="2">
        <f t="shared" si="14"/>
        <v>3270</v>
      </c>
      <c r="M178" s="2">
        <f t="shared" si="10"/>
        <v>3552</v>
      </c>
      <c r="N178" s="2">
        <f t="shared" si="14"/>
        <v>3552</v>
      </c>
      <c r="O178" s="2">
        <f t="shared" si="11"/>
        <v>6822</v>
      </c>
    </row>
    <row r="179" spans="8:15" x14ac:dyDescent="0.25">
      <c r="H179" s="14" t="str">
        <f t="shared" si="12"/>
        <v/>
      </c>
      <c r="I179" s="2">
        <f>COUNTIF(Table3[创建日
Created],H179)</f>
        <v>23</v>
      </c>
      <c r="J179" s="2">
        <f>COUNTIF(Table3[关闭日
Closed],H179)</f>
        <v>25</v>
      </c>
      <c r="K179" s="2">
        <f t="shared" si="13"/>
        <v>3293</v>
      </c>
      <c r="L179" s="2">
        <f t="shared" si="14"/>
        <v>3293</v>
      </c>
      <c r="M179" s="2">
        <f t="shared" si="10"/>
        <v>3577</v>
      </c>
      <c r="N179" s="2">
        <f t="shared" si="14"/>
        <v>3577</v>
      </c>
      <c r="O179" s="2">
        <f t="shared" si="11"/>
        <v>6870</v>
      </c>
    </row>
    <row r="180" spans="8:15" x14ac:dyDescent="0.25">
      <c r="H180" s="14" t="str">
        <f t="shared" si="12"/>
        <v/>
      </c>
      <c r="I180" s="2">
        <f>COUNTIF(Table3[创建日
Created],H180)</f>
        <v>23</v>
      </c>
      <c r="J180" s="2">
        <f>COUNTIF(Table3[关闭日
Closed],H180)</f>
        <v>25</v>
      </c>
      <c r="K180" s="2">
        <f t="shared" si="13"/>
        <v>3316</v>
      </c>
      <c r="L180" s="2">
        <f t="shared" si="14"/>
        <v>3316</v>
      </c>
      <c r="M180" s="2">
        <f t="shared" si="10"/>
        <v>3602</v>
      </c>
      <c r="N180" s="2">
        <f t="shared" si="14"/>
        <v>3602</v>
      </c>
      <c r="O180" s="2">
        <f t="shared" si="11"/>
        <v>6918</v>
      </c>
    </row>
    <row r="181" spans="8:15" x14ac:dyDescent="0.25">
      <c r="H181" s="14" t="str">
        <f t="shared" si="12"/>
        <v/>
      </c>
      <c r="I181" s="2">
        <f>COUNTIF(Table3[创建日
Created],H181)</f>
        <v>23</v>
      </c>
      <c r="J181" s="2">
        <f>COUNTIF(Table3[关闭日
Closed],H181)</f>
        <v>25</v>
      </c>
      <c r="K181" s="2">
        <f t="shared" si="13"/>
        <v>3339</v>
      </c>
      <c r="L181" s="2">
        <f t="shared" si="14"/>
        <v>3339</v>
      </c>
      <c r="M181" s="2">
        <f t="shared" si="10"/>
        <v>3627</v>
      </c>
      <c r="N181" s="2">
        <f t="shared" si="14"/>
        <v>3627</v>
      </c>
      <c r="O181" s="2">
        <f t="shared" si="11"/>
        <v>6966</v>
      </c>
    </row>
    <row r="182" spans="8:15" x14ac:dyDescent="0.25">
      <c r="H182" s="14" t="str">
        <f t="shared" si="12"/>
        <v/>
      </c>
      <c r="I182" s="2">
        <f>COUNTIF(Table3[创建日
Created],H182)</f>
        <v>23</v>
      </c>
      <c r="J182" s="2">
        <f>COUNTIF(Table3[关闭日
Closed],H182)</f>
        <v>25</v>
      </c>
      <c r="K182" s="2">
        <f t="shared" si="13"/>
        <v>3362</v>
      </c>
      <c r="L182" s="2">
        <f t="shared" si="14"/>
        <v>3362</v>
      </c>
      <c r="M182" s="2">
        <f t="shared" si="10"/>
        <v>3652</v>
      </c>
      <c r="N182" s="2">
        <f t="shared" si="14"/>
        <v>3652</v>
      </c>
      <c r="O182" s="2">
        <f t="shared" si="11"/>
        <v>7014</v>
      </c>
    </row>
    <row r="183" spans="8:15" x14ac:dyDescent="0.25">
      <c r="H183" s="14" t="str">
        <f t="shared" si="12"/>
        <v/>
      </c>
      <c r="I183" s="2">
        <f>COUNTIF(Table3[创建日
Created],H183)</f>
        <v>23</v>
      </c>
      <c r="J183" s="2">
        <f>COUNTIF(Table3[关闭日
Closed],H183)</f>
        <v>25</v>
      </c>
      <c r="K183" s="2">
        <f t="shared" si="13"/>
        <v>3385</v>
      </c>
      <c r="L183" s="2">
        <f t="shared" si="14"/>
        <v>3385</v>
      </c>
      <c r="M183" s="2">
        <f t="shared" si="10"/>
        <v>3677</v>
      </c>
      <c r="N183" s="2">
        <f t="shared" si="14"/>
        <v>3677</v>
      </c>
      <c r="O183" s="2">
        <f t="shared" si="11"/>
        <v>7062</v>
      </c>
    </row>
    <row r="184" spans="8:15" x14ac:dyDescent="0.25">
      <c r="H184" s="14" t="str">
        <f t="shared" si="12"/>
        <v/>
      </c>
      <c r="I184" s="2">
        <f>COUNTIF(Table3[创建日
Created],H184)</f>
        <v>23</v>
      </c>
      <c r="J184" s="2">
        <f>COUNTIF(Table3[关闭日
Closed],H184)</f>
        <v>25</v>
      </c>
      <c r="K184" s="2">
        <f t="shared" si="13"/>
        <v>3408</v>
      </c>
      <c r="L184" s="2">
        <f t="shared" si="14"/>
        <v>3408</v>
      </c>
      <c r="M184" s="2">
        <f t="shared" si="10"/>
        <v>3702</v>
      </c>
      <c r="N184" s="2">
        <f t="shared" si="14"/>
        <v>3702</v>
      </c>
      <c r="O184" s="2">
        <f t="shared" si="11"/>
        <v>7110</v>
      </c>
    </row>
    <row r="185" spans="8:15" x14ac:dyDescent="0.25">
      <c r="H185" s="14" t="str">
        <f t="shared" si="12"/>
        <v/>
      </c>
      <c r="I185" s="2">
        <f>COUNTIF(Table3[创建日
Created],H185)</f>
        <v>23</v>
      </c>
      <c r="J185" s="2">
        <f>COUNTIF(Table3[关闭日
Closed],H185)</f>
        <v>25</v>
      </c>
      <c r="K185" s="2">
        <f t="shared" si="13"/>
        <v>3431</v>
      </c>
      <c r="L185" s="2">
        <f t="shared" si="14"/>
        <v>3431</v>
      </c>
      <c r="M185" s="2">
        <f t="shared" si="10"/>
        <v>3727</v>
      </c>
      <c r="N185" s="2">
        <f t="shared" si="14"/>
        <v>3727</v>
      </c>
      <c r="O185" s="2">
        <f t="shared" si="11"/>
        <v>7158</v>
      </c>
    </row>
    <row r="186" spans="8:15" x14ac:dyDescent="0.25">
      <c r="H186" s="14" t="str">
        <f t="shared" si="12"/>
        <v/>
      </c>
      <c r="I186" s="2">
        <f>COUNTIF(Table3[创建日
Created],H186)</f>
        <v>23</v>
      </c>
      <c r="J186" s="2">
        <f>COUNTIF(Table3[关闭日
Closed],H186)</f>
        <v>25</v>
      </c>
      <c r="K186" s="2">
        <f t="shared" si="13"/>
        <v>3454</v>
      </c>
      <c r="L186" s="2">
        <f t="shared" si="14"/>
        <v>3454</v>
      </c>
      <c r="M186" s="2">
        <f t="shared" si="10"/>
        <v>3752</v>
      </c>
      <c r="N186" s="2">
        <f t="shared" si="14"/>
        <v>3752</v>
      </c>
      <c r="O186" s="2">
        <f t="shared" si="11"/>
        <v>7206</v>
      </c>
    </row>
    <row r="187" spans="8:15" x14ac:dyDescent="0.25">
      <c r="H187" s="14" t="str">
        <f t="shared" si="12"/>
        <v/>
      </c>
      <c r="I187" s="2">
        <f>COUNTIF(Table3[创建日
Created],H187)</f>
        <v>23</v>
      </c>
      <c r="J187" s="2">
        <f>COUNTIF(Table3[关闭日
Closed],H187)</f>
        <v>25</v>
      </c>
      <c r="K187" s="2">
        <f t="shared" si="13"/>
        <v>3477</v>
      </c>
      <c r="L187" s="2">
        <f t="shared" si="14"/>
        <v>3477</v>
      </c>
      <c r="M187" s="2">
        <f t="shared" si="10"/>
        <v>3777</v>
      </c>
      <c r="N187" s="2">
        <f t="shared" si="14"/>
        <v>3777</v>
      </c>
      <c r="O187" s="2">
        <f t="shared" si="11"/>
        <v>7254</v>
      </c>
    </row>
    <row r="188" spans="8:15" x14ac:dyDescent="0.25">
      <c r="H188" s="14" t="str">
        <f t="shared" si="12"/>
        <v/>
      </c>
      <c r="I188" s="2">
        <f>COUNTIF(Table3[创建日
Created],H188)</f>
        <v>23</v>
      </c>
      <c r="J188" s="2">
        <f>COUNTIF(Table3[关闭日
Closed],H188)</f>
        <v>25</v>
      </c>
      <c r="K188" s="2">
        <f t="shared" si="13"/>
        <v>3500</v>
      </c>
      <c r="L188" s="2">
        <f t="shared" si="14"/>
        <v>3500</v>
      </c>
      <c r="M188" s="2">
        <f t="shared" si="10"/>
        <v>3802</v>
      </c>
      <c r="N188" s="2">
        <f t="shared" si="14"/>
        <v>3802</v>
      </c>
      <c r="O188" s="2">
        <f t="shared" si="11"/>
        <v>7302</v>
      </c>
    </row>
    <row r="189" spans="8:15" x14ac:dyDescent="0.25">
      <c r="H189" s="14" t="str">
        <f t="shared" si="12"/>
        <v/>
      </c>
      <c r="I189" s="2">
        <f>COUNTIF(Table3[创建日
Created],H189)</f>
        <v>23</v>
      </c>
      <c r="J189" s="2">
        <f>COUNTIF(Table3[关闭日
Closed],H189)</f>
        <v>25</v>
      </c>
      <c r="K189" s="2">
        <f t="shared" si="13"/>
        <v>3523</v>
      </c>
      <c r="L189" s="2">
        <f t="shared" si="14"/>
        <v>3523</v>
      </c>
      <c r="M189" s="2">
        <f t="shared" si="10"/>
        <v>3827</v>
      </c>
      <c r="N189" s="2">
        <f t="shared" si="14"/>
        <v>3827</v>
      </c>
      <c r="O189" s="2">
        <f t="shared" si="11"/>
        <v>7350</v>
      </c>
    </row>
    <row r="190" spans="8:15" x14ac:dyDescent="0.25">
      <c r="H190" s="14" t="str">
        <f t="shared" si="12"/>
        <v/>
      </c>
      <c r="I190" s="2">
        <f>COUNTIF(Table3[创建日
Created],H190)</f>
        <v>23</v>
      </c>
      <c r="J190" s="2">
        <f>COUNTIF(Table3[关闭日
Closed],H190)</f>
        <v>25</v>
      </c>
      <c r="K190" s="2">
        <f t="shared" si="13"/>
        <v>3546</v>
      </c>
      <c r="L190" s="2">
        <f t="shared" si="14"/>
        <v>3546</v>
      </c>
      <c r="M190" s="2">
        <f t="shared" si="10"/>
        <v>3852</v>
      </c>
      <c r="N190" s="2">
        <f t="shared" si="14"/>
        <v>3852</v>
      </c>
      <c r="O190" s="2">
        <f t="shared" si="11"/>
        <v>7398</v>
      </c>
    </row>
    <row r="191" spans="8:15" x14ac:dyDescent="0.25">
      <c r="H191" s="14" t="str">
        <f t="shared" si="12"/>
        <v/>
      </c>
      <c r="I191" s="2">
        <f>COUNTIF(Table3[创建日
Created],H191)</f>
        <v>23</v>
      </c>
      <c r="J191" s="2">
        <f>COUNTIF(Table3[关闭日
Closed],H191)</f>
        <v>25</v>
      </c>
      <c r="K191" s="2">
        <f t="shared" si="13"/>
        <v>3569</v>
      </c>
      <c r="L191" s="2">
        <f t="shared" si="14"/>
        <v>3569</v>
      </c>
      <c r="M191" s="2">
        <f t="shared" si="10"/>
        <v>3877</v>
      </c>
      <c r="N191" s="2">
        <f t="shared" si="14"/>
        <v>3877</v>
      </c>
      <c r="O191" s="2">
        <f t="shared" si="11"/>
        <v>7446</v>
      </c>
    </row>
    <row r="192" spans="8:15" x14ac:dyDescent="0.25">
      <c r="H192" s="14" t="str">
        <f t="shared" si="12"/>
        <v/>
      </c>
      <c r="I192" s="2">
        <f>COUNTIF(Table3[创建日
Created],H192)</f>
        <v>23</v>
      </c>
      <c r="J192" s="2">
        <f>COUNTIF(Table3[关闭日
Closed],H192)</f>
        <v>25</v>
      </c>
      <c r="K192" s="2">
        <f t="shared" si="13"/>
        <v>3592</v>
      </c>
      <c r="L192" s="2">
        <f t="shared" si="14"/>
        <v>3592</v>
      </c>
      <c r="M192" s="2">
        <f t="shared" si="10"/>
        <v>3902</v>
      </c>
      <c r="N192" s="2">
        <f t="shared" si="14"/>
        <v>3902</v>
      </c>
      <c r="O192" s="2">
        <f t="shared" si="11"/>
        <v>7494</v>
      </c>
    </row>
    <row r="193" spans="8:15" x14ac:dyDescent="0.25">
      <c r="H193" s="14" t="str">
        <f t="shared" si="12"/>
        <v/>
      </c>
      <c r="I193" s="2">
        <f>COUNTIF(Table3[创建日
Created],H193)</f>
        <v>23</v>
      </c>
      <c r="J193" s="2">
        <f>COUNTIF(Table3[关闭日
Closed],H193)</f>
        <v>25</v>
      </c>
      <c r="K193" s="2">
        <f t="shared" si="13"/>
        <v>3615</v>
      </c>
      <c r="L193" s="2">
        <f t="shared" si="14"/>
        <v>3615</v>
      </c>
      <c r="M193" s="2">
        <f t="shared" si="10"/>
        <v>3927</v>
      </c>
      <c r="N193" s="2">
        <f t="shared" si="14"/>
        <v>3927</v>
      </c>
      <c r="O193" s="2">
        <f t="shared" si="11"/>
        <v>7542</v>
      </c>
    </row>
    <row r="194" spans="8:15" x14ac:dyDescent="0.25">
      <c r="H194" s="14" t="str">
        <f t="shared" si="12"/>
        <v/>
      </c>
      <c r="I194" s="2">
        <f>COUNTIF(Table3[创建日
Created],H194)</f>
        <v>23</v>
      </c>
      <c r="J194" s="2">
        <f>COUNTIF(Table3[关闭日
Closed],H194)</f>
        <v>25</v>
      </c>
      <c r="K194" s="2">
        <f t="shared" si="13"/>
        <v>3638</v>
      </c>
      <c r="L194" s="2">
        <f t="shared" si="14"/>
        <v>3638</v>
      </c>
      <c r="M194" s="2">
        <f t="shared" si="10"/>
        <v>3952</v>
      </c>
      <c r="N194" s="2">
        <f t="shared" si="14"/>
        <v>3952</v>
      </c>
      <c r="O194" s="2">
        <f t="shared" si="11"/>
        <v>7590</v>
      </c>
    </row>
    <row r="195" spans="8:15" x14ac:dyDescent="0.25">
      <c r="H195" s="14" t="str">
        <f t="shared" si="12"/>
        <v/>
      </c>
      <c r="I195" s="2">
        <f>COUNTIF(Table3[创建日
Created],H195)</f>
        <v>23</v>
      </c>
      <c r="J195" s="2">
        <f>COUNTIF(Table3[关闭日
Closed],H195)</f>
        <v>25</v>
      </c>
      <c r="K195" s="2">
        <f t="shared" si="13"/>
        <v>3661</v>
      </c>
      <c r="L195" s="2">
        <f t="shared" si="14"/>
        <v>3661</v>
      </c>
      <c r="M195" s="2">
        <f t="shared" si="10"/>
        <v>3977</v>
      </c>
      <c r="N195" s="2">
        <f t="shared" si="14"/>
        <v>3977</v>
      </c>
      <c r="O195" s="2">
        <f t="shared" si="11"/>
        <v>7638</v>
      </c>
    </row>
    <row r="196" spans="8:15" x14ac:dyDescent="0.25">
      <c r="H196" s="14" t="str">
        <f t="shared" si="12"/>
        <v/>
      </c>
      <c r="I196" s="2">
        <f>COUNTIF(Table3[创建日
Created],H196)</f>
        <v>23</v>
      </c>
      <c r="J196" s="2">
        <f>COUNTIF(Table3[关闭日
Closed],H196)</f>
        <v>25</v>
      </c>
      <c r="K196" s="2">
        <f t="shared" si="13"/>
        <v>3684</v>
      </c>
      <c r="L196" s="2">
        <f t="shared" si="14"/>
        <v>3684</v>
      </c>
      <c r="M196" s="2">
        <f t="shared" si="10"/>
        <v>4002</v>
      </c>
      <c r="N196" s="2">
        <f t="shared" si="14"/>
        <v>4002</v>
      </c>
      <c r="O196" s="2">
        <f t="shared" si="11"/>
        <v>7686</v>
      </c>
    </row>
    <row r="197" spans="8:15" x14ac:dyDescent="0.25">
      <c r="H197" s="14" t="str">
        <f t="shared" si="12"/>
        <v/>
      </c>
      <c r="I197" s="2">
        <f>COUNTIF(Table3[创建日
Created],H197)</f>
        <v>23</v>
      </c>
      <c r="J197" s="2">
        <f>COUNTIF(Table3[关闭日
Closed],H197)</f>
        <v>25</v>
      </c>
      <c r="K197" s="2">
        <f t="shared" si="13"/>
        <v>3707</v>
      </c>
      <c r="L197" s="2">
        <f t="shared" si="14"/>
        <v>3707</v>
      </c>
      <c r="M197" s="2">
        <f t="shared" si="10"/>
        <v>4027</v>
      </c>
      <c r="N197" s="2">
        <f t="shared" si="14"/>
        <v>4027</v>
      </c>
      <c r="O197" s="2">
        <f t="shared" si="11"/>
        <v>7734</v>
      </c>
    </row>
    <row r="198" spans="8:15" x14ac:dyDescent="0.25">
      <c r="H198" s="14" t="str">
        <f t="shared" si="12"/>
        <v/>
      </c>
      <c r="I198" s="2">
        <f>COUNTIF(Table3[创建日
Created],H198)</f>
        <v>23</v>
      </c>
      <c r="J198" s="2">
        <f>COUNTIF(Table3[关闭日
Closed],H198)</f>
        <v>25</v>
      </c>
      <c r="K198" s="2">
        <f t="shared" si="13"/>
        <v>3730</v>
      </c>
      <c r="L198" s="2">
        <f t="shared" si="14"/>
        <v>3730</v>
      </c>
      <c r="M198" s="2">
        <f t="shared" ref="M198:M261" si="15">J198+M197</f>
        <v>4052</v>
      </c>
      <c r="N198" s="2">
        <f t="shared" si="14"/>
        <v>4052</v>
      </c>
      <c r="O198" s="2">
        <f t="shared" ref="O198:O261" si="16">SUM(I198:J198)+O197</f>
        <v>7782</v>
      </c>
    </row>
    <row r="199" spans="8:15" x14ac:dyDescent="0.25">
      <c r="H199" s="14" t="str">
        <f t="shared" ref="H199:H262" si="17">IF(H198="","",IF(H198+1=$F$6+1,"",H198+1))</f>
        <v/>
      </c>
      <c r="I199" s="2">
        <f>COUNTIF(Table3[创建日
Created],H199)</f>
        <v>23</v>
      </c>
      <c r="J199" s="2">
        <f>COUNTIF(Table3[关闭日
Closed],H199)</f>
        <v>25</v>
      </c>
      <c r="K199" s="2">
        <f t="shared" ref="K199:K262" si="18">I199+K198</f>
        <v>3753</v>
      </c>
      <c r="L199" s="2">
        <f t="shared" ref="L199:N262" si="19">IF(K199=K198,"",K199)</f>
        <v>3753</v>
      </c>
      <c r="M199" s="2">
        <f t="shared" si="15"/>
        <v>4077</v>
      </c>
      <c r="N199" s="2">
        <f t="shared" si="19"/>
        <v>4077</v>
      </c>
      <c r="O199" s="2">
        <f t="shared" si="16"/>
        <v>7830</v>
      </c>
    </row>
    <row r="200" spans="8:15" x14ac:dyDescent="0.25">
      <c r="H200" s="14" t="str">
        <f t="shared" si="17"/>
        <v/>
      </c>
      <c r="I200" s="2">
        <f>COUNTIF(Table3[创建日
Created],H200)</f>
        <v>23</v>
      </c>
      <c r="J200" s="2">
        <f>COUNTIF(Table3[关闭日
Closed],H200)</f>
        <v>25</v>
      </c>
      <c r="K200" s="2">
        <f t="shared" si="18"/>
        <v>3776</v>
      </c>
      <c r="L200" s="2">
        <f t="shared" si="19"/>
        <v>3776</v>
      </c>
      <c r="M200" s="2">
        <f t="shared" si="15"/>
        <v>4102</v>
      </c>
      <c r="N200" s="2">
        <f t="shared" si="19"/>
        <v>4102</v>
      </c>
      <c r="O200" s="2">
        <f t="shared" si="16"/>
        <v>7878</v>
      </c>
    </row>
    <row r="201" spans="8:15" x14ac:dyDescent="0.25">
      <c r="H201" s="14" t="str">
        <f t="shared" si="17"/>
        <v/>
      </c>
      <c r="I201" s="2">
        <f>COUNTIF(Table3[创建日
Created],H201)</f>
        <v>23</v>
      </c>
      <c r="J201" s="2">
        <f>COUNTIF(Table3[关闭日
Closed],H201)</f>
        <v>25</v>
      </c>
      <c r="K201" s="2">
        <f t="shared" si="18"/>
        <v>3799</v>
      </c>
      <c r="L201" s="2">
        <f t="shared" si="19"/>
        <v>3799</v>
      </c>
      <c r="M201" s="2">
        <f t="shared" si="15"/>
        <v>4127</v>
      </c>
      <c r="N201" s="2">
        <f t="shared" si="19"/>
        <v>4127</v>
      </c>
      <c r="O201" s="2">
        <f t="shared" si="16"/>
        <v>7926</v>
      </c>
    </row>
    <row r="202" spans="8:15" x14ac:dyDescent="0.25">
      <c r="H202" s="14" t="str">
        <f t="shared" si="17"/>
        <v/>
      </c>
      <c r="I202" s="2">
        <f>COUNTIF(Table3[创建日
Created],H202)</f>
        <v>23</v>
      </c>
      <c r="J202" s="2">
        <f>COUNTIF(Table3[关闭日
Closed],H202)</f>
        <v>25</v>
      </c>
      <c r="K202" s="2">
        <f t="shared" si="18"/>
        <v>3822</v>
      </c>
      <c r="L202" s="2">
        <f t="shared" si="19"/>
        <v>3822</v>
      </c>
      <c r="M202" s="2">
        <f t="shared" si="15"/>
        <v>4152</v>
      </c>
      <c r="N202" s="2">
        <f t="shared" si="19"/>
        <v>4152</v>
      </c>
      <c r="O202" s="2">
        <f t="shared" si="16"/>
        <v>7974</v>
      </c>
    </row>
    <row r="203" spans="8:15" x14ac:dyDescent="0.25">
      <c r="H203" s="14" t="str">
        <f t="shared" si="17"/>
        <v/>
      </c>
      <c r="I203" s="2">
        <f>COUNTIF(Table3[创建日
Created],H203)</f>
        <v>23</v>
      </c>
      <c r="J203" s="2">
        <f>COUNTIF(Table3[关闭日
Closed],H203)</f>
        <v>25</v>
      </c>
      <c r="K203" s="2">
        <f t="shared" si="18"/>
        <v>3845</v>
      </c>
      <c r="L203" s="2">
        <f t="shared" si="19"/>
        <v>3845</v>
      </c>
      <c r="M203" s="2">
        <f t="shared" si="15"/>
        <v>4177</v>
      </c>
      <c r="N203" s="2">
        <f t="shared" si="19"/>
        <v>4177</v>
      </c>
      <c r="O203" s="2">
        <f t="shared" si="16"/>
        <v>8022</v>
      </c>
    </row>
    <row r="204" spans="8:15" x14ac:dyDescent="0.25">
      <c r="H204" s="14" t="str">
        <f t="shared" si="17"/>
        <v/>
      </c>
      <c r="I204" s="2">
        <f>COUNTIF(Table3[创建日
Created],H204)</f>
        <v>23</v>
      </c>
      <c r="J204" s="2">
        <f>COUNTIF(Table3[关闭日
Closed],H204)</f>
        <v>25</v>
      </c>
      <c r="K204" s="2">
        <f t="shared" si="18"/>
        <v>3868</v>
      </c>
      <c r="L204" s="2">
        <f t="shared" si="19"/>
        <v>3868</v>
      </c>
      <c r="M204" s="2">
        <f t="shared" si="15"/>
        <v>4202</v>
      </c>
      <c r="N204" s="2">
        <f t="shared" si="19"/>
        <v>4202</v>
      </c>
      <c r="O204" s="2">
        <f t="shared" si="16"/>
        <v>8070</v>
      </c>
    </row>
    <row r="205" spans="8:15" x14ac:dyDescent="0.25">
      <c r="H205" s="14" t="str">
        <f t="shared" si="17"/>
        <v/>
      </c>
      <c r="I205" s="2">
        <f>COUNTIF(Table3[创建日
Created],H205)</f>
        <v>23</v>
      </c>
      <c r="J205" s="2">
        <f>COUNTIF(Table3[关闭日
Closed],H205)</f>
        <v>25</v>
      </c>
      <c r="K205" s="2">
        <f t="shared" si="18"/>
        <v>3891</v>
      </c>
      <c r="L205" s="2">
        <f t="shared" si="19"/>
        <v>3891</v>
      </c>
      <c r="M205" s="2">
        <f t="shared" si="15"/>
        <v>4227</v>
      </c>
      <c r="N205" s="2">
        <f t="shared" si="19"/>
        <v>4227</v>
      </c>
      <c r="O205" s="2">
        <f t="shared" si="16"/>
        <v>8118</v>
      </c>
    </row>
    <row r="206" spans="8:15" x14ac:dyDescent="0.25">
      <c r="H206" s="14" t="str">
        <f t="shared" si="17"/>
        <v/>
      </c>
      <c r="I206" s="2">
        <f>COUNTIF(Table3[创建日
Created],H206)</f>
        <v>23</v>
      </c>
      <c r="J206" s="2">
        <f>COUNTIF(Table3[关闭日
Closed],H206)</f>
        <v>25</v>
      </c>
      <c r="K206" s="2">
        <f t="shared" si="18"/>
        <v>3914</v>
      </c>
      <c r="L206" s="2">
        <f t="shared" si="19"/>
        <v>3914</v>
      </c>
      <c r="M206" s="2">
        <f t="shared" si="15"/>
        <v>4252</v>
      </c>
      <c r="N206" s="2">
        <f t="shared" si="19"/>
        <v>4252</v>
      </c>
      <c r="O206" s="2">
        <f t="shared" si="16"/>
        <v>8166</v>
      </c>
    </row>
    <row r="207" spans="8:15" x14ac:dyDescent="0.25">
      <c r="H207" s="14" t="str">
        <f t="shared" si="17"/>
        <v/>
      </c>
      <c r="I207" s="2">
        <f>COUNTIF(Table3[创建日
Created],H207)</f>
        <v>23</v>
      </c>
      <c r="J207" s="2">
        <f>COUNTIF(Table3[关闭日
Closed],H207)</f>
        <v>25</v>
      </c>
      <c r="K207" s="2">
        <f t="shared" si="18"/>
        <v>3937</v>
      </c>
      <c r="L207" s="2">
        <f t="shared" si="19"/>
        <v>3937</v>
      </c>
      <c r="M207" s="2">
        <f t="shared" si="15"/>
        <v>4277</v>
      </c>
      <c r="N207" s="2">
        <f t="shared" si="19"/>
        <v>4277</v>
      </c>
      <c r="O207" s="2">
        <f t="shared" si="16"/>
        <v>8214</v>
      </c>
    </row>
    <row r="208" spans="8:15" x14ac:dyDescent="0.25">
      <c r="H208" s="14" t="str">
        <f t="shared" si="17"/>
        <v/>
      </c>
      <c r="I208" s="2">
        <f>COUNTIF(Table3[创建日
Created],H208)</f>
        <v>23</v>
      </c>
      <c r="J208" s="2">
        <f>COUNTIF(Table3[关闭日
Closed],H208)</f>
        <v>25</v>
      </c>
      <c r="K208" s="2">
        <f t="shared" si="18"/>
        <v>3960</v>
      </c>
      <c r="L208" s="2">
        <f t="shared" si="19"/>
        <v>3960</v>
      </c>
      <c r="M208" s="2">
        <f t="shared" si="15"/>
        <v>4302</v>
      </c>
      <c r="N208" s="2">
        <f t="shared" si="19"/>
        <v>4302</v>
      </c>
      <c r="O208" s="2">
        <f t="shared" si="16"/>
        <v>8262</v>
      </c>
    </row>
    <row r="209" spans="8:15" x14ac:dyDescent="0.25">
      <c r="H209" s="14" t="str">
        <f t="shared" si="17"/>
        <v/>
      </c>
      <c r="I209" s="2">
        <f>COUNTIF(Table3[创建日
Created],H209)</f>
        <v>23</v>
      </c>
      <c r="J209" s="2">
        <f>COUNTIF(Table3[关闭日
Closed],H209)</f>
        <v>25</v>
      </c>
      <c r="K209" s="2">
        <f t="shared" si="18"/>
        <v>3983</v>
      </c>
      <c r="L209" s="2">
        <f t="shared" si="19"/>
        <v>3983</v>
      </c>
      <c r="M209" s="2">
        <f t="shared" si="15"/>
        <v>4327</v>
      </c>
      <c r="N209" s="2">
        <f t="shared" si="19"/>
        <v>4327</v>
      </c>
      <c r="O209" s="2">
        <f t="shared" si="16"/>
        <v>8310</v>
      </c>
    </row>
    <row r="210" spans="8:15" x14ac:dyDescent="0.25">
      <c r="H210" s="14" t="str">
        <f t="shared" si="17"/>
        <v/>
      </c>
      <c r="I210" s="2">
        <f>COUNTIF(Table3[创建日
Created],H210)</f>
        <v>23</v>
      </c>
      <c r="J210" s="2">
        <f>COUNTIF(Table3[关闭日
Closed],H210)</f>
        <v>25</v>
      </c>
      <c r="K210" s="2">
        <f t="shared" si="18"/>
        <v>4006</v>
      </c>
      <c r="L210" s="2">
        <f t="shared" si="19"/>
        <v>4006</v>
      </c>
      <c r="M210" s="2">
        <f t="shared" si="15"/>
        <v>4352</v>
      </c>
      <c r="N210" s="2">
        <f t="shared" si="19"/>
        <v>4352</v>
      </c>
      <c r="O210" s="2">
        <f t="shared" si="16"/>
        <v>8358</v>
      </c>
    </row>
    <row r="211" spans="8:15" x14ac:dyDescent="0.25">
      <c r="H211" s="14" t="str">
        <f t="shared" si="17"/>
        <v/>
      </c>
      <c r="I211" s="2">
        <f>COUNTIF(Table3[创建日
Created],H211)</f>
        <v>23</v>
      </c>
      <c r="J211" s="2">
        <f>COUNTIF(Table3[关闭日
Closed],H211)</f>
        <v>25</v>
      </c>
      <c r="K211" s="2">
        <f t="shared" si="18"/>
        <v>4029</v>
      </c>
      <c r="L211" s="2">
        <f t="shared" si="19"/>
        <v>4029</v>
      </c>
      <c r="M211" s="2">
        <f t="shared" si="15"/>
        <v>4377</v>
      </c>
      <c r="N211" s="2">
        <f t="shared" si="19"/>
        <v>4377</v>
      </c>
      <c r="O211" s="2">
        <f t="shared" si="16"/>
        <v>8406</v>
      </c>
    </row>
    <row r="212" spans="8:15" x14ac:dyDescent="0.25">
      <c r="H212" s="14" t="str">
        <f t="shared" si="17"/>
        <v/>
      </c>
      <c r="I212" s="2">
        <f>COUNTIF(Table3[创建日
Created],H212)</f>
        <v>23</v>
      </c>
      <c r="J212" s="2">
        <f>COUNTIF(Table3[关闭日
Closed],H212)</f>
        <v>25</v>
      </c>
      <c r="K212" s="2">
        <f t="shared" si="18"/>
        <v>4052</v>
      </c>
      <c r="L212" s="2">
        <f t="shared" si="19"/>
        <v>4052</v>
      </c>
      <c r="M212" s="2">
        <f t="shared" si="15"/>
        <v>4402</v>
      </c>
      <c r="N212" s="2">
        <f t="shared" si="19"/>
        <v>4402</v>
      </c>
      <c r="O212" s="2">
        <f t="shared" si="16"/>
        <v>8454</v>
      </c>
    </row>
    <row r="213" spans="8:15" x14ac:dyDescent="0.25">
      <c r="H213" s="14" t="str">
        <f t="shared" si="17"/>
        <v/>
      </c>
      <c r="I213" s="2">
        <f>COUNTIF(Table3[创建日
Created],H213)</f>
        <v>23</v>
      </c>
      <c r="J213" s="2">
        <f>COUNTIF(Table3[关闭日
Closed],H213)</f>
        <v>25</v>
      </c>
      <c r="K213" s="2">
        <f t="shared" si="18"/>
        <v>4075</v>
      </c>
      <c r="L213" s="2">
        <f t="shared" si="19"/>
        <v>4075</v>
      </c>
      <c r="M213" s="2">
        <f t="shared" si="15"/>
        <v>4427</v>
      </c>
      <c r="N213" s="2">
        <f t="shared" si="19"/>
        <v>4427</v>
      </c>
      <c r="O213" s="2">
        <f t="shared" si="16"/>
        <v>8502</v>
      </c>
    </row>
    <row r="214" spans="8:15" x14ac:dyDescent="0.25">
      <c r="H214" s="14" t="str">
        <f t="shared" si="17"/>
        <v/>
      </c>
      <c r="I214" s="2">
        <f>COUNTIF(Table3[创建日
Created],H214)</f>
        <v>23</v>
      </c>
      <c r="J214" s="2">
        <f>COUNTIF(Table3[关闭日
Closed],H214)</f>
        <v>25</v>
      </c>
      <c r="K214" s="2">
        <f t="shared" si="18"/>
        <v>4098</v>
      </c>
      <c r="L214" s="2">
        <f t="shared" si="19"/>
        <v>4098</v>
      </c>
      <c r="M214" s="2">
        <f t="shared" si="15"/>
        <v>4452</v>
      </c>
      <c r="N214" s="2">
        <f t="shared" si="19"/>
        <v>4452</v>
      </c>
      <c r="O214" s="2">
        <f t="shared" si="16"/>
        <v>8550</v>
      </c>
    </row>
    <row r="215" spans="8:15" x14ac:dyDescent="0.25">
      <c r="H215" s="14" t="str">
        <f t="shared" si="17"/>
        <v/>
      </c>
      <c r="I215" s="2">
        <f>COUNTIF(Table3[创建日
Created],H215)</f>
        <v>23</v>
      </c>
      <c r="J215" s="2">
        <f>COUNTIF(Table3[关闭日
Closed],H215)</f>
        <v>25</v>
      </c>
      <c r="K215" s="2">
        <f t="shared" si="18"/>
        <v>4121</v>
      </c>
      <c r="L215" s="2">
        <f t="shared" si="19"/>
        <v>4121</v>
      </c>
      <c r="M215" s="2">
        <f t="shared" si="15"/>
        <v>4477</v>
      </c>
      <c r="N215" s="2">
        <f t="shared" si="19"/>
        <v>4477</v>
      </c>
      <c r="O215" s="2">
        <f t="shared" si="16"/>
        <v>8598</v>
      </c>
    </row>
    <row r="216" spans="8:15" x14ac:dyDescent="0.25">
      <c r="H216" s="14" t="str">
        <f t="shared" si="17"/>
        <v/>
      </c>
      <c r="I216" s="2">
        <f>COUNTIF(Table3[创建日
Created],H216)</f>
        <v>23</v>
      </c>
      <c r="J216" s="2">
        <f>COUNTIF(Table3[关闭日
Closed],H216)</f>
        <v>25</v>
      </c>
      <c r="K216" s="2">
        <f t="shared" si="18"/>
        <v>4144</v>
      </c>
      <c r="L216" s="2">
        <f t="shared" si="19"/>
        <v>4144</v>
      </c>
      <c r="M216" s="2">
        <f t="shared" si="15"/>
        <v>4502</v>
      </c>
      <c r="N216" s="2">
        <f t="shared" si="19"/>
        <v>4502</v>
      </c>
      <c r="O216" s="2">
        <f t="shared" si="16"/>
        <v>8646</v>
      </c>
    </row>
    <row r="217" spans="8:15" x14ac:dyDescent="0.25">
      <c r="H217" s="14" t="str">
        <f t="shared" si="17"/>
        <v/>
      </c>
      <c r="I217" s="2">
        <f>COUNTIF(Table3[创建日
Created],H217)</f>
        <v>23</v>
      </c>
      <c r="J217" s="2">
        <f>COUNTIF(Table3[关闭日
Closed],H217)</f>
        <v>25</v>
      </c>
      <c r="K217" s="2">
        <f t="shared" si="18"/>
        <v>4167</v>
      </c>
      <c r="L217" s="2">
        <f t="shared" si="19"/>
        <v>4167</v>
      </c>
      <c r="M217" s="2">
        <f t="shared" si="15"/>
        <v>4527</v>
      </c>
      <c r="N217" s="2">
        <f t="shared" si="19"/>
        <v>4527</v>
      </c>
      <c r="O217" s="2">
        <f t="shared" si="16"/>
        <v>8694</v>
      </c>
    </row>
    <row r="218" spans="8:15" x14ac:dyDescent="0.25">
      <c r="H218" s="14" t="str">
        <f t="shared" si="17"/>
        <v/>
      </c>
      <c r="I218" s="2">
        <f>COUNTIF(Table3[创建日
Created],H218)</f>
        <v>23</v>
      </c>
      <c r="J218" s="2">
        <f>COUNTIF(Table3[关闭日
Closed],H218)</f>
        <v>25</v>
      </c>
      <c r="K218" s="2">
        <f t="shared" si="18"/>
        <v>4190</v>
      </c>
      <c r="L218" s="2">
        <f t="shared" si="19"/>
        <v>4190</v>
      </c>
      <c r="M218" s="2">
        <f t="shared" si="15"/>
        <v>4552</v>
      </c>
      <c r="N218" s="2">
        <f t="shared" si="19"/>
        <v>4552</v>
      </c>
      <c r="O218" s="2">
        <f t="shared" si="16"/>
        <v>8742</v>
      </c>
    </row>
    <row r="219" spans="8:15" x14ac:dyDescent="0.25">
      <c r="H219" s="14" t="str">
        <f t="shared" si="17"/>
        <v/>
      </c>
      <c r="I219" s="2">
        <f>COUNTIF(Table3[创建日
Created],H219)</f>
        <v>23</v>
      </c>
      <c r="J219" s="2">
        <f>COUNTIF(Table3[关闭日
Closed],H219)</f>
        <v>25</v>
      </c>
      <c r="K219" s="2">
        <f t="shared" si="18"/>
        <v>4213</v>
      </c>
      <c r="L219" s="2">
        <f t="shared" si="19"/>
        <v>4213</v>
      </c>
      <c r="M219" s="2">
        <f t="shared" si="15"/>
        <v>4577</v>
      </c>
      <c r="N219" s="2">
        <f t="shared" si="19"/>
        <v>4577</v>
      </c>
      <c r="O219" s="2">
        <f t="shared" si="16"/>
        <v>8790</v>
      </c>
    </row>
    <row r="220" spans="8:15" x14ac:dyDescent="0.25">
      <c r="H220" s="14" t="str">
        <f t="shared" si="17"/>
        <v/>
      </c>
      <c r="I220" s="2">
        <f>COUNTIF(Table3[创建日
Created],H220)</f>
        <v>23</v>
      </c>
      <c r="J220" s="2">
        <f>COUNTIF(Table3[关闭日
Closed],H220)</f>
        <v>25</v>
      </c>
      <c r="K220" s="2">
        <f t="shared" si="18"/>
        <v>4236</v>
      </c>
      <c r="L220" s="2">
        <f t="shared" si="19"/>
        <v>4236</v>
      </c>
      <c r="M220" s="2">
        <f t="shared" si="15"/>
        <v>4602</v>
      </c>
      <c r="N220" s="2">
        <f t="shared" si="19"/>
        <v>4602</v>
      </c>
      <c r="O220" s="2">
        <f t="shared" si="16"/>
        <v>8838</v>
      </c>
    </row>
    <row r="221" spans="8:15" x14ac:dyDescent="0.25">
      <c r="H221" s="14" t="str">
        <f t="shared" si="17"/>
        <v/>
      </c>
      <c r="I221" s="2">
        <f>COUNTIF(Table3[创建日
Created],H221)</f>
        <v>23</v>
      </c>
      <c r="J221" s="2">
        <f>COUNTIF(Table3[关闭日
Closed],H221)</f>
        <v>25</v>
      </c>
      <c r="K221" s="2">
        <f t="shared" si="18"/>
        <v>4259</v>
      </c>
      <c r="L221" s="2">
        <f t="shared" si="19"/>
        <v>4259</v>
      </c>
      <c r="M221" s="2">
        <f t="shared" si="15"/>
        <v>4627</v>
      </c>
      <c r="N221" s="2">
        <f t="shared" si="19"/>
        <v>4627</v>
      </c>
      <c r="O221" s="2">
        <f t="shared" si="16"/>
        <v>8886</v>
      </c>
    </row>
    <row r="222" spans="8:15" x14ac:dyDescent="0.25">
      <c r="H222" s="14" t="str">
        <f t="shared" si="17"/>
        <v/>
      </c>
      <c r="I222" s="2">
        <f>COUNTIF(Table3[创建日
Created],H222)</f>
        <v>23</v>
      </c>
      <c r="J222" s="2">
        <f>COUNTIF(Table3[关闭日
Closed],H222)</f>
        <v>25</v>
      </c>
      <c r="K222" s="2">
        <f t="shared" si="18"/>
        <v>4282</v>
      </c>
      <c r="L222" s="2">
        <f t="shared" si="19"/>
        <v>4282</v>
      </c>
      <c r="M222" s="2">
        <f t="shared" si="15"/>
        <v>4652</v>
      </c>
      <c r="N222" s="2">
        <f t="shared" si="19"/>
        <v>4652</v>
      </c>
      <c r="O222" s="2">
        <f t="shared" si="16"/>
        <v>8934</v>
      </c>
    </row>
    <row r="223" spans="8:15" x14ac:dyDescent="0.25">
      <c r="H223" s="14" t="str">
        <f t="shared" si="17"/>
        <v/>
      </c>
      <c r="I223" s="2">
        <f>COUNTIF(Table3[创建日
Created],H223)</f>
        <v>23</v>
      </c>
      <c r="J223" s="2">
        <f>COUNTIF(Table3[关闭日
Closed],H223)</f>
        <v>25</v>
      </c>
      <c r="K223" s="2">
        <f t="shared" si="18"/>
        <v>4305</v>
      </c>
      <c r="L223" s="2">
        <f t="shared" si="19"/>
        <v>4305</v>
      </c>
      <c r="M223" s="2">
        <f t="shared" si="15"/>
        <v>4677</v>
      </c>
      <c r="N223" s="2">
        <f t="shared" si="19"/>
        <v>4677</v>
      </c>
      <c r="O223" s="2">
        <f t="shared" si="16"/>
        <v>8982</v>
      </c>
    </row>
    <row r="224" spans="8:15" x14ac:dyDescent="0.25">
      <c r="H224" s="14" t="str">
        <f t="shared" si="17"/>
        <v/>
      </c>
      <c r="I224" s="2">
        <f>COUNTIF(Table3[创建日
Created],H224)</f>
        <v>23</v>
      </c>
      <c r="J224" s="2">
        <f>COUNTIF(Table3[关闭日
Closed],H224)</f>
        <v>25</v>
      </c>
      <c r="K224" s="2">
        <f t="shared" si="18"/>
        <v>4328</v>
      </c>
      <c r="L224" s="2">
        <f t="shared" si="19"/>
        <v>4328</v>
      </c>
      <c r="M224" s="2">
        <f t="shared" si="15"/>
        <v>4702</v>
      </c>
      <c r="N224" s="2">
        <f t="shared" si="19"/>
        <v>4702</v>
      </c>
      <c r="O224" s="2">
        <f t="shared" si="16"/>
        <v>9030</v>
      </c>
    </row>
    <row r="225" spans="8:15" x14ac:dyDescent="0.25">
      <c r="H225" s="14" t="str">
        <f t="shared" si="17"/>
        <v/>
      </c>
      <c r="I225" s="2">
        <f>COUNTIF(Table3[创建日
Created],H225)</f>
        <v>23</v>
      </c>
      <c r="J225" s="2">
        <f>COUNTIF(Table3[关闭日
Closed],H225)</f>
        <v>25</v>
      </c>
      <c r="K225" s="2">
        <f t="shared" si="18"/>
        <v>4351</v>
      </c>
      <c r="L225" s="2">
        <f t="shared" si="19"/>
        <v>4351</v>
      </c>
      <c r="M225" s="2">
        <f t="shared" si="15"/>
        <v>4727</v>
      </c>
      <c r="N225" s="2">
        <f t="shared" si="19"/>
        <v>4727</v>
      </c>
      <c r="O225" s="2">
        <f t="shared" si="16"/>
        <v>9078</v>
      </c>
    </row>
    <row r="226" spans="8:15" x14ac:dyDescent="0.25">
      <c r="H226" s="14" t="str">
        <f t="shared" si="17"/>
        <v/>
      </c>
      <c r="I226" s="2">
        <f>COUNTIF(Table3[创建日
Created],H226)</f>
        <v>23</v>
      </c>
      <c r="J226" s="2">
        <f>COUNTIF(Table3[关闭日
Closed],H226)</f>
        <v>25</v>
      </c>
      <c r="K226" s="2">
        <f t="shared" si="18"/>
        <v>4374</v>
      </c>
      <c r="L226" s="2">
        <f t="shared" si="19"/>
        <v>4374</v>
      </c>
      <c r="M226" s="2">
        <f t="shared" si="15"/>
        <v>4752</v>
      </c>
      <c r="N226" s="2">
        <f t="shared" si="19"/>
        <v>4752</v>
      </c>
      <c r="O226" s="2">
        <f t="shared" si="16"/>
        <v>9126</v>
      </c>
    </row>
    <row r="227" spans="8:15" x14ac:dyDescent="0.25">
      <c r="H227" s="14" t="str">
        <f t="shared" si="17"/>
        <v/>
      </c>
      <c r="I227" s="2">
        <f>COUNTIF(Table3[创建日
Created],H227)</f>
        <v>23</v>
      </c>
      <c r="J227" s="2">
        <f>COUNTIF(Table3[关闭日
Closed],H227)</f>
        <v>25</v>
      </c>
      <c r="K227" s="2">
        <f t="shared" si="18"/>
        <v>4397</v>
      </c>
      <c r="L227" s="2">
        <f t="shared" si="19"/>
        <v>4397</v>
      </c>
      <c r="M227" s="2">
        <f t="shared" si="15"/>
        <v>4777</v>
      </c>
      <c r="N227" s="2">
        <f t="shared" si="19"/>
        <v>4777</v>
      </c>
      <c r="O227" s="2">
        <f t="shared" si="16"/>
        <v>9174</v>
      </c>
    </row>
    <row r="228" spans="8:15" x14ac:dyDescent="0.25">
      <c r="H228" s="14" t="str">
        <f t="shared" si="17"/>
        <v/>
      </c>
      <c r="I228" s="2">
        <f>COUNTIF(Table3[创建日
Created],H228)</f>
        <v>23</v>
      </c>
      <c r="J228" s="2">
        <f>COUNTIF(Table3[关闭日
Closed],H228)</f>
        <v>25</v>
      </c>
      <c r="K228" s="2">
        <f t="shared" si="18"/>
        <v>4420</v>
      </c>
      <c r="L228" s="2">
        <f t="shared" si="19"/>
        <v>4420</v>
      </c>
      <c r="M228" s="2">
        <f t="shared" si="15"/>
        <v>4802</v>
      </c>
      <c r="N228" s="2">
        <f t="shared" si="19"/>
        <v>4802</v>
      </c>
      <c r="O228" s="2">
        <f t="shared" si="16"/>
        <v>9222</v>
      </c>
    </row>
    <row r="229" spans="8:15" x14ac:dyDescent="0.25">
      <c r="H229" s="14" t="str">
        <f t="shared" si="17"/>
        <v/>
      </c>
      <c r="I229" s="2">
        <f>COUNTIF(Table3[创建日
Created],H229)</f>
        <v>23</v>
      </c>
      <c r="J229" s="2">
        <f>COUNTIF(Table3[关闭日
Closed],H229)</f>
        <v>25</v>
      </c>
      <c r="K229" s="2">
        <f t="shared" si="18"/>
        <v>4443</v>
      </c>
      <c r="L229" s="2">
        <f t="shared" si="19"/>
        <v>4443</v>
      </c>
      <c r="M229" s="2">
        <f t="shared" si="15"/>
        <v>4827</v>
      </c>
      <c r="N229" s="2">
        <f t="shared" si="19"/>
        <v>4827</v>
      </c>
      <c r="O229" s="2">
        <f t="shared" si="16"/>
        <v>9270</v>
      </c>
    </row>
    <row r="230" spans="8:15" x14ac:dyDescent="0.25">
      <c r="H230" s="14" t="str">
        <f t="shared" si="17"/>
        <v/>
      </c>
      <c r="I230" s="2">
        <f>COUNTIF(Table3[创建日
Created],H230)</f>
        <v>23</v>
      </c>
      <c r="J230" s="2">
        <f>COUNTIF(Table3[关闭日
Closed],H230)</f>
        <v>25</v>
      </c>
      <c r="K230" s="2">
        <f t="shared" si="18"/>
        <v>4466</v>
      </c>
      <c r="L230" s="2">
        <f t="shared" si="19"/>
        <v>4466</v>
      </c>
      <c r="M230" s="2">
        <f t="shared" si="15"/>
        <v>4852</v>
      </c>
      <c r="N230" s="2">
        <f t="shared" si="19"/>
        <v>4852</v>
      </c>
      <c r="O230" s="2">
        <f t="shared" si="16"/>
        <v>9318</v>
      </c>
    </row>
    <row r="231" spans="8:15" x14ac:dyDescent="0.25">
      <c r="H231" s="14" t="str">
        <f t="shared" si="17"/>
        <v/>
      </c>
      <c r="I231" s="2">
        <f>COUNTIF(Table3[创建日
Created],H231)</f>
        <v>23</v>
      </c>
      <c r="J231" s="2">
        <f>COUNTIF(Table3[关闭日
Closed],H231)</f>
        <v>25</v>
      </c>
      <c r="K231" s="2">
        <f t="shared" si="18"/>
        <v>4489</v>
      </c>
      <c r="L231" s="2">
        <f t="shared" si="19"/>
        <v>4489</v>
      </c>
      <c r="M231" s="2">
        <f t="shared" si="15"/>
        <v>4877</v>
      </c>
      <c r="N231" s="2">
        <f t="shared" si="19"/>
        <v>4877</v>
      </c>
      <c r="O231" s="2">
        <f t="shared" si="16"/>
        <v>9366</v>
      </c>
    </row>
    <row r="232" spans="8:15" x14ac:dyDescent="0.25">
      <c r="H232" s="14" t="str">
        <f t="shared" si="17"/>
        <v/>
      </c>
      <c r="I232" s="2">
        <f>COUNTIF(Table3[创建日
Created],H232)</f>
        <v>23</v>
      </c>
      <c r="J232" s="2">
        <f>COUNTIF(Table3[关闭日
Closed],H232)</f>
        <v>25</v>
      </c>
      <c r="K232" s="2">
        <f t="shared" si="18"/>
        <v>4512</v>
      </c>
      <c r="L232" s="2">
        <f t="shared" si="19"/>
        <v>4512</v>
      </c>
      <c r="M232" s="2">
        <f t="shared" si="15"/>
        <v>4902</v>
      </c>
      <c r="N232" s="2">
        <f t="shared" si="19"/>
        <v>4902</v>
      </c>
      <c r="O232" s="2">
        <f t="shared" si="16"/>
        <v>9414</v>
      </c>
    </row>
    <row r="233" spans="8:15" x14ac:dyDescent="0.25">
      <c r="H233" s="14" t="str">
        <f t="shared" si="17"/>
        <v/>
      </c>
      <c r="I233" s="2">
        <f>COUNTIF(Table3[创建日
Created],H233)</f>
        <v>23</v>
      </c>
      <c r="J233" s="2">
        <f>COUNTIF(Table3[关闭日
Closed],H233)</f>
        <v>25</v>
      </c>
      <c r="K233" s="2">
        <f t="shared" si="18"/>
        <v>4535</v>
      </c>
      <c r="L233" s="2">
        <f t="shared" si="19"/>
        <v>4535</v>
      </c>
      <c r="M233" s="2">
        <f t="shared" si="15"/>
        <v>4927</v>
      </c>
      <c r="N233" s="2">
        <f t="shared" si="19"/>
        <v>4927</v>
      </c>
      <c r="O233" s="2">
        <f t="shared" si="16"/>
        <v>9462</v>
      </c>
    </row>
    <row r="234" spans="8:15" x14ac:dyDescent="0.25">
      <c r="H234" s="14" t="str">
        <f t="shared" si="17"/>
        <v/>
      </c>
      <c r="I234" s="2">
        <f>COUNTIF(Table3[创建日
Created],H234)</f>
        <v>23</v>
      </c>
      <c r="J234" s="2">
        <f>COUNTIF(Table3[关闭日
Closed],H234)</f>
        <v>25</v>
      </c>
      <c r="K234" s="2">
        <f t="shared" si="18"/>
        <v>4558</v>
      </c>
      <c r="L234" s="2">
        <f t="shared" si="19"/>
        <v>4558</v>
      </c>
      <c r="M234" s="2">
        <f t="shared" si="15"/>
        <v>4952</v>
      </c>
      <c r="N234" s="2">
        <f t="shared" si="19"/>
        <v>4952</v>
      </c>
      <c r="O234" s="2">
        <f t="shared" si="16"/>
        <v>9510</v>
      </c>
    </row>
    <row r="235" spans="8:15" x14ac:dyDescent="0.25">
      <c r="H235" s="14" t="str">
        <f t="shared" si="17"/>
        <v/>
      </c>
      <c r="I235" s="2">
        <f>COUNTIF(Table3[创建日
Created],H235)</f>
        <v>23</v>
      </c>
      <c r="J235" s="2">
        <f>COUNTIF(Table3[关闭日
Closed],H235)</f>
        <v>25</v>
      </c>
      <c r="K235" s="2">
        <f t="shared" si="18"/>
        <v>4581</v>
      </c>
      <c r="L235" s="2">
        <f t="shared" si="19"/>
        <v>4581</v>
      </c>
      <c r="M235" s="2">
        <f t="shared" si="15"/>
        <v>4977</v>
      </c>
      <c r="N235" s="2">
        <f t="shared" si="19"/>
        <v>4977</v>
      </c>
      <c r="O235" s="2">
        <f t="shared" si="16"/>
        <v>9558</v>
      </c>
    </row>
    <row r="236" spans="8:15" x14ac:dyDescent="0.25">
      <c r="H236" s="14" t="str">
        <f t="shared" si="17"/>
        <v/>
      </c>
      <c r="I236" s="2">
        <f>COUNTIF(Table3[创建日
Created],H236)</f>
        <v>23</v>
      </c>
      <c r="J236" s="2">
        <f>COUNTIF(Table3[关闭日
Closed],H236)</f>
        <v>25</v>
      </c>
      <c r="K236" s="2">
        <f t="shared" si="18"/>
        <v>4604</v>
      </c>
      <c r="L236" s="2">
        <f t="shared" si="19"/>
        <v>4604</v>
      </c>
      <c r="M236" s="2">
        <f t="shared" si="15"/>
        <v>5002</v>
      </c>
      <c r="N236" s="2">
        <f t="shared" si="19"/>
        <v>5002</v>
      </c>
      <c r="O236" s="2">
        <f t="shared" si="16"/>
        <v>9606</v>
      </c>
    </row>
    <row r="237" spans="8:15" x14ac:dyDescent="0.25">
      <c r="H237" s="14" t="str">
        <f t="shared" si="17"/>
        <v/>
      </c>
      <c r="I237" s="2">
        <f>COUNTIF(Table3[创建日
Created],H237)</f>
        <v>23</v>
      </c>
      <c r="J237" s="2">
        <f>COUNTIF(Table3[关闭日
Closed],H237)</f>
        <v>25</v>
      </c>
      <c r="K237" s="2">
        <f t="shared" si="18"/>
        <v>4627</v>
      </c>
      <c r="L237" s="2">
        <f t="shared" si="19"/>
        <v>4627</v>
      </c>
      <c r="M237" s="2">
        <f t="shared" si="15"/>
        <v>5027</v>
      </c>
      <c r="N237" s="2">
        <f t="shared" si="19"/>
        <v>5027</v>
      </c>
      <c r="O237" s="2">
        <f t="shared" si="16"/>
        <v>9654</v>
      </c>
    </row>
    <row r="238" spans="8:15" x14ac:dyDescent="0.25">
      <c r="H238" s="14" t="str">
        <f t="shared" si="17"/>
        <v/>
      </c>
      <c r="I238" s="2">
        <f>COUNTIF(Table3[创建日
Created],H238)</f>
        <v>23</v>
      </c>
      <c r="J238" s="2">
        <f>COUNTIF(Table3[关闭日
Closed],H238)</f>
        <v>25</v>
      </c>
      <c r="K238" s="2">
        <f t="shared" si="18"/>
        <v>4650</v>
      </c>
      <c r="L238" s="2">
        <f t="shared" si="19"/>
        <v>4650</v>
      </c>
      <c r="M238" s="2">
        <f t="shared" si="15"/>
        <v>5052</v>
      </c>
      <c r="N238" s="2">
        <f t="shared" si="19"/>
        <v>5052</v>
      </c>
      <c r="O238" s="2">
        <f t="shared" si="16"/>
        <v>9702</v>
      </c>
    </row>
    <row r="239" spans="8:15" x14ac:dyDescent="0.25">
      <c r="H239" s="14" t="str">
        <f t="shared" si="17"/>
        <v/>
      </c>
      <c r="I239" s="2">
        <f>COUNTIF(Table3[创建日
Created],H239)</f>
        <v>23</v>
      </c>
      <c r="J239" s="2">
        <f>COUNTIF(Table3[关闭日
Closed],H239)</f>
        <v>25</v>
      </c>
      <c r="K239" s="2">
        <f t="shared" si="18"/>
        <v>4673</v>
      </c>
      <c r="L239" s="2">
        <f t="shared" si="19"/>
        <v>4673</v>
      </c>
      <c r="M239" s="2">
        <f t="shared" si="15"/>
        <v>5077</v>
      </c>
      <c r="N239" s="2">
        <f t="shared" si="19"/>
        <v>5077</v>
      </c>
      <c r="O239" s="2">
        <f t="shared" si="16"/>
        <v>9750</v>
      </c>
    </row>
    <row r="240" spans="8:15" x14ac:dyDescent="0.25">
      <c r="H240" s="14" t="str">
        <f t="shared" si="17"/>
        <v/>
      </c>
      <c r="I240" s="2">
        <f>COUNTIF(Table3[创建日
Created],H240)</f>
        <v>23</v>
      </c>
      <c r="J240" s="2">
        <f>COUNTIF(Table3[关闭日
Closed],H240)</f>
        <v>25</v>
      </c>
      <c r="K240" s="2">
        <f t="shared" si="18"/>
        <v>4696</v>
      </c>
      <c r="L240" s="2">
        <f t="shared" si="19"/>
        <v>4696</v>
      </c>
      <c r="M240" s="2">
        <f t="shared" si="15"/>
        <v>5102</v>
      </c>
      <c r="N240" s="2">
        <f t="shared" si="19"/>
        <v>5102</v>
      </c>
      <c r="O240" s="2">
        <f t="shared" si="16"/>
        <v>9798</v>
      </c>
    </row>
    <row r="241" spans="8:15" x14ac:dyDescent="0.25">
      <c r="H241" s="14" t="str">
        <f t="shared" si="17"/>
        <v/>
      </c>
      <c r="I241" s="2">
        <f>COUNTIF(Table3[创建日
Created],H241)</f>
        <v>23</v>
      </c>
      <c r="J241" s="2">
        <f>COUNTIF(Table3[关闭日
Closed],H241)</f>
        <v>25</v>
      </c>
      <c r="K241" s="2">
        <f t="shared" si="18"/>
        <v>4719</v>
      </c>
      <c r="L241" s="2">
        <f t="shared" si="19"/>
        <v>4719</v>
      </c>
      <c r="M241" s="2">
        <f t="shared" si="15"/>
        <v>5127</v>
      </c>
      <c r="N241" s="2">
        <f t="shared" si="19"/>
        <v>5127</v>
      </c>
      <c r="O241" s="2">
        <f t="shared" si="16"/>
        <v>9846</v>
      </c>
    </row>
    <row r="242" spans="8:15" x14ac:dyDescent="0.25">
      <c r="H242" s="14" t="str">
        <f t="shared" si="17"/>
        <v/>
      </c>
      <c r="I242" s="2">
        <f>COUNTIF(Table3[创建日
Created],H242)</f>
        <v>23</v>
      </c>
      <c r="J242" s="2">
        <f>COUNTIF(Table3[关闭日
Closed],H242)</f>
        <v>25</v>
      </c>
      <c r="K242" s="2">
        <f t="shared" si="18"/>
        <v>4742</v>
      </c>
      <c r="L242" s="2">
        <f t="shared" si="19"/>
        <v>4742</v>
      </c>
      <c r="M242" s="2">
        <f t="shared" si="15"/>
        <v>5152</v>
      </c>
      <c r="N242" s="2">
        <f t="shared" si="19"/>
        <v>5152</v>
      </c>
      <c r="O242" s="2">
        <f t="shared" si="16"/>
        <v>9894</v>
      </c>
    </row>
    <row r="243" spans="8:15" x14ac:dyDescent="0.25">
      <c r="H243" s="14" t="str">
        <f t="shared" si="17"/>
        <v/>
      </c>
      <c r="I243" s="2">
        <f>COUNTIF(Table3[创建日
Created],H243)</f>
        <v>23</v>
      </c>
      <c r="J243" s="2">
        <f>COUNTIF(Table3[关闭日
Closed],H243)</f>
        <v>25</v>
      </c>
      <c r="K243" s="2">
        <f t="shared" si="18"/>
        <v>4765</v>
      </c>
      <c r="L243" s="2">
        <f t="shared" si="19"/>
        <v>4765</v>
      </c>
      <c r="M243" s="2">
        <f t="shared" si="15"/>
        <v>5177</v>
      </c>
      <c r="N243" s="2">
        <f t="shared" si="19"/>
        <v>5177</v>
      </c>
      <c r="O243" s="2">
        <f t="shared" si="16"/>
        <v>9942</v>
      </c>
    </row>
    <row r="244" spans="8:15" x14ac:dyDescent="0.25">
      <c r="H244" s="14" t="str">
        <f t="shared" si="17"/>
        <v/>
      </c>
      <c r="I244" s="2">
        <f>COUNTIF(Table3[创建日
Created],H244)</f>
        <v>23</v>
      </c>
      <c r="J244" s="2">
        <f>COUNTIF(Table3[关闭日
Closed],H244)</f>
        <v>25</v>
      </c>
      <c r="K244" s="2">
        <f t="shared" si="18"/>
        <v>4788</v>
      </c>
      <c r="L244" s="2">
        <f t="shared" si="19"/>
        <v>4788</v>
      </c>
      <c r="M244" s="2">
        <f t="shared" si="15"/>
        <v>5202</v>
      </c>
      <c r="N244" s="2">
        <f t="shared" si="19"/>
        <v>5202</v>
      </c>
      <c r="O244" s="2">
        <f t="shared" si="16"/>
        <v>9990</v>
      </c>
    </row>
    <row r="245" spans="8:15" x14ac:dyDescent="0.25">
      <c r="H245" s="14" t="str">
        <f t="shared" si="17"/>
        <v/>
      </c>
      <c r="I245" s="2">
        <f>COUNTIF(Table3[创建日
Created],H245)</f>
        <v>23</v>
      </c>
      <c r="J245" s="2">
        <f>COUNTIF(Table3[关闭日
Closed],H245)</f>
        <v>25</v>
      </c>
      <c r="K245" s="2">
        <f t="shared" si="18"/>
        <v>4811</v>
      </c>
      <c r="L245" s="2">
        <f t="shared" si="19"/>
        <v>4811</v>
      </c>
      <c r="M245" s="2">
        <f t="shared" si="15"/>
        <v>5227</v>
      </c>
      <c r="N245" s="2">
        <f t="shared" si="19"/>
        <v>5227</v>
      </c>
      <c r="O245" s="2">
        <f t="shared" si="16"/>
        <v>10038</v>
      </c>
    </row>
    <row r="246" spans="8:15" x14ac:dyDescent="0.25">
      <c r="H246" s="14" t="str">
        <f t="shared" si="17"/>
        <v/>
      </c>
      <c r="I246" s="2">
        <f>COUNTIF(Table3[创建日
Created],H246)</f>
        <v>23</v>
      </c>
      <c r="J246" s="2">
        <f>COUNTIF(Table3[关闭日
Closed],H246)</f>
        <v>25</v>
      </c>
      <c r="K246" s="2">
        <f t="shared" si="18"/>
        <v>4834</v>
      </c>
      <c r="L246" s="2">
        <f t="shared" si="19"/>
        <v>4834</v>
      </c>
      <c r="M246" s="2">
        <f t="shared" si="15"/>
        <v>5252</v>
      </c>
      <c r="N246" s="2">
        <f t="shared" si="19"/>
        <v>5252</v>
      </c>
      <c r="O246" s="2">
        <f t="shared" si="16"/>
        <v>10086</v>
      </c>
    </row>
    <row r="247" spans="8:15" x14ac:dyDescent="0.25">
      <c r="H247" s="14" t="str">
        <f t="shared" si="17"/>
        <v/>
      </c>
      <c r="I247" s="2">
        <f>COUNTIF(Table3[创建日
Created],H247)</f>
        <v>23</v>
      </c>
      <c r="J247" s="2">
        <f>COUNTIF(Table3[关闭日
Closed],H247)</f>
        <v>25</v>
      </c>
      <c r="K247" s="2">
        <f t="shared" si="18"/>
        <v>4857</v>
      </c>
      <c r="L247" s="2">
        <f t="shared" si="19"/>
        <v>4857</v>
      </c>
      <c r="M247" s="2">
        <f t="shared" si="15"/>
        <v>5277</v>
      </c>
      <c r="N247" s="2">
        <f t="shared" si="19"/>
        <v>5277</v>
      </c>
      <c r="O247" s="2">
        <f t="shared" si="16"/>
        <v>10134</v>
      </c>
    </row>
    <row r="248" spans="8:15" x14ac:dyDescent="0.25">
      <c r="H248" s="14" t="str">
        <f t="shared" si="17"/>
        <v/>
      </c>
      <c r="I248" s="2">
        <f>COUNTIF(Table3[创建日
Created],H248)</f>
        <v>23</v>
      </c>
      <c r="J248" s="2">
        <f>COUNTIF(Table3[关闭日
Closed],H248)</f>
        <v>25</v>
      </c>
      <c r="K248" s="2">
        <f t="shared" si="18"/>
        <v>4880</v>
      </c>
      <c r="L248" s="2">
        <f t="shared" si="19"/>
        <v>4880</v>
      </c>
      <c r="M248" s="2">
        <f t="shared" si="15"/>
        <v>5302</v>
      </c>
      <c r="N248" s="2">
        <f t="shared" si="19"/>
        <v>5302</v>
      </c>
      <c r="O248" s="2">
        <f t="shared" si="16"/>
        <v>10182</v>
      </c>
    </row>
    <row r="249" spans="8:15" x14ac:dyDescent="0.25">
      <c r="H249" s="14" t="str">
        <f t="shared" si="17"/>
        <v/>
      </c>
      <c r="I249" s="2">
        <f>COUNTIF(Table3[创建日
Created],H249)</f>
        <v>23</v>
      </c>
      <c r="J249" s="2">
        <f>COUNTIF(Table3[关闭日
Closed],H249)</f>
        <v>25</v>
      </c>
      <c r="K249" s="2">
        <f t="shared" si="18"/>
        <v>4903</v>
      </c>
      <c r="L249" s="2">
        <f t="shared" si="19"/>
        <v>4903</v>
      </c>
      <c r="M249" s="2">
        <f t="shared" si="15"/>
        <v>5327</v>
      </c>
      <c r="N249" s="2">
        <f t="shared" si="19"/>
        <v>5327</v>
      </c>
      <c r="O249" s="2">
        <f t="shared" si="16"/>
        <v>10230</v>
      </c>
    </row>
    <row r="250" spans="8:15" x14ac:dyDescent="0.25">
      <c r="H250" s="14" t="str">
        <f t="shared" si="17"/>
        <v/>
      </c>
      <c r="I250" s="2">
        <f>COUNTIF(Table3[创建日
Created],H250)</f>
        <v>23</v>
      </c>
      <c r="J250" s="2">
        <f>COUNTIF(Table3[关闭日
Closed],H250)</f>
        <v>25</v>
      </c>
      <c r="K250" s="2">
        <f t="shared" si="18"/>
        <v>4926</v>
      </c>
      <c r="L250" s="2">
        <f t="shared" si="19"/>
        <v>4926</v>
      </c>
      <c r="M250" s="2">
        <f t="shared" si="15"/>
        <v>5352</v>
      </c>
      <c r="N250" s="2">
        <f t="shared" si="19"/>
        <v>5352</v>
      </c>
      <c r="O250" s="2">
        <f t="shared" si="16"/>
        <v>10278</v>
      </c>
    </row>
    <row r="251" spans="8:15" x14ac:dyDescent="0.25">
      <c r="H251" s="14" t="str">
        <f t="shared" si="17"/>
        <v/>
      </c>
      <c r="I251" s="2">
        <f>COUNTIF(Table3[创建日
Created],H251)</f>
        <v>23</v>
      </c>
      <c r="J251" s="2">
        <f>COUNTIF(Table3[关闭日
Closed],H251)</f>
        <v>25</v>
      </c>
      <c r="K251" s="2">
        <f t="shared" si="18"/>
        <v>4949</v>
      </c>
      <c r="L251" s="2">
        <f t="shared" si="19"/>
        <v>4949</v>
      </c>
      <c r="M251" s="2">
        <f t="shared" si="15"/>
        <v>5377</v>
      </c>
      <c r="N251" s="2">
        <f t="shared" si="19"/>
        <v>5377</v>
      </c>
      <c r="O251" s="2">
        <f t="shared" si="16"/>
        <v>10326</v>
      </c>
    </row>
    <row r="252" spans="8:15" x14ac:dyDescent="0.25">
      <c r="H252" s="14" t="str">
        <f t="shared" si="17"/>
        <v/>
      </c>
      <c r="I252" s="2">
        <f>COUNTIF(Table3[创建日
Created],H252)</f>
        <v>23</v>
      </c>
      <c r="J252" s="2">
        <f>COUNTIF(Table3[关闭日
Closed],H252)</f>
        <v>25</v>
      </c>
      <c r="K252" s="2">
        <f t="shared" si="18"/>
        <v>4972</v>
      </c>
      <c r="L252" s="2">
        <f t="shared" si="19"/>
        <v>4972</v>
      </c>
      <c r="M252" s="2">
        <f t="shared" si="15"/>
        <v>5402</v>
      </c>
      <c r="N252" s="2">
        <f t="shared" si="19"/>
        <v>5402</v>
      </c>
      <c r="O252" s="2">
        <f t="shared" si="16"/>
        <v>10374</v>
      </c>
    </row>
    <row r="253" spans="8:15" x14ac:dyDescent="0.25">
      <c r="H253" s="14" t="str">
        <f t="shared" si="17"/>
        <v/>
      </c>
      <c r="I253" s="2">
        <f>COUNTIF(Table3[创建日
Created],H253)</f>
        <v>23</v>
      </c>
      <c r="J253" s="2">
        <f>COUNTIF(Table3[关闭日
Closed],H253)</f>
        <v>25</v>
      </c>
      <c r="K253" s="2">
        <f t="shared" si="18"/>
        <v>4995</v>
      </c>
      <c r="L253" s="2">
        <f t="shared" si="19"/>
        <v>4995</v>
      </c>
      <c r="M253" s="2">
        <f t="shared" si="15"/>
        <v>5427</v>
      </c>
      <c r="N253" s="2">
        <f t="shared" si="19"/>
        <v>5427</v>
      </c>
      <c r="O253" s="2">
        <f t="shared" si="16"/>
        <v>10422</v>
      </c>
    </row>
    <row r="254" spans="8:15" x14ac:dyDescent="0.25">
      <c r="H254" s="14" t="str">
        <f t="shared" si="17"/>
        <v/>
      </c>
      <c r="I254" s="2">
        <f>COUNTIF(Table3[创建日
Created],H254)</f>
        <v>23</v>
      </c>
      <c r="J254" s="2">
        <f>COUNTIF(Table3[关闭日
Closed],H254)</f>
        <v>25</v>
      </c>
      <c r="K254" s="2">
        <f t="shared" si="18"/>
        <v>5018</v>
      </c>
      <c r="L254" s="2">
        <f t="shared" si="19"/>
        <v>5018</v>
      </c>
      <c r="M254" s="2">
        <f t="shared" si="15"/>
        <v>5452</v>
      </c>
      <c r="N254" s="2">
        <f t="shared" si="19"/>
        <v>5452</v>
      </c>
      <c r="O254" s="2">
        <f t="shared" si="16"/>
        <v>10470</v>
      </c>
    </row>
    <row r="255" spans="8:15" x14ac:dyDescent="0.25">
      <c r="H255" s="14" t="str">
        <f t="shared" si="17"/>
        <v/>
      </c>
      <c r="I255" s="2">
        <f>COUNTIF(Table3[创建日
Created],H255)</f>
        <v>23</v>
      </c>
      <c r="J255" s="2">
        <f>COUNTIF(Table3[关闭日
Closed],H255)</f>
        <v>25</v>
      </c>
      <c r="K255" s="2">
        <f t="shared" si="18"/>
        <v>5041</v>
      </c>
      <c r="L255" s="2">
        <f t="shared" si="19"/>
        <v>5041</v>
      </c>
      <c r="M255" s="2">
        <f t="shared" si="15"/>
        <v>5477</v>
      </c>
      <c r="N255" s="2">
        <f t="shared" si="19"/>
        <v>5477</v>
      </c>
      <c r="O255" s="2">
        <f t="shared" si="16"/>
        <v>10518</v>
      </c>
    </row>
    <row r="256" spans="8:15" x14ac:dyDescent="0.25">
      <c r="H256" s="14" t="str">
        <f t="shared" si="17"/>
        <v/>
      </c>
      <c r="I256" s="2">
        <f>COUNTIF(Table3[创建日
Created],H256)</f>
        <v>23</v>
      </c>
      <c r="J256" s="2">
        <f>COUNTIF(Table3[关闭日
Closed],H256)</f>
        <v>25</v>
      </c>
      <c r="K256" s="2">
        <f t="shared" si="18"/>
        <v>5064</v>
      </c>
      <c r="L256" s="2">
        <f t="shared" si="19"/>
        <v>5064</v>
      </c>
      <c r="M256" s="2">
        <f t="shared" si="15"/>
        <v>5502</v>
      </c>
      <c r="N256" s="2">
        <f t="shared" si="19"/>
        <v>5502</v>
      </c>
      <c r="O256" s="2">
        <f t="shared" si="16"/>
        <v>10566</v>
      </c>
    </row>
    <row r="257" spans="8:15" x14ac:dyDescent="0.25">
      <c r="H257" s="14" t="str">
        <f t="shared" si="17"/>
        <v/>
      </c>
      <c r="I257" s="2">
        <f>COUNTIF(Table3[创建日
Created],H257)</f>
        <v>23</v>
      </c>
      <c r="J257" s="2">
        <f>COUNTIF(Table3[关闭日
Closed],H257)</f>
        <v>25</v>
      </c>
      <c r="K257" s="2">
        <f t="shared" si="18"/>
        <v>5087</v>
      </c>
      <c r="L257" s="2">
        <f t="shared" si="19"/>
        <v>5087</v>
      </c>
      <c r="M257" s="2">
        <f t="shared" si="15"/>
        <v>5527</v>
      </c>
      <c r="N257" s="2">
        <f t="shared" si="19"/>
        <v>5527</v>
      </c>
      <c r="O257" s="2">
        <f t="shared" si="16"/>
        <v>10614</v>
      </c>
    </row>
    <row r="258" spans="8:15" x14ac:dyDescent="0.25">
      <c r="H258" s="14" t="str">
        <f t="shared" si="17"/>
        <v/>
      </c>
      <c r="I258" s="2">
        <f>COUNTIF(Table3[创建日
Created],H258)</f>
        <v>23</v>
      </c>
      <c r="J258" s="2">
        <f>COUNTIF(Table3[关闭日
Closed],H258)</f>
        <v>25</v>
      </c>
      <c r="K258" s="2">
        <f t="shared" si="18"/>
        <v>5110</v>
      </c>
      <c r="L258" s="2">
        <f t="shared" si="19"/>
        <v>5110</v>
      </c>
      <c r="M258" s="2">
        <f t="shared" si="15"/>
        <v>5552</v>
      </c>
      <c r="N258" s="2">
        <f t="shared" si="19"/>
        <v>5552</v>
      </c>
      <c r="O258" s="2">
        <f t="shared" si="16"/>
        <v>10662</v>
      </c>
    </row>
    <row r="259" spans="8:15" x14ac:dyDescent="0.25">
      <c r="H259" s="14" t="str">
        <f t="shared" si="17"/>
        <v/>
      </c>
      <c r="I259" s="2">
        <f>COUNTIF(Table3[创建日
Created],H259)</f>
        <v>23</v>
      </c>
      <c r="J259" s="2">
        <f>COUNTIF(Table3[关闭日
Closed],H259)</f>
        <v>25</v>
      </c>
      <c r="K259" s="2">
        <f t="shared" si="18"/>
        <v>5133</v>
      </c>
      <c r="L259" s="2">
        <f t="shared" si="19"/>
        <v>5133</v>
      </c>
      <c r="M259" s="2">
        <f t="shared" si="15"/>
        <v>5577</v>
      </c>
      <c r="N259" s="2">
        <f t="shared" si="19"/>
        <v>5577</v>
      </c>
      <c r="O259" s="2">
        <f t="shared" si="16"/>
        <v>10710</v>
      </c>
    </row>
    <row r="260" spans="8:15" x14ac:dyDescent="0.25">
      <c r="H260" s="14" t="str">
        <f t="shared" si="17"/>
        <v/>
      </c>
      <c r="I260" s="2">
        <f>COUNTIF(Table3[创建日
Created],H260)</f>
        <v>23</v>
      </c>
      <c r="J260" s="2">
        <f>COUNTIF(Table3[关闭日
Closed],H260)</f>
        <v>25</v>
      </c>
      <c r="K260" s="2">
        <f t="shared" si="18"/>
        <v>5156</v>
      </c>
      <c r="L260" s="2">
        <f t="shared" si="19"/>
        <v>5156</v>
      </c>
      <c r="M260" s="2">
        <f t="shared" si="15"/>
        <v>5602</v>
      </c>
      <c r="N260" s="2">
        <f t="shared" si="19"/>
        <v>5602</v>
      </c>
      <c r="O260" s="2">
        <f t="shared" si="16"/>
        <v>10758</v>
      </c>
    </row>
    <row r="261" spans="8:15" x14ac:dyDescent="0.25">
      <c r="H261" s="14" t="str">
        <f t="shared" si="17"/>
        <v/>
      </c>
      <c r="I261" s="2">
        <f>COUNTIF(Table3[创建日
Created],H261)</f>
        <v>23</v>
      </c>
      <c r="J261" s="2">
        <f>COUNTIF(Table3[关闭日
Closed],H261)</f>
        <v>25</v>
      </c>
      <c r="K261" s="2">
        <f t="shared" si="18"/>
        <v>5179</v>
      </c>
      <c r="L261" s="2">
        <f t="shared" si="19"/>
        <v>5179</v>
      </c>
      <c r="M261" s="2">
        <f t="shared" si="15"/>
        <v>5627</v>
      </c>
      <c r="N261" s="2">
        <f t="shared" si="19"/>
        <v>5627</v>
      </c>
      <c r="O261" s="2">
        <f t="shared" si="16"/>
        <v>10806</v>
      </c>
    </row>
    <row r="262" spans="8:15" x14ac:dyDescent="0.25">
      <c r="H262" s="14" t="str">
        <f t="shared" si="17"/>
        <v/>
      </c>
      <c r="I262" s="2">
        <f>COUNTIF(Table3[创建日
Created],H262)</f>
        <v>23</v>
      </c>
      <c r="J262" s="2">
        <f>COUNTIF(Table3[关闭日
Closed],H262)</f>
        <v>25</v>
      </c>
      <c r="K262" s="2">
        <f t="shared" si="18"/>
        <v>5202</v>
      </c>
      <c r="L262" s="2">
        <f t="shared" si="19"/>
        <v>5202</v>
      </c>
      <c r="M262" s="2">
        <f t="shared" ref="M262:M325" si="20">J262+M261</f>
        <v>5652</v>
      </c>
      <c r="N262" s="2">
        <f t="shared" si="19"/>
        <v>5652</v>
      </c>
      <c r="O262" s="2">
        <f t="shared" ref="O262:O325" si="21">SUM(I262:J262)+O261</f>
        <v>10854</v>
      </c>
    </row>
    <row r="263" spans="8:15" x14ac:dyDescent="0.25">
      <c r="H263" s="14" t="str">
        <f t="shared" ref="H263:H326" si="22">IF(H262="","",IF(H262+1=$F$6+1,"",H262+1))</f>
        <v/>
      </c>
      <c r="I263" s="2">
        <f>COUNTIF(Table3[创建日
Created],H263)</f>
        <v>23</v>
      </c>
      <c r="J263" s="2">
        <f>COUNTIF(Table3[关闭日
Closed],H263)</f>
        <v>25</v>
      </c>
      <c r="K263" s="2">
        <f t="shared" ref="K263:K326" si="23">I263+K262</f>
        <v>5225</v>
      </c>
      <c r="L263" s="2">
        <f t="shared" ref="L263:N326" si="24">IF(K263=K262,"",K263)</f>
        <v>5225</v>
      </c>
      <c r="M263" s="2">
        <f t="shared" si="20"/>
        <v>5677</v>
      </c>
      <c r="N263" s="2">
        <f t="shared" si="24"/>
        <v>5677</v>
      </c>
      <c r="O263" s="2">
        <f t="shared" si="21"/>
        <v>10902</v>
      </c>
    </row>
    <row r="264" spans="8:15" x14ac:dyDescent="0.25">
      <c r="H264" s="14" t="str">
        <f t="shared" si="22"/>
        <v/>
      </c>
      <c r="I264" s="2">
        <f>COUNTIF(Table3[创建日
Created],H264)</f>
        <v>23</v>
      </c>
      <c r="J264" s="2">
        <f>COUNTIF(Table3[关闭日
Closed],H264)</f>
        <v>25</v>
      </c>
      <c r="K264" s="2">
        <f t="shared" si="23"/>
        <v>5248</v>
      </c>
      <c r="L264" s="2">
        <f t="shared" si="24"/>
        <v>5248</v>
      </c>
      <c r="M264" s="2">
        <f t="shared" si="20"/>
        <v>5702</v>
      </c>
      <c r="N264" s="2">
        <f t="shared" si="24"/>
        <v>5702</v>
      </c>
      <c r="O264" s="2">
        <f t="shared" si="21"/>
        <v>10950</v>
      </c>
    </row>
    <row r="265" spans="8:15" x14ac:dyDescent="0.25">
      <c r="H265" s="14" t="str">
        <f t="shared" si="22"/>
        <v/>
      </c>
      <c r="I265" s="2">
        <f>COUNTIF(Table3[创建日
Created],H265)</f>
        <v>23</v>
      </c>
      <c r="J265" s="2">
        <f>COUNTIF(Table3[关闭日
Closed],H265)</f>
        <v>25</v>
      </c>
      <c r="K265" s="2">
        <f t="shared" si="23"/>
        <v>5271</v>
      </c>
      <c r="L265" s="2">
        <f t="shared" si="24"/>
        <v>5271</v>
      </c>
      <c r="M265" s="2">
        <f t="shared" si="20"/>
        <v>5727</v>
      </c>
      <c r="N265" s="2">
        <f t="shared" si="24"/>
        <v>5727</v>
      </c>
      <c r="O265" s="2">
        <f t="shared" si="21"/>
        <v>10998</v>
      </c>
    </row>
    <row r="266" spans="8:15" x14ac:dyDescent="0.25">
      <c r="H266" s="14" t="str">
        <f t="shared" si="22"/>
        <v/>
      </c>
      <c r="I266" s="2">
        <f>COUNTIF(Table3[创建日
Created],H266)</f>
        <v>23</v>
      </c>
      <c r="J266" s="2">
        <f>COUNTIF(Table3[关闭日
Closed],H266)</f>
        <v>25</v>
      </c>
      <c r="K266" s="2">
        <f t="shared" si="23"/>
        <v>5294</v>
      </c>
      <c r="L266" s="2">
        <f t="shared" si="24"/>
        <v>5294</v>
      </c>
      <c r="M266" s="2">
        <f t="shared" si="20"/>
        <v>5752</v>
      </c>
      <c r="N266" s="2">
        <f t="shared" si="24"/>
        <v>5752</v>
      </c>
      <c r="O266" s="2">
        <f t="shared" si="21"/>
        <v>11046</v>
      </c>
    </row>
    <row r="267" spans="8:15" x14ac:dyDescent="0.25">
      <c r="H267" s="14" t="str">
        <f t="shared" si="22"/>
        <v/>
      </c>
      <c r="I267" s="2">
        <f>COUNTIF(Table3[创建日
Created],H267)</f>
        <v>23</v>
      </c>
      <c r="J267" s="2">
        <f>COUNTIF(Table3[关闭日
Closed],H267)</f>
        <v>25</v>
      </c>
      <c r="K267" s="2">
        <f t="shared" si="23"/>
        <v>5317</v>
      </c>
      <c r="L267" s="2">
        <f t="shared" si="24"/>
        <v>5317</v>
      </c>
      <c r="M267" s="2">
        <f t="shared" si="20"/>
        <v>5777</v>
      </c>
      <c r="N267" s="2">
        <f t="shared" si="24"/>
        <v>5777</v>
      </c>
      <c r="O267" s="2">
        <f t="shared" si="21"/>
        <v>11094</v>
      </c>
    </row>
    <row r="268" spans="8:15" x14ac:dyDescent="0.25">
      <c r="H268" s="14" t="str">
        <f t="shared" si="22"/>
        <v/>
      </c>
      <c r="I268" s="2">
        <f>COUNTIF(Table3[创建日
Created],H268)</f>
        <v>23</v>
      </c>
      <c r="J268" s="2">
        <f>COUNTIF(Table3[关闭日
Closed],H268)</f>
        <v>25</v>
      </c>
      <c r="K268" s="2">
        <f t="shared" si="23"/>
        <v>5340</v>
      </c>
      <c r="L268" s="2">
        <f t="shared" si="24"/>
        <v>5340</v>
      </c>
      <c r="M268" s="2">
        <f t="shared" si="20"/>
        <v>5802</v>
      </c>
      <c r="N268" s="2">
        <f t="shared" si="24"/>
        <v>5802</v>
      </c>
      <c r="O268" s="2">
        <f t="shared" si="21"/>
        <v>11142</v>
      </c>
    </row>
    <row r="269" spans="8:15" x14ac:dyDescent="0.25">
      <c r="H269" s="14" t="str">
        <f t="shared" si="22"/>
        <v/>
      </c>
      <c r="I269" s="2">
        <f>COUNTIF(Table3[创建日
Created],H269)</f>
        <v>23</v>
      </c>
      <c r="J269" s="2">
        <f>COUNTIF(Table3[关闭日
Closed],H269)</f>
        <v>25</v>
      </c>
      <c r="K269" s="2">
        <f t="shared" si="23"/>
        <v>5363</v>
      </c>
      <c r="L269" s="2">
        <f t="shared" si="24"/>
        <v>5363</v>
      </c>
      <c r="M269" s="2">
        <f t="shared" si="20"/>
        <v>5827</v>
      </c>
      <c r="N269" s="2">
        <f t="shared" si="24"/>
        <v>5827</v>
      </c>
      <c r="O269" s="2">
        <f t="shared" si="21"/>
        <v>11190</v>
      </c>
    </row>
    <row r="270" spans="8:15" x14ac:dyDescent="0.25">
      <c r="H270" s="14" t="str">
        <f t="shared" si="22"/>
        <v/>
      </c>
      <c r="I270" s="2">
        <f>COUNTIF(Table3[创建日
Created],H270)</f>
        <v>23</v>
      </c>
      <c r="J270" s="2">
        <f>COUNTIF(Table3[关闭日
Closed],H270)</f>
        <v>25</v>
      </c>
      <c r="K270" s="2">
        <f t="shared" si="23"/>
        <v>5386</v>
      </c>
      <c r="L270" s="2">
        <f t="shared" si="24"/>
        <v>5386</v>
      </c>
      <c r="M270" s="2">
        <f t="shared" si="20"/>
        <v>5852</v>
      </c>
      <c r="N270" s="2">
        <f t="shared" si="24"/>
        <v>5852</v>
      </c>
      <c r="O270" s="2">
        <f t="shared" si="21"/>
        <v>11238</v>
      </c>
    </row>
    <row r="271" spans="8:15" x14ac:dyDescent="0.25">
      <c r="H271" s="14" t="str">
        <f t="shared" si="22"/>
        <v/>
      </c>
      <c r="I271" s="2">
        <f>COUNTIF(Table3[创建日
Created],H271)</f>
        <v>23</v>
      </c>
      <c r="J271" s="2">
        <f>COUNTIF(Table3[关闭日
Closed],H271)</f>
        <v>25</v>
      </c>
      <c r="K271" s="2">
        <f t="shared" si="23"/>
        <v>5409</v>
      </c>
      <c r="L271" s="2">
        <f t="shared" si="24"/>
        <v>5409</v>
      </c>
      <c r="M271" s="2">
        <f t="shared" si="20"/>
        <v>5877</v>
      </c>
      <c r="N271" s="2">
        <f t="shared" si="24"/>
        <v>5877</v>
      </c>
      <c r="O271" s="2">
        <f t="shared" si="21"/>
        <v>11286</v>
      </c>
    </row>
    <row r="272" spans="8:15" x14ac:dyDescent="0.25">
      <c r="H272" s="14" t="str">
        <f t="shared" si="22"/>
        <v/>
      </c>
      <c r="I272" s="2">
        <f>COUNTIF(Table3[创建日
Created],H272)</f>
        <v>23</v>
      </c>
      <c r="J272" s="2">
        <f>COUNTIF(Table3[关闭日
Closed],H272)</f>
        <v>25</v>
      </c>
      <c r="K272" s="2">
        <f t="shared" si="23"/>
        <v>5432</v>
      </c>
      <c r="L272" s="2">
        <f t="shared" si="24"/>
        <v>5432</v>
      </c>
      <c r="M272" s="2">
        <f t="shared" si="20"/>
        <v>5902</v>
      </c>
      <c r="N272" s="2">
        <f t="shared" si="24"/>
        <v>5902</v>
      </c>
      <c r="O272" s="2">
        <f t="shared" si="21"/>
        <v>11334</v>
      </c>
    </row>
    <row r="273" spans="8:15" x14ac:dyDescent="0.25">
      <c r="H273" s="14" t="str">
        <f t="shared" si="22"/>
        <v/>
      </c>
      <c r="I273" s="2">
        <f>COUNTIF(Table3[创建日
Created],H273)</f>
        <v>23</v>
      </c>
      <c r="J273" s="2">
        <f>COUNTIF(Table3[关闭日
Closed],H273)</f>
        <v>25</v>
      </c>
      <c r="K273" s="2">
        <f t="shared" si="23"/>
        <v>5455</v>
      </c>
      <c r="L273" s="2">
        <f t="shared" si="24"/>
        <v>5455</v>
      </c>
      <c r="M273" s="2">
        <f t="shared" si="20"/>
        <v>5927</v>
      </c>
      <c r="N273" s="2">
        <f t="shared" si="24"/>
        <v>5927</v>
      </c>
      <c r="O273" s="2">
        <f t="shared" si="21"/>
        <v>11382</v>
      </c>
    </row>
    <row r="274" spans="8:15" x14ac:dyDescent="0.25">
      <c r="H274" s="14" t="str">
        <f t="shared" si="22"/>
        <v/>
      </c>
      <c r="I274" s="2">
        <f>COUNTIF(Table3[创建日
Created],H274)</f>
        <v>23</v>
      </c>
      <c r="J274" s="2">
        <f>COUNTIF(Table3[关闭日
Closed],H274)</f>
        <v>25</v>
      </c>
      <c r="K274" s="2">
        <f t="shared" si="23"/>
        <v>5478</v>
      </c>
      <c r="L274" s="2">
        <f t="shared" si="24"/>
        <v>5478</v>
      </c>
      <c r="M274" s="2">
        <f t="shared" si="20"/>
        <v>5952</v>
      </c>
      <c r="N274" s="2">
        <f t="shared" si="24"/>
        <v>5952</v>
      </c>
      <c r="O274" s="2">
        <f t="shared" si="21"/>
        <v>11430</v>
      </c>
    </row>
    <row r="275" spans="8:15" x14ac:dyDescent="0.25">
      <c r="H275" s="14" t="str">
        <f t="shared" si="22"/>
        <v/>
      </c>
      <c r="I275" s="2">
        <f>COUNTIF(Table3[创建日
Created],H275)</f>
        <v>23</v>
      </c>
      <c r="J275" s="2">
        <f>COUNTIF(Table3[关闭日
Closed],H275)</f>
        <v>25</v>
      </c>
      <c r="K275" s="2">
        <f t="shared" si="23"/>
        <v>5501</v>
      </c>
      <c r="L275" s="2">
        <f t="shared" si="24"/>
        <v>5501</v>
      </c>
      <c r="M275" s="2">
        <f t="shared" si="20"/>
        <v>5977</v>
      </c>
      <c r="N275" s="2">
        <f t="shared" si="24"/>
        <v>5977</v>
      </c>
      <c r="O275" s="2">
        <f t="shared" si="21"/>
        <v>11478</v>
      </c>
    </row>
    <row r="276" spans="8:15" x14ac:dyDescent="0.25">
      <c r="H276" s="14" t="str">
        <f t="shared" si="22"/>
        <v/>
      </c>
      <c r="I276" s="2">
        <f>COUNTIF(Table3[创建日
Created],H276)</f>
        <v>23</v>
      </c>
      <c r="J276" s="2">
        <f>COUNTIF(Table3[关闭日
Closed],H276)</f>
        <v>25</v>
      </c>
      <c r="K276" s="2">
        <f t="shared" si="23"/>
        <v>5524</v>
      </c>
      <c r="L276" s="2">
        <f t="shared" si="24"/>
        <v>5524</v>
      </c>
      <c r="M276" s="2">
        <f t="shared" si="20"/>
        <v>6002</v>
      </c>
      <c r="N276" s="2">
        <f t="shared" si="24"/>
        <v>6002</v>
      </c>
      <c r="O276" s="2">
        <f t="shared" si="21"/>
        <v>11526</v>
      </c>
    </row>
    <row r="277" spans="8:15" x14ac:dyDescent="0.25">
      <c r="H277" s="14" t="str">
        <f t="shared" si="22"/>
        <v/>
      </c>
      <c r="I277" s="2">
        <f>COUNTIF(Table3[创建日
Created],H277)</f>
        <v>23</v>
      </c>
      <c r="J277" s="2">
        <f>COUNTIF(Table3[关闭日
Closed],H277)</f>
        <v>25</v>
      </c>
      <c r="K277" s="2">
        <f t="shared" si="23"/>
        <v>5547</v>
      </c>
      <c r="L277" s="2">
        <f t="shared" si="24"/>
        <v>5547</v>
      </c>
      <c r="M277" s="2">
        <f t="shared" si="20"/>
        <v>6027</v>
      </c>
      <c r="N277" s="2">
        <f t="shared" si="24"/>
        <v>6027</v>
      </c>
      <c r="O277" s="2">
        <f t="shared" si="21"/>
        <v>11574</v>
      </c>
    </row>
    <row r="278" spans="8:15" x14ac:dyDescent="0.25">
      <c r="H278" s="14" t="str">
        <f t="shared" si="22"/>
        <v/>
      </c>
      <c r="I278" s="2">
        <f>COUNTIF(Table3[创建日
Created],H278)</f>
        <v>23</v>
      </c>
      <c r="J278" s="2">
        <f>COUNTIF(Table3[关闭日
Closed],H278)</f>
        <v>25</v>
      </c>
      <c r="K278" s="2">
        <f t="shared" si="23"/>
        <v>5570</v>
      </c>
      <c r="L278" s="2">
        <f t="shared" si="24"/>
        <v>5570</v>
      </c>
      <c r="M278" s="2">
        <f t="shared" si="20"/>
        <v>6052</v>
      </c>
      <c r="N278" s="2">
        <f t="shared" si="24"/>
        <v>6052</v>
      </c>
      <c r="O278" s="2">
        <f t="shared" si="21"/>
        <v>11622</v>
      </c>
    </row>
    <row r="279" spans="8:15" x14ac:dyDescent="0.25">
      <c r="H279" s="14" t="str">
        <f t="shared" si="22"/>
        <v/>
      </c>
      <c r="I279" s="2">
        <f>COUNTIF(Table3[创建日
Created],H279)</f>
        <v>23</v>
      </c>
      <c r="J279" s="2">
        <f>COUNTIF(Table3[关闭日
Closed],H279)</f>
        <v>25</v>
      </c>
      <c r="K279" s="2">
        <f t="shared" si="23"/>
        <v>5593</v>
      </c>
      <c r="L279" s="2">
        <f t="shared" si="24"/>
        <v>5593</v>
      </c>
      <c r="M279" s="2">
        <f t="shared" si="20"/>
        <v>6077</v>
      </c>
      <c r="N279" s="2">
        <f t="shared" si="24"/>
        <v>6077</v>
      </c>
      <c r="O279" s="2">
        <f t="shared" si="21"/>
        <v>11670</v>
      </c>
    </row>
    <row r="280" spans="8:15" x14ac:dyDescent="0.25">
      <c r="H280" s="14" t="str">
        <f t="shared" si="22"/>
        <v/>
      </c>
      <c r="I280" s="2">
        <f>COUNTIF(Table3[创建日
Created],H280)</f>
        <v>23</v>
      </c>
      <c r="J280" s="2">
        <f>COUNTIF(Table3[关闭日
Closed],H280)</f>
        <v>25</v>
      </c>
      <c r="K280" s="2">
        <f t="shared" si="23"/>
        <v>5616</v>
      </c>
      <c r="L280" s="2">
        <f t="shared" si="24"/>
        <v>5616</v>
      </c>
      <c r="M280" s="2">
        <f t="shared" si="20"/>
        <v>6102</v>
      </c>
      <c r="N280" s="2">
        <f t="shared" si="24"/>
        <v>6102</v>
      </c>
      <c r="O280" s="2">
        <f t="shared" si="21"/>
        <v>11718</v>
      </c>
    </row>
    <row r="281" spans="8:15" x14ac:dyDescent="0.25">
      <c r="H281" s="14" t="str">
        <f t="shared" si="22"/>
        <v/>
      </c>
      <c r="I281" s="2">
        <f>COUNTIF(Table3[创建日
Created],H281)</f>
        <v>23</v>
      </c>
      <c r="J281" s="2">
        <f>COUNTIF(Table3[关闭日
Closed],H281)</f>
        <v>25</v>
      </c>
      <c r="K281" s="2">
        <f t="shared" si="23"/>
        <v>5639</v>
      </c>
      <c r="L281" s="2">
        <f t="shared" si="24"/>
        <v>5639</v>
      </c>
      <c r="M281" s="2">
        <f t="shared" si="20"/>
        <v>6127</v>
      </c>
      <c r="N281" s="2">
        <f t="shared" si="24"/>
        <v>6127</v>
      </c>
      <c r="O281" s="2">
        <f t="shared" si="21"/>
        <v>11766</v>
      </c>
    </row>
    <row r="282" spans="8:15" x14ac:dyDescent="0.25">
      <c r="H282" s="14" t="str">
        <f t="shared" si="22"/>
        <v/>
      </c>
      <c r="I282" s="2">
        <f>COUNTIF(Table3[创建日
Created],H282)</f>
        <v>23</v>
      </c>
      <c r="J282" s="2">
        <f>COUNTIF(Table3[关闭日
Closed],H282)</f>
        <v>25</v>
      </c>
      <c r="K282" s="2">
        <f t="shared" si="23"/>
        <v>5662</v>
      </c>
      <c r="L282" s="2">
        <f t="shared" si="24"/>
        <v>5662</v>
      </c>
      <c r="M282" s="2">
        <f t="shared" si="20"/>
        <v>6152</v>
      </c>
      <c r="N282" s="2">
        <f t="shared" si="24"/>
        <v>6152</v>
      </c>
      <c r="O282" s="2">
        <f t="shared" si="21"/>
        <v>11814</v>
      </c>
    </row>
    <row r="283" spans="8:15" x14ac:dyDescent="0.25">
      <c r="H283" s="14" t="str">
        <f t="shared" si="22"/>
        <v/>
      </c>
      <c r="I283" s="2">
        <f>COUNTIF(Table3[创建日
Created],H283)</f>
        <v>23</v>
      </c>
      <c r="J283" s="2">
        <f>COUNTIF(Table3[关闭日
Closed],H283)</f>
        <v>25</v>
      </c>
      <c r="K283" s="2">
        <f t="shared" si="23"/>
        <v>5685</v>
      </c>
      <c r="L283" s="2">
        <f t="shared" si="24"/>
        <v>5685</v>
      </c>
      <c r="M283" s="2">
        <f t="shared" si="20"/>
        <v>6177</v>
      </c>
      <c r="N283" s="2">
        <f t="shared" si="24"/>
        <v>6177</v>
      </c>
      <c r="O283" s="2">
        <f t="shared" si="21"/>
        <v>11862</v>
      </c>
    </row>
    <row r="284" spans="8:15" x14ac:dyDescent="0.25">
      <c r="H284" s="14" t="str">
        <f t="shared" si="22"/>
        <v/>
      </c>
      <c r="I284" s="2">
        <f>COUNTIF(Table3[创建日
Created],H284)</f>
        <v>23</v>
      </c>
      <c r="J284" s="2">
        <f>COUNTIF(Table3[关闭日
Closed],H284)</f>
        <v>25</v>
      </c>
      <c r="K284" s="2">
        <f t="shared" si="23"/>
        <v>5708</v>
      </c>
      <c r="L284" s="2">
        <f t="shared" si="24"/>
        <v>5708</v>
      </c>
      <c r="M284" s="2">
        <f t="shared" si="20"/>
        <v>6202</v>
      </c>
      <c r="N284" s="2">
        <f t="shared" si="24"/>
        <v>6202</v>
      </c>
      <c r="O284" s="2">
        <f t="shared" si="21"/>
        <v>11910</v>
      </c>
    </row>
    <row r="285" spans="8:15" x14ac:dyDescent="0.25">
      <c r="H285" s="14" t="str">
        <f t="shared" si="22"/>
        <v/>
      </c>
      <c r="I285" s="2">
        <f>COUNTIF(Table3[创建日
Created],H285)</f>
        <v>23</v>
      </c>
      <c r="J285" s="2">
        <f>COUNTIF(Table3[关闭日
Closed],H285)</f>
        <v>25</v>
      </c>
      <c r="K285" s="2">
        <f t="shared" si="23"/>
        <v>5731</v>
      </c>
      <c r="L285" s="2">
        <f t="shared" si="24"/>
        <v>5731</v>
      </c>
      <c r="M285" s="2">
        <f t="shared" si="20"/>
        <v>6227</v>
      </c>
      <c r="N285" s="2">
        <f t="shared" si="24"/>
        <v>6227</v>
      </c>
      <c r="O285" s="2">
        <f t="shared" si="21"/>
        <v>11958</v>
      </c>
    </row>
    <row r="286" spans="8:15" x14ac:dyDescent="0.25">
      <c r="H286" s="14" t="str">
        <f t="shared" si="22"/>
        <v/>
      </c>
      <c r="I286" s="2">
        <f>COUNTIF(Table3[创建日
Created],H286)</f>
        <v>23</v>
      </c>
      <c r="J286" s="2">
        <f>COUNTIF(Table3[关闭日
Closed],H286)</f>
        <v>25</v>
      </c>
      <c r="K286" s="2">
        <f t="shared" si="23"/>
        <v>5754</v>
      </c>
      <c r="L286" s="2">
        <f t="shared" si="24"/>
        <v>5754</v>
      </c>
      <c r="M286" s="2">
        <f t="shared" si="20"/>
        <v>6252</v>
      </c>
      <c r="N286" s="2">
        <f t="shared" si="24"/>
        <v>6252</v>
      </c>
      <c r="O286" s="2">
        <f t="shared" si="21"/>
        <v>12006</v>
      </c>
    </row>
    <row r="287" spans="8:15" x14ac:dyDescent="0.25">
      <c r="H287" s="14" t="str">
        <f t="shared" si="22"/>
        <v/>
      </c>
      <c r="I287" s="2">
        <f>COUNTIF(Table3[创建日
Created],H287)</f>
        <v>23</v>
      </c>
      <c r="J287" s="2">
        <f>COUNTIF(Table3[关闭日
Closed],H287)</f>
        <v>25</v>
      </c>
      <c r="K287" s="2">
        <f t="shared" si="23"/>
        <v>5777</v>
      </c>
      <c r="L287" s="2">
        <f t="shared" si="24"/>
        <v>5777</v>
      </c>
      <c r="M287" s="2">
        <f t="shared" si="20"/>
        <v>6277</v>
      </c>
      <c r="N287" s="2">
        <f t="shared" si="24"/>
        <v>6277</v>
      </c>
      <c r="O287" s="2">
        <f t="shared" si="21"/>
        <v>12054</v>
      </c>
    </row>
    <row r="288" spans="8:15" x14ac:dyDescent="0.25">
      <c r="H288" s="14" t="str">
        <f t="shared" si="22"/>
        <v/>
      </c>
      <c r="I288" s="2">
        <f>COUNTIF(Table3[创建日
Created],H288)</f>
        <v>23</v>
      </c>
      <c r="J288" s="2">
        <f>COUNTIF(Table3[关闭日
Closed],H288)</f>
        <v>25</v>
      </c>
      <c r="K288" s="2">
        <f t="shared" si="23"/>
        <v>5800</v>
      </c>
      <c r="L288" s="2">
        <f t="shared" si="24"/>
        <v>5800</v>
      </c>
      <c r="M288" s="2">
        <f t="shared" si="20"/>
        <v>6302</v>
      </c>
      <c r="N288" s="2">
        <f t="shared" si="24"/>
        <v>6302</v>
      </c>
      <c r="O288" s="2">
        <f t="shared" si="21"/>
        <v>12102</v>
      </c>
    </row>
    <row r="289" spans="8:15" x14ac:dyDescent="0.25">
      <c r="H289" s="14" t="str">
        <f t="shared" si="22"/>
        <v/>
      </c>
      <c r="I289" s="2">
        <f>COUNTIF(Table3[创建日
Created],H289)</f>
        <v>23</v>
      </c>
      <c r="J289" s="2">
        <f>COUNTIF(Table3[关闭日
Closed],H289)</f>
        <v>25</v>
      </c>
      <c r="K289" s="2">
        <f t="shared" si="23"/>
        <v>5823</v>
      </c>
      <c r="L289" s="2">
        <f t="shared" si="24"/>
        <v>5823</v>
      </c>
      <c r="M289" s="2">
        <f t="shared" si="20"/>
        <v>6327</v>
      </c>
      <c r="N289" s="2">
        <f t="shared" si="24"/>
        <v>6327</v>
      </c>
      <c r="O289" s="2">
        <f t="shared" si="21"/>
        <v>12150</v>
      </c>
    </row>
    <row r="290" spans="8:15" x14ac:dyDescent="0.25">
      <c r="H290" s="14" t="str">
        <f t="shared" si="22"/>
        <v/>
      </c>
      <c r="I290" s="2">
        <f>COUNTIF(Table3[创建日
Created],H290)</f>
        <v>23</v>
      </c>
      <c r="J290" s="2">
        <f>COUNTIF(Table3[关闭日
Closed],H290)</f>
        <v>25</v>
      </c>
      <c r="K290" s="2">
        <f t="shared" si="23"/>
        <v>5846</v>
      </c>
      <c r="L290" s="2">
        <f t="shared" si="24"/>
        <v>5846</v>
      </c>
      <c r="M290" s="2">
        <f t="shared" si="20"/>
        <v>6352</v>
      </c>
      <c r="N290" s="2">
        <f t="shared" si="24"/>
        <v>6352</v>
      </c>
      <c r="O290" s="2">
        <f t="shared" si="21"/>
        <v>12198</v>
      </c>
    </row>
    <row r="291" spans="8:15" x14ac:dyDescent="0.25">
      <c r="H291" s="14" t="str">
        <f t="shared" si="22"/>
        <v/>
      </c>
      <c r="I291" s="2">
        <f>COUNTIF(Table3[创建日
Created],H291)</f>
        <v>23</v>
      </c>
      <c r="J291" s="2">
        <f>COUNTIF(Table3[关闭日
Closed],H291)</f>
        <v>25</v>
      </c>
      <c r="K291" s="2">
        <f t="shared" si="23"/>
        <v>5869</v>
      </c>
      <c r="L291" s="2">
        <f t="shared" si="24"/>
        <v>5869</v>
      </c>
      <c r="M291" s="2">
        <f t="shared" si="20"/>
        <v>6377</v>
      </c>
      <c r="N291" s="2">
        <f t="shared" si="24"/>
        <v>6377</v>
      </c>
      <c r="O291" s="2">
        <f t="shared" si="21"/>
        <v>12246</v>
      </c>
    </row>
    <row r="292" spans="8:15" x14ac:dyDescent="0.25">
      <c r="H292" s="14" t="str">
        <f t="shared" si="22"/>
        <v/>
      </c>
      <c r="I292" s="2">
        <f>COUNTIF(Table3[创建日
Created],H292)</f>
        <v>23</v>
      </c>
      <c r="J292" s="2">
        <f>COUNTIF(Table3[关闭日
Closed],H292)</f>
        <v>25</v>
      </c>
      <c r="K292" s="2">
        <f t="shared" si="23"/>
        <v>5892</v>
      </c>
      <c r="L292" s="2">
        <f t="shared" si="24"/>
        <v>5892</v>
      </c>
      <c r="M292" s="2">
        <f t="shared" si="20"/>
        <v>6402</v>
      </c>
      <c r="N292" s="2">
        <f t="shared" si="24"/>
        <v>6402</v>
      </c>
      <c r="O292" s="2">
        <f t="shared" si="21"/>
        <v>12294</v>
      </c>
    </row>
    <row r="293" spans="8:15" x14ac:dyDescent="0.25">
      <c r="H293" s="14" t="str">
        <f t="shared" si="22"/>
        <v/>
      </c>
      <c r="I293" s="2">
        <f>COUNTIF(Table3[创建日
Created],H293)</f>
        <v>23</v>
      </c>
      <c r="J293" s="2">
        <f>COUNTIF(Table3[关闭日
Closed],H293)</f>
        <v>25</v>
      </c>
      <c r="K293" s="2">
        <f t="shared" si="23"/>
        <v>5915</v>
      </c>
      <c r="L293" s="2">
        <f t="shared" si="24"/>
        <v>5915</v>
      </c>
      <c r="M293" s="2">
        <f t="shared" si="20"/>
        <v>6427</v>
      </c>
      <c r="N293" s="2">
        <f t="shared" si="24"/>
        <v>6427</v>
      </c>
      <c r="O293" s="2">
        <f t="shared" si="21"/>
        <v>12342</v>
      </c>
    </row>
    <row r="294" spans="8:15" x14ac:dyDescent="0.25">
      <c r="H294" s="14" t="str">
        <f t="shared" si="22"/>
        <v/>
      </c>
      <c r="I294" s="2">
        <f>COUNTIF(Table3[创建日
Created],H294)</f>
        <v>23</v>
      </c>
      <c r="J294" s="2">
        <f>COUNTIF(Table3[关闭日
Closed],H294)</f>
        <v>25</v>
      </c>
      <c r="K294" s="2">
        <f t="shared" si="23"/>
        <v>5938</v>
      </c>
      <c r="L294" s="2">
        <f t="shared" si="24"/>
        <v>5938</v>
      </c>
      <c r="M294" s="2">
        <f t="shared" si="20"/>
        <v>6452</v>
      </c>
      <c r="N294" s="2">
        <f t="shared" si="24"/>
        <v>6452</v>
      </c>
      <c r="O294" s="2">
        <f t="shared" si="21"/>
        <v>12390</v>
      </c>
    </row>
    <row r="295" spans="8:15" x14ac:dyDescent="0.25">
      <c r="H295" s="14" t="str">
        <f t="shared" si="22"/>
        <v/>
      </c>
      <c r="I295" s="2">
        <f>COUNTIF(Table3[创建日
Created],H295)</f>
        <v>23</v>
      </c>
      <c r="J295" s="2">
        <f>COUNTIF(Table3[关闭日
Closed],H295)</f>
        <v>25</v>
      </c>
      <c r="K295" s="2">
        <f t="shared" si="23"/>
        <v>5961</v>
      </c>
      <c r="L295" s="2">
        <f t="shared" si="24"/>
        <v>5961</v>
      </c>
      <c r="M295" s="2">
        <f t="shared" si="20"/>
        <v>6477</v>
      </c>
      <c r="N295" s="2">
        <f t="shared" si="24"/>
        <v>6477</v>
      </c>
      <c r="O295" s="2">
        <f t="shared" si="21"/>
        <v>12438</v>
      </c>
    </row>
    <row r="296" spans="8:15" x14ac:dyDescent="0.25">
      <c r="H296" s="14" t="str">
        <f t="shared" si="22"/>
        <v/>
      </c>
      <c r="I296" s="2">
        <f>COUNTIF(Table3[创建日
Created],H296)</f>
        <v>23</v>
      </c>
      <c r="J296" s="2">
        <f>COUNTIF(Table3[关闭日
Closed],H296)</f>
        <v>25</v>
      </c>
      <c r="K296" s="2">
        <f t="shared" si="23"/>
        <v>5984</v>
      </c>
      <c r="L296" s="2">
        <f t="shared" si="24"/>
        <v>5984</v>
      </c>
      <c r="M296" s="2">
        <f t="shared" si="20"/>
        <v>6502</v>
      </c>
      <c r="N296" s="2">
        <f t="shared" si="24"/>
        <v>6502</v>
      </c>
      <c r="O296" s="2">
        <f t="shared" si="21"/>
        <v>12486</v>
      </c>
    </row>
    <row r="297" spans="8:15" x14ac:dyDescent="0.25">
      <c r="H297" s="14" t="str">
        <f t="shared" si="22"/>
        <v/>
      </c>
      <c r="I297" s="2">
        <f>COUNTIF(Table3[创建日
Created],H297)</f>
        <v>23</v>
      </c>
      <c r="J297" s="2">
        <f>COUNTIF(Table3[关闭日
Closed],H297)</f>
        <v>25</v>
      </c>
      <c r="K297" s="2">
        <f t="shared" si="23"/>
        <v>6007</v>
      </c>
      <c r="L297" s="2">
        <f t="shared" si="24"/>
        <v>6007</v>
      </c>
      <c r="M297" s="2">
        <f t="shared" si="20"/>
        <v>6527</v>
      </c>
      <c r="N297" s="2">
        <f t="shared" si="24"/>
        <v>6527</v>
      </c>
      <c r="O297" s="2">
        <f t="shared" si="21"/>
        <v>12534</v>
      </c>
    </row>
    <row r="298" spans="8:15" x14ac:dyDescent="0.25">
      <c r="H298" s="14" t="str">
        <f t="shared" si="22"/>
        <v/>
      </c>
      <c r="I298" s="2">
        <f>COUNTIF(Table3[创建日
Created],H298)</f>
        <v>23</v>
      </c>
      <c r="J298" s="2">
        <f>COUNTIF(Table3[关闭日
Closed],H298)</f>
        <v>25</v>
      </c>
      <c r="K298" s="2">
        <f t="shared" si="23"/>
        <v>6030</v>
      </c>
      <c r="L298" s="2">
        <f t="shared" si="24"/>
        <v>6030</v>
      </c>
      <c r="M298" s="2">
        <f t="shared" si="20"/>
        <v>6552</v>
      </c>
      <c r="N298" s="2">
        <f t="shared" si="24"/>
        <v>6552</v>
      </c>
      <c r="O298" s="2">
        <f t="shared" si="21"/>
        <v>12582</v>
      </c>
    </row>
    <row r="299" spans="8:15" x14ac:dyDescent="0.25">
      <c r="H299" s="14" t="str">
        <f t="shared" si="22"/>
        <v/>
      </c>
      <c r="I299" s="2">
        <f>COUNTIF(Table3[创建日
Created],H299)</f>
        <v>23</v>
      </c>
      <c r="J299" s="2">
        <f>COUNTIF(Table3[关闭日
Closed],H299)</f>
        <v>25</v>
      </c>
      <c r="K299" s="2">
        <f t="shared" si="23"/>
        <v>6053</v>
      </c>
      <c r="L299" s="2">
        <f t="shared" si="24"/>
        <v>6053</v>
      </c>
      <c r="M299" s="2">
        <f t="shared" si="20"/>
        <v>6577</v>
      </c>
      <c r="N299" s="2">
        <f t="shared" si="24"/>
        <v>6577</v>
      </c>
      <c r="O299" s="2">
        <f t="shared" si="21"/>
        <v>12630</v>
      </c>
    </row>
    <row r="300" spans="8:15" x14ac:dyDescent="0.25">
      <c r="H300" s="14" t="str">
        <f t="shared" si="22"/>
        <v/>
      </c>
      <c r="I300" s="2">
        <f>COUNTIF(Table3[创建日
Created],H300)</f>
        <v>23</v>
      </c>
      <c r="J300" s="2">
        <f>COUNTIF(Table3[关闭日
Closed],H300)</f>
        <v>25</v>
      </c>
      <c r="K300" s="2">
        <f t="shared" si="23"/>
        <v>6076</v>
      </c>
      <c r="L300" s="2">
        <f t="shared" si="24"/>
        <v>6076</v>
      </c>
      <c r="M300" s="2">
        <f t="shared" si="20"/>
        <v>6602</v>
      </c>
      <c r="N300" s="2">
        <f t="shared" si="24"/>
        <v>6602</v>
      </c>
      <c r="O300" s="2">
        <f t="shared" si="21"/>
        <v>12678</v>
      </c>
    </row>
    <row r="301" spans="8:15" x14ac:dyDescent="0.25">
      <c r="H301" s="14" t="str">
        <f t="shared" si="22"/>
        <v/>
      </c>
      <c r="I301" s="2">
        <f>COUNTIF(Table3[创建日
Created],H301)</f>
        <v>23</v>
      </c>
      <c r="J301" s="2">
        <f>COUNTIF(Table3[关闭日
Closed],H301)</f>
        <v>25</v>
      </c>
      <c r="K301" s="2">
        <f t="shared" si="23"/>
        <v>6099</v>
      </c>
      <c r="L301" s="2">
        <f t="shared" si="24"/>
        <v>6099</v>
      </c>
      <c r="M301" s="2">
        <f t="shared" si="20"/>
        <v>6627</v>
      </c>
      <c r="N301" s="2">
        <f t="shared" si="24"/>
        <v>6627</v>
      </c>
      <c r="O301" s="2">
        <f t="shared" si="21"/>
        <v>12726</v>
      </c>
    </row>
    <row r="302" spans="8:15" x14ac:dyDescent="0.25">
      <c r="H302" s="14" t="str">
        <f t="shared" si="22"/>
        <v/>
      </c>
      <c r="I302" s="2">
        <f>COUNTIF(Table3[创建日
Created],H302)</f>
        <v>23</v>
      </c>
      <c r="J302" s="2">
        <f>COUNTIF(Table3[关闭日
Closed],H302)</f>
        <v>25</v>
      </c>
      <c r="K302" s="2">
        <f t="shared" si="23"/>
        <v>6122</v>
      </c>
      <c r="L302" s="2">
        <f t="shared" si="24"/>
        <v>6122</v>
      </c>
      <c r="M302" s="2">
        <f t="shared" si="20"/>
        <v>6652</v>
      </c>
      <c r="N302" s="2">
        <f t="shared" si="24"/>
        <v>6652</v>
      </c>
      <c r="O302" s="2">
        <f t="shared" si="21"/>
        <v>12774</v>
      </c>
    </row>
    <row r="303" spans="8:15" x14ac:dyDescent="0.25">
      <c r="H303" s="14" t="str">
        <f t="shared" si="22"/>
        <v/>
      </c>
      <c r="I303" s="2">
        <f>COUNTIF(Table3[创建日
Created],H303)</f>
        <v>23</v>
      </c>
      <c r="J303" s="2">
        <f>COUNTIF(Table3[关闭日
Closed],H303)</f>
        <v>25</v>
      </c>
      <c r="K303" s="2">
        <f t="shared" si="23"/>
        <v>6145</v>
      </c>
      <c r="L303" s="2">
        <f t="shared" si="24"/>
        <v>6145</v>
      </c>
      <c r="M303" s="2">
        <f t="shared" si="20"/>
        <v>6677</v>
      </c>
      <c r="N303" s="2">
        <f t="shared" si="24"/>
        <v>6677</v>
      </c>
      <c r="O303" s="2">
        <f t="shared" si="21"/>
        <v>12822</v>
      </c>
    </row>
    <row r="304" spans="8:15" x14ac:dyDescent="0.25">
      <c r="H304" s="14" t="str">
        <f t="shared" si="22"/>
        <v/>
      </c>
      <c r="I304" s="2">
        <f>COUNTIF(Table3[创建日
Created],H304)</f>
        <v>23</v>
      </c>
      <c r="J304" s="2">
        <f>COUNTIF(Table3[关闭日
Closed],H304)</f>
        <v>25</v>
      </c>
      <c r="K304" s="2">
        <f t="shared" si="23"/>
        <v>6168</v>
      </c>
      <c r="L304" s="2">
        <f t="shared" si="24"/>
        <v>6168</v>
      </c>
      <c r="M304" s="2">
        <f t="shared" si="20"/>
        <v>6702</v>
      </c>
      <c r="N304" s="2">
        <f t="shared" si="24"/>
        <v>6702</v>
      </c>
      <c r="O304" s="2">
        <f t="shared" si="21"/>
        <v>12870</v>
      </c>
    </row>
    <row r="305" spans="8:15" x14ac:dyDescent="0.25">
      <c r="H305" s="14" t="str">
        <f t="shared" si="22"/>
        <v/>
      </c>
      <c r="I305" s="2">
        <f>COUNTIF(Table3[创建日
Created],H305)</f>
        <v>23</v>
      </c>
      <c r="J305" s="2">
        <f>COUNTIF(Table3[关闭日
Closed],H305)</f>
        <v>25</v>
      </c>
      <c r="K305" s="2">
        <f t="shared" si="23"/>
        <v>6191</v>
      </c>
      <c r="L305" s="2">
        <f t="shared" si="24"/>
        <v>6191</v>
      </c>
      <c r="M305" s="2">
        <f t="shared" si="20"/>
        <v>6727</v>
      </c>
      <c r="N305" s="2">
        <f t="shared" si="24"/>
        <v>6727</v>
      </c>
      <c r="O305" s="2">
        <f t="shared" si="21"/>
        <v>12918</v>
      </c>
    </row>
    <row r="306" spans="8:15" x14ac:dyDescent="0.25">
      <c r="H306" s="14" t="str">
        <f t="shared" si="22"/>
        <v/>
      </c>
      <c r="I306" s="2">
        <f>COUNTIF(Table3[创建日
Created],H306)</f>
        <v>23</v>
      </c>
      <c r="J306" s="2">
        <f>COUNTIF(Table3[关闭日
Closed],H306)</f>
        <v>25</v>
      </c>
      <c r="K306" s="2">
        <f t="shared" si="23"/>
        <v>6214</v>
      </c>
      <c r="L306" s="2">
        <f t="shared" si="24"/>
        <v>6214</v>
      </c>
      <c r="M306" s="2">
        <f t="shared" si="20"/>
        <v>6752</v>
      </c>
      <c r="N306" s="2">
        <f t="shared" si="24"/>
        <v>6752</v>
      </c>
      <c r="O306" s="2">
        <f t="shared" si="21"/>
        <v>12966</v>
      </c>
    </row>
    <row r="307" spans="8:15" x14ac:dyDescent="0.25">
      <c r="H307" s="14" t="str">
        <f t="shared" si="22"/>
        <v/>
      </c>
      <c r="I307" s="2">
        <f>COUNTIF(Table3[创建日
Created],H307)</f>
        <v>23</v>
      </c>
      <c r="J307" s="2">
        <f>COUNTIF(Table3[关闭日
Closed],H307)</f>
        <v>25</v>
      </c>
      <c r="K307" s="2">
        <f t="shared" si="23"/>
        <v>6237</v>
      </c>
      <c r="L307" s="2">
        <f t="shared" si="24"/>
        <v>6237</v>
      </c>
      <c r="M307" s="2">
        <f t="shared" si="20"/>
        <v>6777</v>
      </c>
      <c r="N307" s="2">
        <f t="shared" si="24"/>
        <v>6777</v>
      </c>
      <c r="O307" s="2">
        <f t="shared" si="21"/>
        <v>13014</v>
      </c>
    </row>
    <row r="308" spans="8:15" x14ac:dyDescent="0.25">
      <c r="H308" s="14" t="str">
        <f t="shared" si="22"/>
        <v/>
      </c>
      <c r="I308" s="2">
        <f>COUNTIF(Table3[创建日
Created],H308)</f>
        <v>23</v>
      </c>
      <c r="J308" s="2">
        <f>COUNTIF(Table3[关闭日
Closed],H308)</f>
        <v>25</v>
      </c>
      <c r="K308" s="2">
        <f t="shared" si="23"/>
        <v>6260</v>
      </c>
      <c r="L308" s="2">
        <f t="shared" si="24"/>
        <v>6260</v>
      </c>
      <c r="M308" s="2">
        <f t="shared" si="20"/>
        <v>6802</v>
      </c>
      <c r="N308" s="2">
        <f t="shared" si="24"/>
        <v>6802</v>
      </c>
      <c r="O308" s="2">
        <f t="shared" si="21"/>
        <v>13062</v>
      </c>
    </row>
    <row r="309" spans="8:15" x14ac:dyDescent="0.25">
      <c r="H309" s="14" t="str">
        <f t="shared" si="22"/>
        <v/>
      </c>
      <c r="I309" s="2">
        <f>COUNTIF(Table3[创建日
Created],H309)</f>
        <v>23</v>
      </c>
      <c r="J309" s="2">
        <f>COUNTIF(Table3[关闭日
Closed],H309)</f>
        <v>25</v>
      </c>
      <c r="K309" s="2">
        <f t="shared" si="23"/>
        <v>6283</v>
      </c>
      <c r="L309" s="2">
        <f t="shared" si="24"/>
        <v>6283</v>
      </c>
      <c r="M309" s="2">
        <f t="shared" si="20"/>
        <v>6827</v>
      </c>
      <c r="N309" s="2">
        <f t="shared" si="24"/>
        <v>6827</v>
      </c>
      <c r="O309" s="2">
        <f t="shared" si="21"/>
        <v>13110</v>
      </c>
    </row>
    <row r="310" spans="8:15" x14ac:dyDescent="0.25">
      <c r="H310" s="14" t="str">
        <f t="shared" si="22"/>
        <v/>
      </c>
      <c r="I310" s="2">
        <f>COUNTIF(Table3[创建日
Created],H310)</f>
        <v>23</v>
      </c>
      <c r="J310" s="2">
        <f>COUNTIF(Table3[关闭日
Closed],H310)</f>
        <v>25</v>
      </c>
      <c r="K310" s="2">
        <f t="shared" si="23"/>
        <v>6306</v>
      </c>
      <c r="L310" s="2">
        <f t="shared" si="24"/>
        <v>6306</v>
      </c>
      <c r="M310" s="2">
        <f t="shared" si="20"/>
        <v>6852</v>
      </c>
      <c r="N310" s="2">
        <f t="shared" si="24"/>
        <v>6852</v>
      </c>
      <c r="O310" s="2">
        <f t="shared" si="21"/>
        <v>13158</v>
      </c>
    </row>
    <row r="311" spans="8:15" x14ac:dyDescent="0.25">
      <c r="H311" s="14" t="str">
        <f t="shared" si="22"/>
        <v/>
      </c>
      <c r="I311" s="2">
        <f>COUNTIF(Table3[创建日
Created],H311)</f>
        <v>23</v>
      </c>
      <c r="J311" s="2">
        <f>COUNTIF(Table3[关闭日
Closed],H311)</f>
        <v>25</v>
      </c>
      <c r="K311" s="2">
        <f t="shared" si="23"/>
        <v>6329</v>
      </c>
      <c r="L311" s="2">
        <f t="shared" si="24"/>
        <v>6329</v>
      </c>
      <c r="M311" s="2">
        <f t="shared" si="20"/>
        <v>6877</v>
      </c>
      <c r="N311" s="2">
        <f t="shared" si="24"/>
        <v>6877</v>
      </c>
      <c r="O311" s="2">
        <f t="shared" si="21"/>
        <v>13206</v>
      </c>
    </row>
    <row r="312" spans="8:15" x14ac:dyDescent="0.25">
      <c r="H312" s="14" t="str">
        <f t="shared" si="22"/>
        <v/>
      </c>
      <c r="I312" s="2">
        <f>COUNTIF(Table3[创建日
Created],H312)</f>
        <v>23</v>
      </c>
      <c r="J312" s="2">
        <f>COUNTIF(Table3[关闭日
Closed],H312)</f>
        <v>25</v>
      </c>
      <c r="K312" s="2">
        <f t="shared" si="23"/>
        <v>6352</v>
      </c>
      <c r="L312" s="2">
        <f t="shared" si="24"/>
        <v>6352</v>
      </c>
      <c r="M312" s="2">
        <f t="shared" si="20"/>
        <v>6902</v>
      </c>
      <c r="N312" s="2">
        <f t="shared" si="24"/>
        <v>6902</v>
      </c>
      <c r="O312" s="2">
        <f t="shared" si="21"/>
        <v>13254</v>
      </c>
    </row>
    <row r="313" spans="8:15" x14ac:dyDescent="0.25">
      <c r="H313" s="14" t="str">
        <f t="shared" si="22"/>
        <v/>
      </c>
      <c r="I313" s="2">
        <f>COUNTIF(Table3[创建日
Created],H313)</f>
        <v>23</v>
      </c>
      <c r="J313" s="2">
        <f>COUNTIF(Table3[关闭日
Closed],H313)</f>
        <v>25</v>
      </c>
      <c r="K313" s="2">
        <f t="shared" si="23"/>
        <v>6375</v>
      </c>
      <c r="L313" s="2">
        <f t="shared" si="24"/>
        <v>6375</v>
      </c>
      <c r="M313" s="2">
        <f t="shared" si="20"/>
        <v>6927</v>
      </c>
      <c r="N313" s="2">
        <f t="shared" si="24"/>
        <v>6927</v>
      </c>
      <c r="O313" s="2">
        <f t="shared" si="21"/>
        <v>13302</v>
      </c>
    </row>
    <row r="314" spans="8:15" x14ac:dyDescent="0.25">
      <c r="H314" s="14" t="str">
        <f t="shared" si="22"/>
        <v/>
      </c>
      <c r="I314" s="2">
        <f>COUNTIF(Table3[创建日
Created],H314)</f>
        <v>23</v>
      </c>
      <c r="J314" s="2">
        <f>COUNTIF(Table3[关闭日
Closed],H314)</f>
        <v>25</v>
      </c>
      <c r="K314" s="2">
        <f t="shared" si="23"/>
        <v>6398</v>
      </c>
      <c r="L314" s="2">
        <f t="shared" si="24"/>
        <v>6398</v>
      </c>
      <c r="M314" s="2">
        <f t="shared" si="20"/>
        <v>6952</v>
      </c>
      <c r="N314" s="2">
        <f t="shared" si="24"/>
        <v>6952</v>
      </c>
      <c r="O314" s="2">
        <f t="shared" si="21"/>
        <v>13350</v>
      </c>
    </row>
    <row r="315" spans="8:15" x14ac:dyDescent="0.25">
      <c r="H315" s="14" t="str">
        <f t="shared" si="22"/>
        <v/>
      </c>
      <c r="I315" s="2">
        <f>COUNTIF(Table3[创建日
Created],H315)</f>
        <v>23</v>
      </c>
      <c r="J315" s="2">
        <f>COUNTIF(Table3[关闭日
Closed],H315)</f>
        <v>25</v>
      </c>
      <c r="K315" s="2">
        <f t="shared" si="23"/>
        <v>6421</v>
      </c>
      <c r="L315" s="2">
        <f t="shared" si="24"/>
        <v>6421</v>
      </c>
      <c r="M315" s="2">
        <f t="shared" si="20"/>
        <v>6977</v>
      </c>
      <c r="N315" s="2">
        <f t="shared" si="24"/>
        <v>6977</v>
      </c>
      <c r="O315" s="2">
        <f t="shared" si="21"/>
        <v>13398</v>
      </c>
    </row>
    <row r="316" spans="8:15" x14ac:dyDescent="0.25">
      <c r="H316" s="14" t="str">
        <f t="shared" si="22"/>
        <v/>
      </c>
      <c r="I316" s="2">
        <f>COUNTIF(Table3[创建日
Created],H316)</f>
        <v>23</v>
      </c>
      <c r="J316" s="2">
        <f>COUNTIF(Table3[关闭日
Closed],H316)</f>
        <v>25</v>
      </c>
      <c r="K316" s="2">
        <f t="shared" si="23"/>
        <v>6444</v>
      </c>
      <c r="L316" s="2">
        <f t="shared" si="24"/>
        <v>6444</v>
      </c>
      <c r="M316" s="2">
        <f t="shared" si="20"/>
        <v>7002</v>
      </c>
      <c r="N316" s="2">
        <f t="shared" si="24"/>
        <v>7002</v>
      </c>
      <c r="O316" s="2">
        <f t="shared" si="21"/>
        <v>13446</v>
      </c>
    </row>
    <row r="317" spans="8:15" x14ac:dyDescent="0.25">
      <c r="H317" s="14" t="str">
        <f t="shared" si="22"/>
        <v/>
      </c>
      <c r="I317" s="2">
        <f>COUNTIF(Table3[创建日
Created],H317)</f>
        <v>23</v>
      </c>
      <c r="J317" s="2">
        <f>COUNTIF(Table3[关闭日
Closed],H317)</f>
        <v>25</v>
      </c>
      <c r="K317" s="2">
        <f t="shared" si="23"/>
        <v>6467</v>
      </c>
      <c r="L317" s="2">
        <f t="shared" si="24"/>
        <v>6467</v>
      </c>
      <c r="M317" s="2">
        <f t="shared" si="20"/>
        <v>7027</v>
      </c>
      <c r="N317" s="2">
        <f t="shared" si="24"/>
        <v>7027</v>
      </c>
      <c r="O317" s="2">
        <f t="shared" si="21"/>
        <v>13494</v>
      </c>
    </row>
    <row r="318" spans="8:15" x14ac:dyDescent="0.25">
      <c r="H318" s="14" t="str">
        <f t="shared" si="22"/>
        <v/>
      </c>
      <c r="I318" s="2">
        <f>COUNTIF(Table3[创建日
Created],H318)</f>
        <v>23</v>
      </c>
      <c r="J318" s="2">
        <f>COUNTIF(Table3[关闭日
Closed],H318)</f>
        <v>25</v>
      </c>
      <c r="K318" s="2">
        <f t="shared" si="23"/>
        <v>6490</v>
      </c>
      <c r="L318" s="2">
        <f t="shared" si="24"/>
        <v>6490</v>
      </c>
      <c r="M318" s="2">
        <f t="shared" si="20"/>
        <v>7052</v>
      </c>
      <c r="N318" s="2">
        <f t="shared" si="24"/>
        <v>7052</v>
      </c>
      <c r="O318" s="2">
        <f t="shared" si="21"/>
        <v>13542</v>
      </c>
    </row>
    <row r="319" spans="8:15" x14ac:dyDescent="0.25">
      <c r="H319" s="14" t="str">
        <f t="shared" si="22"/>
        <v/>
      </c>
      <c r="I319" s="2">
        <f>COUNTIF(Table3[创建日
Created],H319)</f>
        <v>23</v>
      </c>
      <c r="J319" s="2">
        <f>COUNTIF(Table3[关闭日
Closed],H319)</f>
        <v>25</v>
      </c>
      <c r="K319" s="2">
        <f t="shared" si="23"/>
        <v>6513</v>
      </c>
      <c r="L319" s="2">
        <f t="shared" si="24"/>
        <v>6513</v>
      </c>
      <c r="M319" s="2">
        <f t="shared" si="20"/>
        <v>7077</v>
      </c>
      <c r="N319" s="2">
        <f t="shared" si="24"/>
        <v>7077</v>
      </c>
      <c r="O319" s="2">
        <f t="shared" si="21"/>
        <v>13590</v>
      </c>
    </row>
    <row r="320" spans="8:15" x14ac:dyDescent="0.25">
      <c r="H320" s="14" t="str">
        <f t="shared" si="22"/>
        <v/>
      </c>
      <c r="I320" s="2">
        <f>COUNTIF(Table3[创建日
Created],H320)</f>
        <v>23</v>
      </c>
      <c r="J320" s="2">
        <f>COUNTIF(Table3[关闭日
Closed],H320)</f>
        <v>25</v>
      </c>
      <c r="K320" s="2">
        <f t="shared" si="23"/>
        <v>6536</v>
      </c>
      <c r="L320" s="2">
        <f t="shared" si="24"/>
        <v>6536</v>
      </c>
      <c r="M320" s="2">
        <f t="shared" si="20"/>
        <v>7102</v>
      </c>
      <c r="N320" s="2">
        <f t="shared" si="24"/>
        <v>7102</v>
      </c>
      <c r="O320" s="2">
        <f t="shared" si="21"/>
        <v>13638</v>
      </c>
    </row>
    <row r="321" spans="8:15" x14ac:dyDescent="0.25">
      <c r="H321" s="14" t="str">
        <f t="shared" si="22"/>
        <v/>
      </c>
      <c r="I321" s="2">
        <f>COUNTIF(Table3[创建日
Created],H321)</f>
        <v>23</v>
      </c>
      <c r="J321" s="2">
        <f>COUNTIF(Table3[关闭日
Closed],H321)</f>
        <v>25</v>
      </c>
      <c r="K321" s="2">
        <f t="shared" si="23"/>
        <v>6559</v>
      </c>
      <c r="L321" s="2">
        <f t="shared" si="24"/>
        <v>6559</v>
      </c>
      <c r="M321" s="2">
        <f t="shared" si="20"/>
        <v>7127</v>
      </c>
      <c r="N321" s="2">
        <f t="shared" si="24"/>
        <v>7127</v>
      </c>
      <c r="O321" s="2">
        <f t="shared" si="21"/>
        <v>13686</v>
      </c>
    </row>
    <row r="322" spans="8:15" x14ac:dyDescent="0.25">
      <c r="H322" s="14" t="str">
        <f t="shared" si="22"/>
        <v/>
      </c>
      <c r="I322" s="2">
        <f>COUNTIF(Table3[创建日
Created],H322)</f>
        <v>23</v>
      </c>
      <c r="J322" s="2">
        <f>COUNTIF(Table3[关闭日
Closed],H322)</f>
        <v>25</v>
      </c>
      <c r="K322" s="2">
        <f t="shared" si="23"/>
        <v>6582</v>
      </c>
      <c r="L322" s="2">
        <f t="shared" si="24"/>
        <v>6582</v>
      </c>
      <c r="M322" s="2">
        <f t="shared" si="20"/>
        <v>7152</v>
      </c>
      <c r="N322" s="2">
        <f t="shared" si="24"/>
        <v>7152</v>
      </c>
      <c r="O322" s="2">
        <f t="shared" si="21"/>
        <v>13734</v>
      </c>
    </row>
    <row r="323" spans="8:15" x14ac:dyDescent="0.25">
      <c r="H323" s="14" t="str">
        <f t="shared" si="22"/>
        <v/>
      </c>
      <c r="I323" s="2">
        <f>COUNTIF(Table3[创建日
Created],H323)</f>
        <v>23</v>
      </c>
      <c r="J323" s="2">
        <f>COUNTIF(Table3[关闭日
Closed],H323)</f>
        <v>25</v>
      </c>
      <c r="K323" s="2">
        <f t="shared" si="23"/>
        <v>6605</v>
      </c>
      <c r="L323" s="2">
        <f t="shared" si="24"/>
        <v>6605</v>
      </c>
      <c r="M323" s="2">
        <f t="shared" si="20"/>
        <v>7177</v>
      </c>
      <c r="N323" s="2">
        <f t="shared" si="24"/>
        <v>7177</v>
      </c>
      <c r="O323" s="2">
        <f t="shared" si="21"/>
        <v>13782</v>
      </c>
    </row>
    <row r="324" spans="8:15" x14ac:dyDescent="0.25">
      <c r="H324" s="14" t="str">
        <f t="shared" si="22"/>
        <v/>
      </c>
      <c r="I324" s="2">
        <f>COUNTIF(Table3[创建日
Created],H324)</f>
        <v>23</v>
      </c>
      <c r="J324" s="2">
        <f>COUNTIF(Table3[关闭日
Closed],H324)</f>
        <v>25</v>
      </c>
      <c r="K324" s="2">
        <f t="shared" si="23"/>
        <v>6628</v>
      </c>
      <c r="L324" s="2">
        <f t="shared" si="24"/>
        <v>6628</v>
      </c>
      <c r="M324" s="2">
        <f t="shared" si="20"/>
        <v>7202</v>
      </c>
      <c r="N324" s="2">
        <f t="shared" si="24"/>
        <v>7202</v>
      </c>
      <c r="O324" s="2">
        <f t="shared" si="21"/>
        <v>13830</v>
      </c>
    </row>
    <row r="325" spans="8:15" x14ac:dyDescent="0.25">
      <c r="H325" s="14" t="str">
        <f t="shared" si="22"/>
        <v/>
      </c>
      <c r="I325" s="2">
        <f>COUNTIF(Table3[创建日
Created],H325)</f>
        <v>23</v>
      </c>
      <c r="J325" s="2">
        <f>COUNTIF(Table3[关闭日
Closed],H325)</f>
        <v>25</v>
      </c>
      <c r="K325" s="2">
        <f t="shared" si="23"/>
        <v>6651</v>
      </c>
      <c r="L325" s="2">
        <f t="shared" si="24"/>
        <v>6651</v>
      </c>
      <c r="M325" s="2">
        <f t="shared" si="20"/>
        <v>7227</v>
      </c>
      <c r="N325" s="2">
        <f t="shared" si="24"/>
        <v>7227</v>
      </c>
      <c r="O325" s="2">
        <f t="shared" si="21"/>
        <v>13878</v>
      </c>
    </row>
    <row r="326" spans="8:15" x14ac:dyDescent="0.25">
      <c r="H326" s="14" t="str">
        <f t="shared" si="22"/>
        <v/>
      </c>
      <c r="I326" s="2">
        <f>COUNTIF(Table3[创建日
Created],H326)</f>
        <v>23</v>
      </c>
      <c r="J326" s="2">
        <f>COUNTIF(Table3[关闭日
Closed],H326)</f>
        <v>25</v>
      </c>
      <c r="K326" s="2">
        <f t="shared" si="23"/>
        <v>6674</v>
      </c>
      <c r="L326" s="2">
        <f t="shared" si="24"/>
        <v>6674</v>
      </c>
      <c r="M326" s="2">
        <f t="shared" ref="M326:M341" si="25">J326+M325</f>
        <v>7252</v>
      </c>
      <c r="N326" s="2">
        <f t="shared" si="24"/>
        <v>7252</v>
      </c>
      <c r="O326" s="2">
        <f t="shared" ref="O326:O341" si="26">SUM(I326:J326)+O325</f>
        <v>13926</v>
      </c>
    </row>
    <row r="327" spans="8:15" x14ac:dyDescent="0.25">
      <c r="H327" s="14" t="str">
        <f t="shared" ref="H327:H341" si="27">IF(H326="","",IF(H326+1=$F$6+1,"",H326+1))</f>
        <v/>
      </c>
      <c r="I327" s="2">
        <f>COUNTIF(Table3[创建日
Created],H327)</f>
        <v>23</v>
      </c>
      <c r="J327" s="2">
        <f>COUNTIF(Table3[关闭日
Closed],H327)</f>
        <v>25</v>
      </c>
      <c r="K327" s="2">
        <f t="shared" ref="K327:K341" si="28">I327+K326</f>
        <v>6697</v>
      </c>
      <c r="L327" s="2">
        <f t="shared" ref="L327:N341" si="29">IF(K327=K326,"",K327)</f>
        <v>6697</v>
      </c>
      <c r="M327" s="2">
        <f t="shared" si="25"/>
        <v>7277</v>
      </c>
      <c r="N327" s="2">
        <f t="shared" si="29"/>
        <v>7277</v>
      </c>
      <c r="O327" s="2">
        <f t="shared" si="26"/>
        <v>13974</v>
      </c>
    </row>
    <row r="328" spans="8:15" x14ac:dyDescent="0.25">
      <c r="H328" s="14" t="str">
        <f t="shared" si="27"/>
        <v/>
      </c>
      <c r="I328" s="2">
        <f>COUNTIF(Table3[创建日
Created],H328)</f>
        <v>23</v>
      </c>
      <c r="J328" s="2">
        <f>COUNTIF(Table3[关闭日
Closed],H328)</f>
        <v>25</v>
      </c>
      <c r="K328" s="2">
        <f t="shared" si="28"/>
        <v>6720</v>
      </c>
      <c r="L328" s="2">
        <f t="shared" si="29"/>
        <v>6720</v>
      </c>
      <c r="M328" s="2">
        <f t="shared" si="25"/>
        <v>7302</v>
      </c>
      <c r="N328" s="2">
        <f t="shared" si="29"/>
        <v>7302</v>
      </c>
      <c r="O328" s="2">
        <f t="shared" si="26"/>
        <v>14022</v>
      </c>
    </row>
    <row r="329" spans="8:15" x14ac:dyDescent="0.25">
      <c r="H329" s="14" t="str">
        <f t="shared" si="27"/>
        <v/>
      </c>
      <c r="I329" s="2">
        <f>COUNTIF(Table3[创建日
Created],H329)</f>
        <v>23</v>
      </c>
      <c r="J329" s="2">
        <f>COUNTIF(Table3[关闭日
Closed],H329)</f>
        <v>25</v>
      </c>
      <c r="K329" s="2">
        <f t="shared" si="28"/>
        <v>6743</v>
      </c>
      <c r="L329" s="2">
        <f t="shared" si="29"/>
        <v>6743</v>
      </c>
      <c r="M329" s="2">
        <f t="shared" si="25"/>
        <v>7327</v>
      </c>
      <c r="N329" s="2">
        <f t="shared" si="29"/>
        <v>7327</v>
      </c>
      <c r="O329" s="2">
        <f t="shared" si="26"/>
        <v>14070</v>
      </c>
    </row>
    <row r="330" spans="8:15" x14ac:dyDescent="0.25">
      <c r="H330" s="14" t="str">
        <f t="shared" si="27"/>
        <v/>
      </c>
      <c r="I330" s="2">
        <f>COUNTIF(Table3[创建日
Created],H330)</f>
        <v>23</v>
      </c>
      <c r="J330" s="2">
        <f>COUNTIF(Table3[关闭日
Closed],H330)</f>
        <v>25</v>
      </c>
      <c r="K330" s="2">
        <f t="shared" si="28"/>
        <v>6766</v>
      </c>
      <c r="L330" s="2">
        <f t="shared" si="29"/>
        <v>6766</v>
      </c>
      <c r="M330" s="2">
        <f t="shared" si="25"/>
        <v>7352</v>
      </c>
      <c r="N330" s="2">
        <f t="shared" si="29"/>
        <v>7352</v>
      </c>
      <c r="O330" s="2">
        <f t="shared" si="26"/>
        <v>14118</v>
      </c>
    </row>
    <row r="331" spans="8:15" x14ac:dyDescent="0.25">
      <c r="H331" s="14" t="str">
        <f t="shared" si="27"/>
        <v/>
      </c>
      <c r="I331" s="2">
        <f>COUNTIF(Table3[创建日
Created],H331)</f>
        <v>23</v>
      </c>
      <c r="J331" s="2">
        <f>COUNTIF(Table3[关闭日
Closed],H331)</f>
        <v>25</v>
      </c>
      <c r="K331" s="2">
        <f t="shared" si="28"/>
        <v>6789</v>
      </c>
      <c r="L331" s="2">
        <f t="shared" si="29"/>
        <v>6789</v>
      </c>
      <c r="M331" s="2">
        <f t="shared" si="25"/>
        <v>7377</v>
      </c>
      <c r="N331" s="2">
        <f t="shared" si="29"/>
        <v>7377</v>
      </c>
      <c r="O331" s="2">
        <f t="shared" si="26"/>
        <v>14166</v>
      </c>
    </row>
    <row r="332" spans="8:15" x14ac:dyDescent="0.25">
      <c r="H332" s="14" t="str">
        <f t="shared" si="27"/>
        <v/>
      </c>
      <c r="I332" s="2">
        <f>COUNTIF(Table3[创建日
Created],H332)</f>
        <v>23</v>
      </c>
      <c r="J332" s="2">
        <f>COUNTIF(Table3[关闭日
Closed],H332)</f>
        <v>25</v>
      </c>
      <c r="K332" s="2">
        <f t="shared" si="28"/>
        <v>6812</v>
      </c>
      <c r="L332" s="2">
        <f t="shared" si="29"/>
        <v>6812</v>
      </c>
      <c r="M332" s="2">
        <f t="shared" si="25"/>
        <v>7402</v>
      </c>
      <c r="N332" s="2">
        <f t="shared" si="29"/>
        <v>7402</v>
      </c>
      <c r="O332" s="2">
        <f t="shared" si="26"/>
        <v>14214</v>
      </c>
    </row>
    <row r="333" spans="8:15" x14ac:dyDescent="0.25">
      <c r="H333" s="14" t="str">
        <f t="shared" si="27"/>
        <v/>
      </c>
      <c r="I333" s="2">
        <f>COUNTIF(Table3[创建日
Created],H333)</f>
        <v>23</v>
      </c>
      <c r="J333" s="2">
        <f>COUNTIF(Table3[关闭日
Closed],H333)</f>
        <v>25</v>
      </c>
      <c r="K333" s="2">
        <f t="shared" si="28"/>
        <v>6835</v>
      </c>
      <c r="L333" s="2">
        <f t="shared" si="29"/>
        <v>6835</v>
      </c>
      <c r="M333" s="2">
        <f t="shared" si="25"/>
        <v>7427</v>
      </c>
      <c r="N333" s="2">
        <f t="shared" si="29"/>
        <v>7427</v>
      </c>
      <c r="O333" s="2">
        <f t="shared" si="26"/>
        <v>14262</v>
      </c>
    </row>
    <row r="334" spans="8:15" x14ac:dyDescent="0.25">
      <c r="H334" s="14" t="str">
        <f t="shared" si="27"/>
        <v/>
      </c>
      <c r="I334" s="2">
        <f>COUNTIF(Table3[创建日
Created],H334)</f>
        <v>23</v>
      </c>
      <c r="J334" s="2">
        <f>COUNTIF(Table3[关闭日
Closed],H334)</f>
        <v>25</v>
      </c>
      <c r="K334" s="2">
        <f t="shared" si="28"/>
        <v>6858</v>
      </c>
      <c r="L334" s="2">
        <f t="shared" si="29"/>
        <v>6858</v>
      </c>
      <c r="M334" s="2">
        <f t="shared" si="25"/>
        <v>7452</v>
      </c>
      <c r="N334" s="2">
        <f t="shared" si="29"/>
        <v>7452</v>
      </c>
      <c r="O334" s="2">
        <f t="shared" si="26"/>
        <v>14310</v>
      </c>
    </row>
    <row r="335" spans="8:15" x14ac:dyDescent="0.25">
      <c r="H335" s="14" t="str">
        <f t="shared" si="27"/>
        <v/>
      </c>
      <c r="I335" s="2">
        <f>COUNTIF(Table3[创建日
Created],H335)</f>
        <v>23</v>
      </c>
      <c r="J335" s="2">
        <f>COUNTIF(Table3[关闭日
Closed],H335)</f>
        <v>25</v>
      </c>
      <c r="K335" s="2">
        <f t="shared" si="28"/>
        <v>6881</v>
      </c>
      <c r="L335" s="2">
        <f t="shared" si="29"/>
        <v>6881</v>
      </c>
      <c r="M335" s="2">
        <f t="shared" si="25"/>
        <v>7477</v>
      </c>
      <c r="N335" s="2">
        <f t="shared" si="29"/>
        <v>7477</v>
      </c>
      <c r="O335" s="2">
        <f t="shared" si="26"/>
        <v>14358</v>
      </c>
    </row>
    <row r="336" spans="8:15" x14ac:dyDescent="0.25">
      <c r="H336" s="14" t="str">
        <f t="shared" si="27"/>
        <v/>
      </c>
      <c r="I336" s="2">
        <f>COUNTIF(Table3[创建日
Created],H336)</f>
        <v>23</v>
      </c>
      <c r="J336" s="2">
        <f>COUNTIF(Table3[关闭日
Closed],H336)</f>
        <v>25</v>
      </c>
      <c r="K336" s="2">
        <f t="shared" si="28"/>
        <v>6904</v>
      </c>
      <c r="L336" s="2">
        <f t="shared" si="29"/>
        <v>6904</v>
      </c>
      <c r="M336" s="2">
        <f t="shared" si="25"/>
        <v>7502</v>
      </c>
      <c r="N336" s="2">
        <f t="shared" si="29"/>
        <v>7502</v>
      </c>
      <c r="O336" s="2">
        <f t="shared" si="26"/>
        <v>14406</v>
      </c>
    </row>
    <row r="337" spans="8:15" x14ac:dyDescent="0.25">
      <c r="H337" s="14" t="str">
        <f t="shared" si="27"/>
        <v/>
      </c>
      <c r="I337" s="2">
        <f>COUNTIF(Table3[创建日
Created],H337)</f>
        <v>23</v>
      </c>
      <c r="J337" s="2">
        <f>COUNTIF(Table3[关闭日
Closed],H337)</f>
        <v>25</v>
      </c>
      <c r="K337" s="2">
        <f t="shared" si="28"/>
        <v>6927</v>
      </c>
      <c r="L337" s="2">
        <f t="shared" si="29"/>
        <v>6927</v>
      </c>
      <c r="M337" s="2">
        <f t="shared" si="25"/>
        <v>7527</v>
      </c>
      <c r="N337" s="2">
        <f t="shared" si="29"/>
        <v>7527</v>
      </c>
      <c r="O337" s="2">
        <f t="shared" si="26"/>
        <v>14454</v>
      </c>
    </row>
    <row r="338" spans="8:15" x14ac:dyDescent="0.25">
      <c r="H338" s="14" t="str">
        <f t="shared" si="27"/>
        <v/>
      </c>
      <c r="I338" s="2">
        <f>COUNTIF(Table3[创建日
Created],H338)</f>
        <v>23</v>
      </c>
      <c r="J338" s="2">
        <f>COUNTIF(Table3[关闭日
Closed],H338)</f>
        <v>25</v>
      </c>
      <c r="K338" s="2">
        <f t="shared" si="28"/>
        <v>6950</v>
      </c>
      <c r="L338" s="2">
        <f t="shared" si="29"/>
        <v>6950</v>
      </c>
      <c r="M338" s="2">
        <f t="shared" si="25"/>
        <v>7552</v>
      </c>
      <c r="N338" s="2">
        <f t="shared" si="29"/>
        <v>7552</v>
      </c>
      <c r="O338" s="2">
        <f t="shared" si="26"/>
        <v>14502</v>
      </c>
    </row>
    <row r="339" spans="8:15" x14ac:dyDescent="0.25">
      <c r="H339" s="14" t="str">
        <f t="shared" si="27"/>
        <v/>
      </c>
      <c r="I339" s="2">
        <f>COUNTIF(Table3[创建日
Created],H339)</f>
        <v>23</v>
      </c>
      <c r="J339" s="2">
        <f>COUNTIF(Table3[关闭日
Closed],H339)</f>
        <v>25</v>
      </c>
      <c r="K339" s="2">
        <f t="shared" si="28"/>
        <v>6973</v>
      </c>
      <c r="L339" s="2">
        <f t="shared" si="29"/>
        <v>6973</v>
      </c>
      <c r="M339" s="2">
        <f t="shared" si="25"/>
        <v>7577</v>
      </c>
      <c r="N339" s="2">
        <f t="shared" si="29"/>
        <v>7577</v>
      </c>
      <c r="O339" s="2">
        <f t="shared" si="26"/>
        <v>14550</v>
      </c>
    </row>
    <row r="340" spans="8:15" x14ac:dyDescent="0.25">
      <c r="H340" s="14" t="str">
        <f t="shared" si="27"/>
        <v/>
      </c>
      <c r="I340" s="2">
        <f>COUNTIF(Table3[创建日
Created],H340)</f>
        <v>23</v>
      </c>
      <c r="J340" s="2">
        <f>COUNTIF(Table3[关闭日
Closed],H340)</f>
        <v>25</v>
      </c>
      <c r="K340" s="2">
        <f t="shared" si="28"/>
        <v>6996</v>
      </c>
      <c r="L340" s="2">
        <f t="shared" si="29"/>
        <v>6996</v>
      </c>
      <c r="M340" s="2">
        <f t="shared" si="25"/>
        <v>7602</v>
      </c>
      <c r="N340" s="2">
        <f t="shared" si="29"/>
        <v>7602</v>
      </c>
      <c r="O340" s="2">
        <f t="shared" si="26"/>
        <v>14598</v>
      </c>
    </row>
    <row r="341" spans="8:15" x14ac:dyDescent="0.25">
      <c r="H341" s="14" t="str">
        <f t="shared" si="27"/>
        <v/>
      </c>
      <c r="I341" s="2">
        <f>COUNTIF(Table3[创建日
Created],H341)</f>
        <v>23</v>
      </c>
      <c r="J341" s="2">
        <f>COUNTIF(Table3[关闭日
Closed],H341)</f>
        <v>25</v>
      </c>
      <c r="K341" s="2">
        <f t="shared" si="28"/>
        <v>7019</v>
      </c>
      <c r="L341" s="2">
        <f t="shared" si="29"/>
        <v>7019</v>
      </c>
      <c r="M341" s="2">
        <f t="shared" si="25"/>
        <v>7627</v>
      </c>
      <c r="N341" s="2">
        <f t="shared" si="29"/>
        <v>7627</v>
      </c>
      <c r="O341" s="2">
        <f t="shared" si="26"/>
        <v>14646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5"/>
  <sheetViews>
    <sheetView showGridLines="0" showRowColHeaders="0" zoomScale="115" zoomScaleNormal="115" workbookViewId="0">
      <selection activeCell="J12" sqref="J12"/>
    </sheetView>
  </sheetViews>
  <sheetFormatPr defaultColWidth="0" defaultRowHeight="12" x14ac:dyDescent="0.2"/>
  <cols>
    <col min="1" max="1" width="1.28515625" style="4" customWidth="1"/>
    <col min="2" max="2" width="5.140625" style="4" customWidth="1"/>
    <col min="3" max="3" width="23.140625" style="4" customWidth="1"/>
    <col min="4" max="4" width="7.42578125" style="4" customWidth="1"/>
    <col min="5" max="5" width="11.5703125" style="4" customWidth="1"/>
    <col min="6" max="6" width="10.85546875" style="4" bestFit="1" customWidth="1"/>
    <col min="7" max="7" width="10.7109375" style="4" bestFit="1" customWidth="1"/>
    <col min="8" max="8" width="9.85546875" style="4" customWidth="1"/>
    <col min="9" max="9" width="11" style="4" bestFit="1" customWidth="1"/>
    <col min="10" max="10" width="59.85546875" style="4" customWidth="1"/>
    <col min="11" max="11" width="1.28515625" style="4" customWidth="1"/>
    <col min="12" max="13" width="9.140625" style="4" hidden="1" customWidth="1"/>
    <col min="14" max="26" width="0" style="4" hidden="1" customWidth="1"/>
    <col min="27" max="16384" width="9.140625" style="4" hidden="1"/>
  </cols>
  <sheetData>
    <row r="2" spans="2:10" ht="12" customHeight="1" x14ac:dyDescent="0.2">
      <c r="B2" s="25" t="s">
        <v>14</v>
      </c>
      <c r="C2" s="26"/>
      <c r="D2" s="21" t="s">
        <v>35</v>
      </c>
      <c r="E2" s="22"/>
      <c r="F2" s="23"/>
      <c r="G2" s="20" t="s">
        <v>42</v>
      </c>
      <c r="H2" s="20"/>
      <c r="I2" s="20"/>
      <c r="J2" s="20"/>
    </row>
    <row r="3" spans="2:10" ht="12" customHeight="1" x14ac:dyDescent="0.2">
      <c r="B3" s="25" t="s">
        <v>15</v>
      </c>
      <c r="C3" s="26"/>
      <c r="D3" s="21" t="s">
        <v>36</v>
      </c>
      <c r="E3" s="22"/>
      <c r="F3" s="23"/>
      <c r="G3" s="20"/>
      <c r="H3" s="20"/>
      <c r="I3" s="20"/>
      <c r="J3" s="20"/>
    </row>
    <row r="4" spans="2:10" x14ac:dyDescent="0.2">
      <c r="B4" s="25" t="s">
        <v>16</v>
      </c>
      <c r="C4" s="26"/>
      <c r="D4" s="21" t="s">
        <v>37</v>
      </c>
      <c r="E4" s="22"/>
      <c r="F4" s="23"/>
      <c r="G4" s="20"/>
      <c r="H4" s="20"/>
      <c r="I4" s="20"/>
      <c r="J4" s="20"/>
    </row>
    <row r="5" spans="2:10" ht="3" customHeight="1" x14ac:dyDescent="0.2"/>
    <row r="6" spans="2:10" ht="188.25" customHeight="1" x14ac:dyDescent="0.2">
      <c r="B6" s="24"/>
      <c r="C6" s="24"/>
      <c r="D6" s="24"/>
      <c r="E6" s="24"/>
      <c r="F6" s="24"/>
      <c r="G6" s="24"/>
      <c r="H6" s="24"/>
      <c r="I6" s="24"/>
      <c r="J6" s="24"/>
    </row>
    <row r="7" spans="2:10" ht="4.5" customHeight="1" x14ac:dyDescent="0.2"/>
    <row r="8" spans="2:10" ht="24" thickBot="1" x14ac:dyDescent="0.25">
      <c r="B8" s="19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 t="s">
        <v>49</v>
      </c>
      <c r="I8" s="18" t="s">
        <v>50</v>
      </c>
      <c r="J8" s="18" t="s">
        <v>51</v>
      </c>
    </row>
    <row r="9" spans="2:10" x14ac:dyDescent="0.2">
      <c r="B9" s="15">
        <f>ROW()-8</f>
        <v>1</v>
      </c>
      <c r="C9" s="5" t="s">
        <v>17</v>
      </c>
      <c r="D9" s="5" t="s">
        <v>40</v>
      </c>
      <c r="E9" s="5" t="s">
        <v>4</v>
      </c>
      <c r="F9" s="5" t="s">
        <v>37</v>
      </c>
      <c r="G9" s="5" t="s">
        <v>10</v>
      </c>
      <c r="H9" s="6">
        <v>42309</v>
      </c>
      <c r="I9" s="6">
        <v>42315</v>
      </c>
      <c r="J9" s="11" t="s">
        <v>32</v>
      </c>
    </row>
    <row r="10" spans="2:10" x14ac:dyDescent="0.2">
      <c r="B10" s="16">
        <f t="shared" ref="B10:B35" si="0">ROW()-8</f>
        <v>2</v>
      </c>
      <c r="C10" s="7" t="s">
        <v>18</v>
      </c>
      <c r="D10" s="7" t="s">
        <v>38</v>
      </c>
      <c r="E10" s="7" t="s">
        <v>6</v>
      </c>
      <c r="F10" s="7" t="s">
        <v>37</v>
      </c>
      <c r="G10" s="7" t="s">
        <v>5</v>
      </c>
      <c r="H10" s="8">
        <v>42311</v>
      </c>
      <c r="I10" s="8"/>
      <c r="J10" s="12" t="s">
        <v>33</v>
      </c>
    </row>
    <row r="11" spans="2:10" ht="24" x14ac:dyDescent="0.2">
      <c r="B11" s="17">
        <f t="shared" si="0"/>
        <v>3</v>
      </c>
      <c r="C11" s="7" t="s">
        <v>18</v>
      </c>
      <c r="D11" s="9" t="s">
        <v>39</v>
      </c>
      <c r="E11" s="9" t="s">
        <v>8</v>
      </c>
      <c r="F11" s="9" t="s">
        <v>37</v>
      </c>
      <c r="G11" s="9" t="s">
        <v>9</v>
      </c>
      <c r="H11" s="10">
        <v>42312</v>
      </c>
      <c r="I11" s="10"/>
      <c r="J11" s="13" t="s">
        <v>34</v>
      </c>
    </row>
    <row r="12" spans="2:10" ht="30" x14ac:dyDescent="0.2">
      <c r="B12" s="16">
        <f t="shared" si="0"/>
        <v>4</v>
      </c>
      <c r="C12" s="7" t="s">
        <v>59</v>
      </c>
      <c r="D12" s="7" t="s">
        <v>41</v>
      </c>
      <c r="E12" s="7" t="s">
        <v>4</v>
      </c>
      <c r="F12" s="7" t="s">
        <v>37</v>
      </c>
      <c r="G12" s="7" t="s">
        <v>12</v>
      </c>
      <c r="H12" s="8">
        <v>42340</v>
      </c>
      <c r="I12" s="8">
        <v>42315</v>
      </c>
      <c r="J12" s="31" t="s">
        <v>60</v>
      </c>
    </row>
    <row r="13" spans="2:10" x14ac:dyDescent="0.2">
      <c r="B13" s="17">
        <f t="shared" si="0"/>
        <v>5</v>
      </c>
      <c r="C13" s="7"/>
      <c r="D13" s="9"/>
      <c r="E13" s="9"/>
      <c r="F13" s="9"/>
      <c r="G13" s="9"/>
      <c r="H13" s="10"/>
      <c r="I13" s="10"/>
      <c r="J13" s="13"/>
    </row>
    <row r="14" spans="2:10" x14ac:dyDescent="0.2">
      <c r="B14" s="16">
        <f t="shared" si="0"/>
        <v>6</v>
      </c>
      <c r="C14" s="7"/>
      <c r="D14" s="7"/>
      <c r="E14" s="7"/>
      <c r="F14" s="7"/>
      <c r="G14" s="7"/>
      <c r="H14" s="8"/>
      <c r="I14" s="8"/>
      <c r="J14" s="12"/>
    </row>
    <row r="15" spans="2:10" x14ac:dyDescent="0.2">
      <c r="B15" s="17">
        <f t="shared" si="0"/>
        <v>7</v>
      </c>
      <c r="C15" s="7"/>
      <c r="D15" s="9"/>
      <c r="E15" s="9"/>
      <c r="F15" s="9"/>
      <c r="G15" s="9"/>
      <c r="H15" s="10"/>
      <c r="I15" s="10"/>
      <c r="J15" s="13"/>
    </row>
    <row r="16" spans="2:10" x14ac:dyDescent="0.2">
      <c r="B16" s="16">
        <f t="shared" si="0"/>
        <v>8</v>
      </c>
      <c r="C16" s="7"/>
      <c r="D16" s="7"/>
      <c r="E16" s="7"/>
      <c r="F16" s="7"/>
      <c r="G16" s="7"/>
      <c r="H16" s="8"/>
      <c r="I16" s="8"/>
      <c r="J16" s="12"/>
    </row>
    <row r="17" spans="2:10" x14ac:dyDescent="0.2">
      <c r="B17" s="17">
        <f t="shared" si="0"/>
        <v>9</v>
      </c>
      <c r="C17" s="7"/>
      <c r="D17" s="9"/>
      <c r="E17" s="9"/>
      <c r="F17" s="9"/>
      <c r="G17" s="9"/>
      <c r="H17" s="10"/>
      <c r="I17" s="10"/>
      <c r="J17" s="13"/>
    </row>
    <row r="18" spans="2:10" x14ac:dyDescent="0.2">
      <c r="B18" s="16">
        <f t="shared" si="0"/>
        <v>10</v>
      </c>
      <c r="C18" s="7"/>
      <c r="D18" s="7"/>
      <c r="E18" s="7"/>
      <c r="F18" s="7"/>
      <c r="G18" s="7"/>
      <c r="H18" s="8"/>
      <c r="I18" s="8"/>
      <c r="J18" s="12"/>
    </row>
    <row r="19" spans="2:10" x14ac:dyDescent="0.2">
      <c r="B19" s="17">
        <f t="shared" si="0"/>
        <v>11</v>
      </c>
      <c r="C19" s="7"/>
      <c r="D19" s="9"/>
      <c r="E19" s="9"/>
      <c r="F19" s="9"/>
      <c r="G19" s="9"/>
      <c r="H19" s="10"/>
      <c r="I19" s="10"/>
      <c r="J19" s="13"/>
    </row>
    <row r="20" spans="2:10" x14ac:dyDescent="0.2">
      <c r="B20" s="16">
        <f t="shared" si="0"/>
        <v>12</v>
      </c>
      <c r="C20" s="7"/>
      <c r="D20" s="7"/>
      <c r="E20" s="7"/>
      <c r="F20" s="7"/>
      <c r="G20" s="7"/>
      <c r="H20" s="8"/>
      <c r="I20" s="8"/>
      <c r="J20" s="12"/>
    </row>
    <row r="21" spans="2:10" x14ac:dyDescent="0.2">
      <c r="B21" s="17">
        <f t="shared" si="0"/>
        <v>13</v>
      </c>
      <c r="C21" s="7"/>
      <c r="D21" s="9"/>
      <c r="E21" s="9"/>
      <c r="F21" s="9"/>
      <c r="G21" s="9"/>
      <c r="H21" s="10"/>
      <c r="I21" s="10"/>
      <c r="J21" s="13"/>
    </row>
    <row r="22" spans="2:10" x14ac:dyDescent="0.2">
      <c r="B22" s="16">
        <f t="shared" si="0"/>
        <v>14</v>
      </c>
      <c r="C22" s="7"/>
      <c r="D22" s="7"/>
      <c r="E22" s="7"/>
      <c r="F22" s="7"/>
      <c r="G22" s="7"/>
      <c r="H22" s="8"/>
      <c r="I22" s="8"/>
      <c r="J22" s="12"/>
    </row>
    <row r="23" spans="2:10" x14ac:dyDescent="0.2">
      <c r="B23" s="17">
        <f t="shared" si="0"/>
        <v>15</v>
      </c>
      <c r="C23" s="7"/>
      <c r="D23" s="9"/>
      <c r="E23" s="9"/>
      <c r="F23" s="9"/>
      <c r="G23" s="9"/>
      <c r="H23" s="10"/>
      <c r="I23" s="10"/>
      <c r="J23" s="13"/>
    </row>
    <row r="24" spans="2:10" x14ac:dyDescent="0.2">
      <c r="B24" s="16">
        <f t="shared" si="0"/>
        <v>16</v>
      </c>
      <c r="C24" s="7"/>
      <c r="D24" s="7"/>
      <c r="E24" s="7"/>
      <c r="F24" s="7"/>
      <c r="G24" s="7"/>
      <c r="H24" s="8"/>
      <c r="I24" s="8"/>
      <c r="J24" s="12"/>
    </row>
    <row r="25" spans="2:10" x14ac:dyDescent="0.2">
      <c r="B25" s="17">
        <f t="shared" si="0"/>
        <v>17</v>
      </c>
      <c r="C25" s="7"/>
      <c r="D25" s="9"/>
      <c r="E25" s="9"/>
      <c r="F25" s="9"/>
      <c r="G25" s="9"/>
      <c r="H25" s="10"/>
      <c r="I25" s="10"/>
      <c r="J25" s="13"/>
    </row>
    <row r="26" spans="2:10" x14ac:dyDescent="0.2">
      <c r="B26" s="16">
        <f t="shared" si="0"/>
        <v>18</v>
      </c>
      <c r="C26" s="7"/>
      <c r="D26" s="7"/>
      <c r="E26" s="7"/>
      <c r="F26" s="7"/>
      <c r="G26" s="7"/>
      <c r="H26" s="8"/>
      <c r="I26" s="8"/>
      <c r="J26" s="12"/>
    </row>
    <row r="27" spans="2:10" x14ac:dyDescent="0.2">
      <c r="B27" s="16">
        <f t="shared" si="0"/>
        <v>19</v>
      </c>
      <c r="C27" s="7"/>
      <c r="D27" s="7"/>
      <c r="E27" s="7"/>
      <c r="F27" s="7"/>
      <c r="G27" s="7"/>
      <c r="H27" s="8"/>
      <c r="I27" s="8"/>
      <c r="J27" s="12"/>
    </row>
    <row r="28" spans="2:10" x14ac:dyDescent="0.2">
      <c r="B28" s="16">
        <f t="shared" si="0"/>
        <v>20</v>
      </c>
      <c r="C28" s="7"/>
      <c r="D28" s="7"/>
      <c r="E28" s="7"/>
      <c r="F28" s="7"/>
      <c r="G28" s="7"/>
      <c r="H28" s="8"/>
      <c r="I28" s="8"/>
      <c r="J28" s="12"/>
    </row>
    <row r="29" spans="2:10" x14ac:dyDescent="0.2">
      <c r="B29" s="16">
        <f t="shared" si="0"/>
        <v>21</v>
      </c>
      <c r="C29" s="7"/>
      <c r="D29" s="7"/>
      <c r="E29" s="7"/>
      <c r="F29" s="7"/>
      <c r="G29" s="7"/>
      <c r="H29" s="8"/>
      <c r="I29" s="8"/>
      <c r="J29" s="12"/>
    </row>
    <row r="30" spans="2:10" x14ac:dyDescent="0.2">
      <c r="B30" s="16">
        <f t="shared" si="0"/>
        <v>22</v>
      </c>
      <c r="C30" s="7"/>
      <c r="D30" s="7"/>
      <c r="E30" s="7"/>
      <c r="F30" s="7"/>
      <c r="G30" s="7"/>
      <c r="H30" s="8"/>
      <c r="I30" s="8"/>
      <c r="J30" s="12"/>
    </row>
    <row r="31" spans="2:10" x14ac:dyDescent="0.2">
      <c r="B31" s="16">
        <f t="shared" si="0"/>
        <v>23</v>
      </c>
      <c r="C31" s="7"/>
      <c r="D31" s="7"/>
      <c r="E31" s="7"/>
      <c r="F31" s="7"/>
      <c r="G31" s="7"/>
      <c r="H31" s="8"/>
      <c r="I31" s="8"/>
      <c r="J31" s="12"/>
    </row>
    <row r="32" spans="2:10" x14ac:dyDescent="0.2">
      <c r="B32" s="16">
        <f t="shared" si="0"/>
        <v>24</v>
      </c>
      <c r="C32" s="7"/>
      <c r="D32" s="7"/>
      <c r="E32" s="7"/>
      <c r="F32" s="7"/>
      <c r="G32" s="7"/>
      <c r="H32" s="8"/>
      <c r="I32" s="8"/>
      <c r="J32" s="12"/>
    </row>
    <row r="33" spans="2:10" x14ac:dyDescent="0.2">
      <c r="B33" s="16">
        <f t="shared" si="0"/>
        <v>25</v>
      </c>
      <c r="C33" s="7"/>
      <c r="D33" s="7"/>
      <c r="E33" s="7"/>
      <c r="F33" s="7"/>
      <c r="G33" s="7"/>
      <c r="H33" s="8"/>
      <c r="I33" s="8"/>
      <c r="J33" s="12"/>
    </row>
    <row r="34" spans="2:10" x14ac:dyDescent="0.2">
      <c r="B34" s="16">
        <f t="shared" si="0"/>
        <v>26</v>
      </c>
      <c r="C34" s="7"/>
      <c r="D34" s="7"/>
      <c r="E34" s="7"/>
      <c r="F34" s="7"/>
      <c r="G34" s="7"/>
      <c r="H34" s="8"/>
      <c r="I34" s="8"/>
      <c r="J34" s="12"/>
    </row>
    <row r="35" spans="2:10" x14ac:dyDescent="0.2">
      <c r="B35" s="16">
        <f t="shared" si="0"/>
        <v>27</v>
      </c>
      <c r="C35" s="7"/>
      <c r="D35" s="7"/>
      <c r="E35" s="7"/>
      <c r="F35" s="7"/>
      <c r="G35" s="7"/>
      <c r="H35" s="8"/>
      <c r="I35" s="8"/>
      <c r="J35" s="12"/>
    </row>
  </sheetData>
  <mergeCells count="8">
    <mergeCell ref="G2:J4"/>
    <mergeCell ref="D2:F2"/>
    <mergeCell ref="D3:F3"/>
    <mergeCell ref="D4:F4"/>
    <mergeCell ref="B6:J6"/>
    <mergeCell ref="B2:C2"/>
    <mergeCell ref="B3:C3"/>
    <mergeCell ref="B4:C4"/>
  </mergeCells>
  <hyperlinks>
    <hyperlink ref="J12" location="RT_JC_1511_01!A1" display="non-compatible bean definition of same name and class BaDeviceTimeService"/>
  </hyperlinks>
  <printOptions horizontalCentered="1"/>
  <pageMargins left="0.2" right="0.2" top="0.25" bottom="0.25" header="0.3" footer="0.3"/>
  <pageSetup scale="6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Options!$A$2:$A$5</xm:f>
          </x14:formula1>
          <xm:sqref>D9:D35</xm:sqref>
        </x14:dataValidation>
        <x14:dataValidation type="list" allowBlank="1" showInputMessage="1" showErrorMessage="1">
          <x14:formula1>
            <xm:f>Options!$B$2:$B$4</xm:f>
          </x14:formula1>
          <xm:sqref>E9:E35</xm:sqref>
        </x14:dataValidation>
        <x14:dataValidation type="list" allowBlank="1" showInputMessage="1" showErrorMessage="1">
          <x14:formula1>
            <xm:f>Options!$C$2:$C$8</xm:f>
          </x14:formula1>
          <xm:sqref>G9:G35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2" sqref="C22"/>
    </sheetView>
  </sheetViews>
  <sheetFormatPr defaultRowHeight="15" x14ac:dyDescent="0.25"/>
  <cols>
    <col min="1" max="1" width="4.28515625" style="28" customWidth="1"/>
    <col min="2" max="2" width="18" style="28" customWidth="1"/>
    <col min="3" max="16384" width="9.140625" style="28"/>
  </cols>
  <sheetData>
    <row r="1" spans="1:4" ht="15.75" thickBot="1" x14ac:dyDescent="0.3">
      <c r="A1" s="27" t="s">
        <v>57</v>
      </c>
    </row>
    <row r="2" spans="1:4" ht="15.75" thickBot="1" x14ac:dyDescent="0.3">
      <c r="B2" s="29" t="s">
        <v>52</v>
      </c>
      <c r="C2" s="30"/>
      <c r="D2" s="30"/>
    </row>
    <row r="3" spans="1:4" x14ac:dyDescent="0.25">
      <c r="C3" s="28" t="s">
        <v>61</v>
      </c>
    </row>
    <row r="5" spans="1:4" ht="15.75" thickBot="1" x14ac:dyDescent="0.3"/>
    <row r="6" spans="1:4" ht="15.75" thickBot="1" x14ac:dyDescent="0.3">
      <c r="B6" s="29" t="s">
        <v>53</v>
      </c>
      <c r="C6" s="30"/>
      <c r="D6" s="30"/>
    </row>
    <row r="7" spans="1:4" x14ac:dyDescent="0.25">
      <c r="C7" s="28" t="s">
        <v>62</v>
      </c>
    </row>
    <row r="12" spans="1:4" ht="15.75" thickBot="1" x14ac:dyDescent="0.3"/>
    <row r="13" spans="1:4" ht="15.75" thickBot="1" x14ac:dyDescent="0.3">
      <c r="B13" s="29" t="s">
        <v>55</v>
      </c>
      <c r="C13" s="30"/>
      <c r="D13" s="30"/>
    </row>
    <row r="14" spans="1:4" x14ac:dyDescent="0.25">
      <c r="C14" s="28" t="s">
        <v>58</v>
      </c>
    </row>
    <row r="15" spans="1:4" ht="15.75" thickBot="1" x14ac:dyDescent="0.3"/>
    <row r="16" spans="1:4" ht="15.75" thickBot="1" x14ac:dyDescent="0.3">
      <c r="B16" s="29" t="s">
        <v>56</v>
      </c>
      <c r="C16" s="30"/>
      <c r="D16" s="30"/>
    </row>
    <row r="19" spans="2:4" ht="15.75" thickBot="1" x14ac:dyDescent="0.3"/>
    <row r="20" spans="2:4" ht="15.75" thickBot="1" x14ac:dyDescent="0.3">
      <c r="B20" s="29" t="s">
        <v>54</v>
      </c>
      <c r="C20" s="30"/>
      <c r="D20" s="30"/>
    </row>
    <row r="21" spans="2:4" x14ac:dyDescent="0.25">
      <c r="C21" s="28" t="s">
        <v>63</v>
      </c>
    </row>
  </sheetData>
  <hyperlinks>
    <hyperlink ref="A1" location="'Issue Tracker'!A1" display="←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Options</vt:lpstr>
      <vt:lpstr>Issue Tracker</vt:lpstr>
      <vt:lpstr>RT_JC_1511_01</vt:lpstr>
      <vt:lpstr>'Issue Tracker'!Print_Area</vt:lpstr>
      <vt:lpstr>'Issue Tracker'!Print_Titles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Jeffen</dc:creator>
  <cp:lastModifiedBy>Jeffen Cheung</cp:lastModifiedBy>
  <cp:lastPrinted>2015-11-07T04:02:18Z</cp:lastPrinted>
  <dcterms:created xsi:type="dcterms:W3CDTF">2013-08-12T23:10:41Z</dcterms:created>
  <dcterms:modified xsi:type="dcterms:W3CDTF">2015-12-02T04:02:00Z</dcterms:modified>
  <cp:version>V0.1</cp:version>
</cp:coreProperties>
</file>