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360" yWindow="1660" windowWidth="36940" windowHeight="22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2" i="1" l="1"/>
  <c r="O83" i="1"/>
  <c r="O84" i="1"/>
  <c r="O85" i="1"/>
  <c r="N85" i="1"/>
  <c r="M85" i="1"/>
  <c r="L85" i="1"/>
  <c r="K85" i="1"/>
  <c r="J85" i="1"/>
  <c r="K84" i="1"/>
  <c r="L84" i="1"/>
  <c r="M84" i="1"/>
  <c r="N84" i="1"/>
  <c r="J84" i="1"/>
  <c r="N4" i="1"/>
  <c r="N5" i="1"/>
  <c r="N82" i="1"/>
  <c r="M9" i="1"/>
  <c r="M82" i="1"/>
  <c r="L6" i="1"/>
  <c r="L82" i="1"/>
  <c r="K82" i="1"/>
  <c r="J82" i="1"/>
</calcChain>
</file>

<file path=xl/sharedStrings.xml><?xml version="1.0" encoding="utf-8"?>
<sst xmlns="http://schemas.openxmlformats.org/spreadsheetml/2006/main" count="196" uniqueCount="96">
  <si>
    <t>Activities with Steps</t>
  </si>
  <si>
    <t>Activity Name</t>
  </si>
  <si>
    <t>Start</t>
  </si>
  <si>
    <t>Finish</t>
  </si>
  <si>
    <t>Budgeted Material Cost</t>
  </si>
  <si>
    <t>ST</t>
  </si>
  <si>
    <t>Predecessor</t>
  </si>
  <si>
    <t>Successor</t>
  </si>
  <si>
    <t>Winston Cones Testing</t>
  </si>
  <si>
    <t>Frame Support Installation</t>
  </si>
  <si>
    <t>Calibration Software</t>
  </si>
  <si>
    <t>Calibration Test</t>
  </si>
  <si>
    <t>Budgeted Labor FTE (Mech T)</t>
  </si>
  <si>
    <t>Budgeted Labor FTE (Scientist)</t>
  </si>
  <si>
    <t>Sector 1</t>
  </si>
  <si>
    <t>Budgeted Labor FTE (Elect. T)</t>
  </si>
  <si>
    <t>Duration (weeks)</t>
  </si>
  <si>
    <t>Comments</t>
  </si>
  <si>
    <t>Prep Box</t>
  </si>
  <si>
    <t>Fiducialization</t>
  </si>
  <si>
    <t>Mirror Alignment</t>
  </si>
  <si>
    <t>Window Installation</t>
  </si>
  <si>
    <t>Hardware Installation</t>
  </si>
  <si>
    <t>Gas Leaks Checks</t>
  </si>
  <si>
    <t>ID</t>
  </si>
  <si>
    <t>Budgeted Labor FTE (Mech Eng)</t>
  </si>
  <si>
    <t xml:space="preserve">Winston Cones PR Extension </t>
  </si>
  <si>
    <t>Additional WC Testing</t>
  </si>
  <si>
    <t>Divider Mods PR</t>
  </si>
  <si>
    <t>Divider Installation</t>
  </si>
  <si>
    <t>18w</t>
  </si>
  <si>
    <t>10w</t>
  </si>
  <si>
    <t>Divider Consumables</t>
  </si>
  <si>
    <t>7a</t>
  </si>
  <si>
    <t>6w</t>
  </si>
  <si>
    <t>4w</t>
  </si>
  <si>
    <t>8.6w</t>
  </si>
  <si>
    <t>6.6w</t>
  </si>
  <si>
    <t>5w</t>
  </si>
  <si>
    <t>Popov 3 days</t>
  </si>
  <si>
    <t>Tina + Mindy</t>
  </si>
  <si>
    <t>David + 2 techs</t>
  </si>
  <si>
    <t>8,9</t>
  </si>
  <si>
    <t>12,13</t>
  </si>
  <si>
    <t>Budgeted Labor FTE (Visiting)</t>
  </si>
  <si>
    <t>Mauri + VU</t>
  </si>
  <si>
    <t>Tina + Mindy + VU</t>
  </si>
  <si>
    <t>Consumables</t>
  </si>
  <si>
    <t>Milestone</t>
  </si>
  <si>
    <t>TED Ready</t>
  </si>
  <si>
    <t>YES</t>
  </si>
  <si>
    <t>NA</t>
  </si>
  <si>
    <t>16a</t>
  </si>
  <si>
    <t>Sector 1 Complete</t>
  </si>
  <si>
    <t>Sector 2</t>
  </si>
  <si>
    <t>Sector 3</t>
  </si>
  <si>
    <t>Sector 4</t>
  </si>
  <si>
    <t>Sector 5</t>
  </si>
  <si>
    <t>Sector 6</t>
  </si>
  <si>
    <t>Sector 6 Complete</t>
  </si>
  <si>
    <t>Sector 5 Complete</t>
  </si>
  <si>
    <t>Sector 4 Complete</t>
  </si>
  <si>
    <t>Sector 3 Complete</t>
  </si>
  <si>
    <t>Sector 2 Complete</t>
  </si>
  <si>
    <t>24a</t>
  </si>
  <si>
    <t>32a</t>
  </si>
  <si>
    <t>40a</t>
  </si>
  <si>
    <t>48a</t>
  </si>
  <si>
    <t>56a</t>
  </si>
  <si>
    <t>14, 17</t>
  </si>
  <si>
    <t>20, 21</t>
  </si>
  <si>
    <t>22, 25</t>
  </si>
  <si>
    <t>28, 29</t>
  </si>
  <si>
    <t>30, 33</t>
  </si>
  <si>
    <t>36, 37</t>
  </si>
  <si>
    <t>38, 41</t>
  </si>
  <si>
    <t>44, 45</t>
  </si>
  <si>
    <t>46, 49</t>
  </si>
  <si>
    <t>52, 53</t>
  </si>
  <si>
    <t>Total:</t>
  </si>
  <si>
    <t>Previous P6:</t>
  </si>
  <si>
    <t>David Full Time</t>
  </si>
  <si>
    <t>2 techs full time</t>
  </si>
  <si>
    <t>Cost Delta (K)</t>
  </si>
  <si>
    <t>Delta (mw)</t>
  </si>
  <si>
    <t>Window Seaming</t>
  </si>
  <si>
    <r>
      <t>10,</t>
    </r>
    <r>
      <rPr>
        <sz val="11"/>
        <color rgb="FFFF0000"/>
        <rFont val="Calibri"/>
        <family val="2"/>
        <scheme val="minor"/>
      </rPr>
      <t xml:space="preserve"> 17</t>
    </r>
  </si>
  <si>
    <r>
      <t xml:space="preserve">15, </t>
    </r>
    <r>
      <rPr>
        <sz val="11"/>
        <color rgb="FFFF0000"/>
        <rFont val="Calibri"/>
        <family val="2"/>
        <scheme val="minor"/>
      </rPr>
      <t>18</t>
    </r>
  </si>
  <si>
    <r>
      <t>18,</t>
    </r>
    <r>
      <rPr>
        <sz val="11"/>
        <color rgb="FFFF0000"/>
        <rFont val="Calibri"/>
        <family val="2"/>
        <scheme val="minor"/>
      </rPr>
      <t xml:space="preserve"> 25</t>
    </r>
  </si>
  <si>
    <r>
      <t>23,</t>
    </r>
    <r>
      <rPr>
        <sz val="11"/>
        <color rgb="FFFF0000"/>
        <rFont val="Calibri"/>
        <family val="2"/>
        <scheme val="minor"/>
      </rPr>
      <t xml:space="preserve"> 26</t>
    </r>
  </si>
  <si>
    <r>
      <t xml:space="preserve">26, </t>
    </r>
    <r>
      <rPr>
        <sz val="11"/>
        <color rgb="FFFF0000"/>
        <rFont val="Calibri"/>
        <family val="2"/>
        <scheme val="minor"/>
      </rPr>
      <t>33</t>
    </r>
  </si>
  <si>
    <r>
      <t xml:space="preserve">31, </t>
    </r>
    <r>
      <rPr>
        <sz val="11"/>
        <color rgb="FFFF0000"/>
        <rFont val="Calibri"/>
        <family val="2"/>
        <scheme val="minor"/>
      </rPr>
      <t>34</t>
    </r>
  </si>
  <si>
    <r>
      <t>34,</t>
    </r>
    <r>
      <rPr>
        <sz val="11"/>
        <color rgb="FFFF0000"/>
        <rFont val="Calibri"/>
        <family val="2"/>
        <scheme val="minor"/>
      </rPr>
      <t xml:space="preserve"> 41</t>
    </r>
  </si>
  <si>
    <r>
      <t xml:space="preserve">39, </t>
    </r>
    <r>
      <rPr>
        <sz val="11"/>
        <color rgb="FFFF0000"/>
        <rFont val="Calibri"/>
        <family val="2"/>
        <scheme val="minor"/>
      </rPr>
      <t>42</t>
    </r>
  </si>
  <si>
    <r>
      <t xml:space="preserve">42, </t>
    </r>
    <r>
      <rPr>
        <sz val="11"/>
        <color rgb="FFFF0000"/>
        <rFont val="Calibri"/>
        <family val="2"/>
        <scheme val="minor"/>
      </rPr>
      <t>49</t>
    </r>
  </si>
  <si>
    <r>
      <t xml:space="preserve">47, </t>
    </r>
    <r>
      <rPr>
        <sz val="11"/>
        <color rgb="FFFF0000"/>
        <rFont val="Calibri"/>
        <family val="2"/>
        <scheme val="minor"/>
      </rPr>
      <t>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</si>
</sst>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"/>
    <numFmt numFmtId="165" formatCode="#,##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Alignment="1"/>
    <xf numFmtId="165" fontId="0" fillId="0" borderId="0" xfId="0" applyNumberFormat="1"/>
    <xf numFmtId="14" fontId="5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applyNumberForma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5"/>
  <sheetViews>
    <sheetView tabSelected="1" topLeftCell="A32" workbookViewId="0">
      <selection activeCell="H37" sqref="H37"/>
    </sheetView>
  </sheetViews>
  <sheetFormatPr baseColWidth="10" defaultColWidth="8.83203125" defaultRowHeight="14" x14ac:dyDescent="0"/>
  <cols>
    <col min="1" max="1" width="8.1640625" style="2" customWidth="1"/>
    <col min="2" max="2" width="10.1640625" style="2" customWidth="1"/>
    <col min="3" max="3" width="9.33203125" style="4" customWidth="1"/>
    <col min="4" max="4" width="11.5" customWidth="1"/>
    <col min="5" max="5" width="10.33203125" customWidth="1"/>
    <col min="6" max="6" width="29.1640625" bestFit="1" customWidth="1"/>
    <col min="7" max="7" width="8.83203125" customWidth="1"/>
    <col min="8" max="8" width="11" style="3" customWidth="1"/>
    <col min="9" max="9" width="12.5" style="3" customWidth="1"/>
    <col min="10" max="10" width="10.5" bestFit="1" customWidth="1"/>
    <col min="11" max="11" width="10.1640625" customWidth="1"/>
    <col min="12" max="13" width="10.5" customWidth="1"/>
    <col min="14" max="14" width="10.6640625" customWidth="1"/>
    <col min="15" max="15" width="11.33203125" customWidth="1"/>
    <col min="16" max="16" width="29.83203125" bestFit="1" customWidth="1"/>
    <col min="20" max="20" width="14.1640625" bestFit="1" customWidth="1"/>
    <col min="22" max="22" width="16.33203125" bestFit="1" customWidth="1"/>
  </cols>
  <sheetData>
    <row r="1" spans="1:16" s="5" customFormat="1" ht="42">
      <c r="A1" s="5" t="s">
        <v>24</v>
      </c>
      <c r="B1" s="5" t="s">
        <v>48</v>
      </c>
      <c r="C1" s="5" t="s">
        <v>0</v>
      </c>
      <c r="D1" s="5" t="s">
        <v>6</v>
      </c>
      <c r="E1" s="5" t="s">
        <v>7</v>
      </c>
      <c r="F1" s="5" t="s">
        <v>1</v>
      </c>
      <c r="G1" s="5" t="s">
        <v>16</v>
      </c>
      <c r="H1" s="6" t="s">
        <v>2</v>
      </c>
      <c r="I1" s="6" t="s">
        <v>3</v>
      </c>
      <c r="J1" s="5" t="s">
        <v>12</v>
      </c>
      <c r="K1" s="5" t="s">
        <v>15</v>
      </c>
      <c r="L1" s="5" t="s">
        <v>13</v>
      </c>
      <c r="M1" s="5" t="s">
        <v>25</v>
      </c>
      <c r="N1" s="5" t="s">
        <v>44</v>
      </c>
      <c r="O1" s="5" t="s">
        <v>4</v>
      </c>
      <c r="P1" s="5" t="s">
        <v>17</v>
      </c>
    </row>
    <row r="2" spans="1:16" s="5" customFormat="1">
      <c r="H2" s="6"/>
      <c r="I2" s="6"/>
    </row>
    <row r="3" spans="1:16">
      <c r="A3" s="2">
        <v>0</v>
      </c>
      <c r="B3" s="2" t="s">
        <v>50</v>
      </c>
      <c r="D3" s="2" t="s">
        <v>51</v>
      </c>
      <c r="F3" s="2" t="s">
        <v>49</v>
      </c>
      <c r="O3" s="1"/>
    </row>
    <row r="4" spans="1:16">
      <c r="A4" s="2">
        <v>1</v>
      </c>
      <c r="C4" s="2"/>
      <c r="D4" s="2">
        <v>0</v>
      </c>
      <c r="E4" s="2">
        <v>2</v>
      </c>
      <c r="F4" s="2" t="s">
        <v>10</v>
      </c>
      <c r="G4" s="2" t="s">
        <v>30</v>
      </c>
      <c r="H4" s="16">
        <v>42009</v>
      </c>
      <c r="I4" s="16">
        <v>42101</v>
      </c>
      <c r="J4" s="2"/>
      <c r="K4" s="2"/>
      <c r="L4" s="2">
        <v>5</v>
      </c>
      <c r="M4" s="2"/>
      <c r="N4" s="2">
        <f>0.2*18</f>
        <v>3.6</v>
      </c>
      <c r="O4" s="8"/>
      <c r="P4" t="s">
        <v>45</v>
      </c>
    </row>
    <row r="5" spans="1:16">
      <c r="A5" s="2">
        <v>2</v>
      </c>
      <c r="C5" s="2"/>
      <c r="D5" s="2">
        <v>1</v>
      </c>
      <c r="E5" s="2"/>
      <c r="F5" s="2" t="s">
        <v>11</v>
      </c>
      <c r="G5" s="2" t="s">
        <v>31</v>
      </c>
      <c r="H5" s="16">
        <v>42102</v>
      </c>
      <c r="I5" s="16">
        <v>42171</v>
      </c>
      <c r="J5" s="2"/>
      <c r="K5" s="2"/>
      <c r="L5" s="2">
        <v>4</v>
      </c>
      <c r="M5" s="2"/>
      <c r="N5" s="2">
        <f>0.2*18</f>
        <v>3.6</v>
      </c>
      <c r="O5" s="8"/>
      <c r="P5" t="s">
        <v>45</v>
      </c>
    </row>
    <row r="6" spans="1:16">
      <c r="A6" s="2">
        <v>3</v>
      </c>
      <c r="C6" s="2"/>
      <c r="D6" s="2">
        <v>0</v>
      </c>
      <c r="E6" s="2"/>
      <c r="F6" s="2" t="s">
        <v>8</v>
      </c>
      <c r="G6" s="2" t="s">
        <v>34</v>
      </c>
      <c r="H6" s="16">
        <v>42009</v>
      </c>
      <c r="I6" s="16">
        <v>42019</v>
      </c>
      <c r="J6" s="2">
        <v>1</v>
      </c>
      <c r="K6" s="2"/>
      <c r="L6" s="2">
        <f>0.1*6</f>
        <v>0.60000000000000009</v>
      </c>
      <c r="M6" s="2"/>
      <c r="N6" s="2"/>
      <c r="O6" s="8"/>
      <c r="P6" t="s">
        <v>40</v>
      </c>
    </row>
    <row r="7" spans="1:16">
      <c r="A7" s="2">
        <v>4</v>
      </c>
      <c r="C7" s="2"/>
      <c r="D7" s="2">
        <v>0</v>
      </c>
      <c r="E7" s="2">
        <v>5</v>
      </c>
      <c r="F7" s="2" t="s">
        <v>26</v>
      </c>
      <c r="G7" s="2" t="s">
        <v>34</v>
      </c>
      <c r="H7" s="17">
        <v>42010</v>
      </c>
      <c r="I7" s="16">
        <v>42431</v>
      </c>
      <c r="J7" s="2"/>
      <c r="K7" s="2"/>
      <c r="L7" s="2"/>
      <c r="M7" s="2"/>
      <c r="N7" s="2"/>
      <c r="O7" s="8">
        <v>40000</v>
      </c>
    </row>
    <row r="8" spans="1:16">
      <c r="A8" s="2">
        <v>5</v>
      </c>
      <c r="C8" s="2"/>
      <c r="D8" s="2">
        <v>4</v>
      </c>
      <c r="E8" s="2"/>
      <c r="F8" s="2" t="s">
        <v>27</v>
      </c>
      <c r="G8" s="2" t="s">
        <v>35</v>
      </c>
      <c r="H8" s="17">
        <v>42052</v>
      </c>
      <c r="I8" s="16">
        <v>42083</v>
      </c>
      <c r="J8" s="2">
        <v>1</v>
      </c>
      <c r="K8" s="2"/>
      <c r="L8" s="2">
        <v>0.4</v>
      </c>
      <c r="M8" s="2"/>
      <c r="N8" s="2"/>
      <c r="O8" s="8"/>
      <c r="P8" t="s">
        <v>40</v>
      </c>
    </row>
    <row r="9" spans="1:16">
      <c r="A9" s="2">
        <v>6</v>
      </c>
      <c r="C9" s="2"/>
      <c r="D9" s="2">
        <v>0</v>
      </c>
      <c r="E9" s="2">
        <v>7</v>
      </c>
      <c r="F9" s="2" t="s">
        <v>28</v>
      </c>
      <c r="G9" s="2" t="s">
        <v>36</v>
      </c>
      <c r="H9" s="16">
        <v>42009</v>
      </c>
      <c r="I9" s="16">
        <v>42050</v>
      </c>
      <c r="J9" s="2"/>
      <c r="K9" s="2"/>
      <c r="L9" s="2"/>
      <c r="M9" s="2">
        <f>0.05*8.6</f>
        <v>0.43</v>
      </c>
      <c r="N9" s="2"/>
      <c r="O9" s="8">
        <v>5000</v>
      </c>
      <c r="P9" t="s">
        <v>39</v>
      </c>
    </row>
    <row r="10" spans="1:16">
      <c r="A10" s="2">
        <v>7</v>
      </c>
      <c r="C10" s="2"/>
      <c r="D10" s="2">
        <v>6</v>
      </c>
      <c r="E10" s="2"/>
      <c r="F10" s="2" t="s">
        <v>29</v>
      </c>
      <c r="G10" s="2" t="s">
        <v>37</v>
      </c>
      <c r="H10" s="17">
        <v>42011</v>
      </c>
      <c r="I10" s="16">
        <v>42078</v>
      </c>
      <c r="J10" s="2"/>
      <c r="K10" s="2">
        <v>6.6</v>
      </c>
      <c r="L10" s="2"/>
      <c r="M10" s="2"/>
      <c r="N10" s="2">
        <v>3.3</v>
      </c>
      <c r="O10" s="8"/>
      <c r="P10" t="s">
        <v>46</v>
      </c>
    </row>
    <row r="11" spans="1:16">
      <c r="A11" s="2" t="s">
        <v>33</v>
      </c>
      <c r="C11" s="2"/>
      <c r="D11" s="2">
        <v>0</v>
      </c>
      <c r="E11" s="2"/>
      <c r="F11" s="2" t="s">
        <v>32</v>
      </c>
      <c r="G11" s="2" t="s">
        <v>38</v>
      </c>
      <c r="H11" s="16">
        <v>42009</v>
      </c>
      <c r="I11" s="16">
        <v>42078</v>
      </c>
      <c r="J11" s="2"/>
      <c r="K11" s="2"/>
      <c r="L11" s="2"/>
      <c r="M11" s="2"/>
      <c r="N11" s="2"/>
      <c r="O11" s="8">
        <v>2000</v>
      </c>
    </row>
    <row r="12" spans="1:16">
      <c r="A12" s="2">
        <v>8</v>
      </c>
      <c r="C12" s="2"/>
      <c r="D12" s="2">
        <v>0</v>
      </c>
      <c r="E12" s="2">
        <v>10</v>
      </c>
      <c r="F12" s="2" t="s">
        <v>9</v>
      </c>
      <c r="G12" s="2" t="s">
        <v>35</v>
      </c>
      <c r="H12" s="16">
        <v>42017</v>
      </c>
      <c r="I12" s="16">
        <v>42040</v>
      </c>
      <c r="J12" s="2">
        <v>0.8</v>
      </c>
      <c r="K12" s="2"/>
      <c r="L12" s="2"/>
      <c r="M12" s="2"/>
      <c r="N12" s="2"/>
      <c r="O12" s="8"/>
      <c r="P12" t="s">
        <v>41</v>
      </c>
    </row>
    <row r="13" spans="1:16">
      <c r="C13" s="2"/>
      <c r="D13" s="2"/>
      <c r="E13" s="2"/>
      <c r="F13" s="2"/>
      <c r="G13" s="2"/>
      <c r="H13" s="16"/>
      <c r="I13" s="16"/>
      <c r="J13" s="2"/>
      <c r="K13" s="2"/>
      <c r="L13" s="2"/>
      <c r="M13" s="2"/>
      <c r="N13" s="2"/>
      <c r="O13" s="8"/>
    </row>
    <row r="14" spans="1:16">
      <c r="A14" s="2" t="s">
        <v>14</v>
      </c>
      <c r="C14" s="2"/>
      <c r="D14" s="2"/>
      <c r="E14" s="2"/>
      <c r="F14" s="2"/>
      <c r="G14" s="2"/>
      <c r="H14" s="16"/>
      <c r="I14" s="16"/>
      <c r="J14" s="2"/>
      <c r="K14" s="2"/>
      <c r="L14" s="2"/>
      <c r="M14" s="2"/>
      <c r="N14" s="2"/>
      <c r="O14" s="2"/>
    </row>
    <row r="15" spans="1:16">
      <c r="A15" s="2">
        <v>9</v>
      </c>
      <c r="C15" s="2" t="s">
        <v>5</v>
      </c>
      <c r="D15" s="2">
        <v>0</v>
      </c>
      <c r="E15" s="2" t="s">
        <v>86</v>
      </c>
      <c r="F15" s="2" t="s">
        <v>18</v>
      </c>
      <c r="G15" s="2">
        <v>5.4</v>
      </c>
      <c r="H15" s="16">
        <v>42009</v>
      </c>
      <c r="I15" s="3">
        <v>42016</v>
      </c>
      <c r="J15" s="2">
        <v>4</v>
      </c>
      <c r="K15" s="2"/>
      <c r="L15" s="2"/>
      <c r="M15" s="2"/>
      <c r="N15" s="2"/>
      <c r="O15" s="8"/>
      <c r="P15" t="s">
        <v>81</v>
      </c>
    </row>
    <row r="16" spans="1:16">
      <c r="A16" s="2">
        <v>10</v>
      </c>
      <c r="C16" s="2" t="s">
        <v>5</v>
      </c>
      <c r="D16" s="2" t="s">
        <v>42</v>
      </c>
      <c r="E16" s="2">
        <v>11</v>
      </c>
      <c r="F16" s="2" t="s">
        <v>22</v>
      </c>
      <c r="G16" s="2">
        <v>3.4</v>
      </c>
      <c r="H16" s="3">
        <v>42017</v>
      </c>
      <c r="I16" s="3">
        <v>42039</v>
      </c>
      <c r="J16" s="2">
        <v>4.2</v>
      </c>
      <c r="K16" s="2"/>
      <c r="L16" s="2"/>
      <c r="M16" s="2"/>
      <c r="N16" s="2"/>
      <c r="O16" s="8"/>
      <c r="P16" t="s">
        <v>82</v>
      </c>
    </row>
    <row r="17" spans="1:16">
      <c r="A17" s="2">
        <v>11</v>
      </c>
      <c r="C17" s="2"/>
      <c r="D17" s="2">
        <v>10</v>
      </c>
      <c r="E17" s="2">
        <v>12</v>
      </c>
      <c r="F17" s="2" t="s">
        <v>20</v>
      </c>
      <c r="G17" s="2">
        <v>2</v>
      </c>
      <c r="H17" s="3">
        <v>42040</v>
      </c>
      <c r="I17" s="3">
        <v>42053</v>
      </c>
      <c r="J17" s="2"/>
      <c r="K17" s="2"/>
      <c r="L17" s="2">
        <v>0.8</v>
      </c>
      <c r="M17" s="2"/>
      <c r="N17" s="2">
        <v>0.5</v>
      </c>
      <c r="O17" s="8"/>
    </row>
    <row r="18" spans="1:16">
      <c r="A18" s="2">
        <v>12</v>
      </c>
      <c r="C18" s="2"/>
      <c r="D18" s="2">
        <v>11</v>
      </c>
      <c r="E18" s="2">
        <v>14</v>
      </c>
      <c r="F18" s="2" t="s">
        <v>19</v>
      </c>
      <c r="G18" s="2">
        <v>0.6</v>
      </c>
      <c r="H18" s="3">
        <v>42054</v>
      </c>
      <c r="I18" s="3">
        <v>42058</v>
      </c>
      <c r="J18" s="2">
        <v>0.6</v>
      </c>
      <c r="K18" s="2"/>
      <c r="L18" s="2"/>
      <c r="M18" s="2">
        <v>0.6</v>
      </c>
      <c r="N18" s="2"/>
      <c r="O18" s="8"/>
    </row>
    <row r="19" spans="1:16">
      <c r="A19" s="2">
        <v>13</v>
      </c>
      <c r="C19" s="2"/>
      <c r="D19" s="2">
        <v>10</v>
      </c>
      <c r="E19" s="2">
        <v>14</v>
      </c>
      <c r="F19" s="2" t="s">
        <v>85</v>
      </c>
      <c r="G19" s="2">
        <v>1</v>
      </c>
      <c r="H19" s="3">
        <v>42040</v>
      </c>
      <c r="I19" s="3">
        <v>42046</v>
      </c>
      <c r="J19" s="2">
        <v>1.5</v>
      </c>
      <c r="K19" s="2"/>
      <c r="L19" s="2"/>
      <c r="M19" s="2"/>
      <c r="N19" s="2"/>
      <c r="O19" s="8"/>
    </row>
    <row r="20" spans="1:16">
      <c r="A20" s="2">
        <v>14</v>
      </c>
      <c r="C20" s="2" t="s">
        <v>5</v>
      </c>
      <c r="D20" s="2" t="s">
        <v>43</v>
      </c>
      <c r="E20" s="2" t="s">
        <v>87</v>
      </c>
      <c r="F20" s="2" t="s">
        <v>21</v>
      </c>
      <c r="G20" s="2">
        <v>1</v>
      </c>
      <c r="H20" s="3">
        <v>42059</v>
      </c>
      <c r="I20" s="3">
        <v>42065</v>
      </c>
      <c r="J20" s="2">
        <v>1.5</v>
      </c>
      <c r="K20" s="2"/>
      <c r="L20" s="2"/>
      <c r="M20" s="2"/>
      <c r="N20" s="2"/>
      <c r="O20" s="8"/>
      <c r="P20" t="s">
        <v>82</v>
      </c>
    </row>
    <row r="21" spans="1:16">
      <c r="A21" s="2">
        <v>15</v>
      </c>
      <c r="C21" s="2"/>
      <c r="D21" s="2">
        <v>14</v>
      </c>
      <c r="E21" s="2" t="s">
        <v>52</v>
      </c>
      <c r="F21" s="2" t="s">
        <v>23</v>
      </c>
      <c r="G21" s="2">
        <v>1</v>
      </c>
      <c r="H21" s="3">
        <v>42066</v>
      </c>
      <c r="I21" s="3">
        <v>42072</v>
      </c>
      <c r="J21" s="2">
        <v>1</v>
      </c>
      <c r="K21" s="2"/>
      <c r="L21" s="2"/>
      <c r="M21" s="2"/>
      <c r="N21" s="2"/>
      <c r="O21" s="8"/>
    </row>
    <row r="22" spans="1:16">
      <c r="A22" s="2">
        <v>16</v>
      </c>
      <c r="C22" s="2"/>
      <c r="D22" s="2">
        <v>0</v>
      </c>
      <c r="E22" s="2" t="s">
        <v>52</v>
      </c>
      <c r="F22" s="2" t="s">
        <v>47</v>
      </c>
      <c r="G22" s="2">
        <v>12</v>
      </c>
      <c r="H22" s="16">
        <v>41976</v>
      </c>
      <c r="I22" s="16">
        <v>42072</v>
      </c>
      <c r="J22" s="2"/>
      <c r="K22" s="2"/>
      <c r="L22" s="2"/>
      <c r="M22" s="2"/>
      <c r="N22" s="2"/>
      <c r="O22" s="9">
        <v>350</v>
      </c>
    </row>
    <row r="23" spans="1:16">
      <c r="A23" s="2" t="s">
        <v>52</v>
      </c>
      <c r="B23" s="2" t="s">
        <v>50</v>
      </c>
      <c r="C23" s="2"/>
      <c r="D23" s="2">
        <v>15</v>
      </c>
      <c r="E23" s="2"/>
      <c r="F23" s="2" t="s">
        <v>63</v>
      </c>
      <c r="G23" s="2"/>
      <c r="H23" s="7"/>
      <c r="I23" s="16">
        <v>42072</v>
      </c>
      <c r="J23" s="2"/>
      <c r="K23" s="2"/>
      <c r="L23" s="2"/>
      <c r="M23" s="2"/>
      <c r="N23" s="2"/>
      <c r="O23" s="2"/>
    </row>
    <row r="24" spans="1:16">
      <c r="A24" s="10"/>
      <c r="B24" s="10"/>
      <c r="C24" s="10"/>
      <c r="D24" s="10"/>
      <c r="E24" s="2"/>
      <c r="F24" s="2"/>
      <c r="G24" s="2"/>
      <c r="H24" s="7"/>
      <c r="I24" s="7"/>
      <c r="J24" s="2"/>
      <c r="K24" s="2"/>
      <c r="L24" s="2"/>
      <c r="M24" s="2"/>
      <c r="N24" s="2"/>
      <c r="O24" s="2"/>
    </row>
    <row r="25" spans="1:16">
      <c r="A25" s="2" t="s">
        <v>54</v>
      </c>
      <c r="C25" s="2"/>
      <c r="D25" s="2"/>
      <c r="E25" s="2"/>
      <c r="F25" s="2"/>
      <c r="G25" s="2"/>
      <c r="H25" s="7"/>
      <c r="I25" s="7"/>
      <c r="J25" s="2"/>
      <c r="K25" s="2"/>
      <c r="L25" s="2"/>
      <c r="M25" s="2"/>
      <c r="N25" s="2"/>
      <c r="O25" s="2"/>
    </row>
    <row r="26" spans="1:16">
      <c r="A26" s="2">
        <v>17</v>
      </c>
      <c r="C26" s="2" t="s">
        <v>5</v>
      </c>
      <c r="D26" s="2">
        <v>9</v>
      </c>
      <c r="E26" s="2" t="s">
        <v>88</v>
      </c>
      <c r="F26" s="2" t="s">
        <v>18</v>
      </c>
      <c r="G26" s="2">
        <v>5.4</v>
      </c>
      <c r="H26" s="3">
        <v>42017</v>
      </c>
      <c r="I26" s="3">
        <v>42053</v>
      </c>
      <c r="J26" s="2">
        <v>4</v>
      </c>
      <c r="K26" s="2"/>
      <c r="L26" s="2"/>
      <c r="M26" s="2"/>
      <c r="N26" s="2"/>
      <c r="O26" s="8"/>
      <c r="P26" t="s">
        <v>81</v>
      </c>
    </row>
    <row r="27" spans="1:16">
      <c r="A27" s="2">
        <v>18</v>
      </c>
      <c r="C27" s="2" t="s">
        <v>5</v>
      </c>
      <c r="D27" s="2" t="s">
        <v>69</v>
      </c>
      <c r="E27" s="2">
        <v>19</v>
      </c>
      <c r="F27" s="2" t="s">
        <v>22</v>
      </c>
      <c r="G27" s="2">
        <v>3.4</v>
      </c>
      <c r="H27" s="3">
        <v>42066</v>
      </c>
      <c r="I27" s="3">
        <v>42087</v>
      </c>
      <c r="J27" s="2">
        <v>4.2</v>
      </c>
      <c r="K27" s="2"/>
      <c r="L27" s="2"/>
      <c r="M27" s="2"/>
      <c r="N27" s="2"/>
      <c r="O27" s="8"/>
      <c r="P27" t="s">
        <v>82</v>
      </c>
    </row>
    <row r="28" spans="1:16">
      <c r="A28" s="2">
        <v>19</v>
      </c>
      <c r="C28" s="2"/>
      <c r="D28" s="2">
        <v>18</v>
      </c>
      <c r="E28" s="2">
        <v>20</v>
      </c>
      <c r="F28" s="2" t="s">
        <v>20</v>
      </c>
      <c r="G28" s="2">
        <v>2</v>
      </c>
      <c r="H28" s="3">
        <v>42088</v>
      </c>
      <c r="I28" s="3">
        <v>42101</v>
      </c>
      <c r="J28" s="2"/>
      <c r="K28" s="2"/>
      <c r="L28" s="2">
        <v>0.8</v>
      </c>
      <c r="M28" s="2"/>
      <c r="N28" s="2">
        <v>0.5</v>
      </c>
      <c r="O28" s="8"/>
    </row>
    <row r="29" spans="1:16">
      <c r="A29" s="2">
        <v>20</v>
      </c>
      <c r="C29" s="2"/>
      <c r="D29" s="2">
        <v>19</v>
      </c>
      <c r="E29" s="2">
        <v>22</v>
      </c>
      <c r="F29" s="2" t="s">
        <v>19</v>
      </c>
      <c r="G29" s="2">
        <v>0.6</v>
      </c>
      <c r="H29" s="3">
        <v>42102</v>
      </c>
      <c r="I29" s="3">
        <v>42104</v>
      </c>
      <c r="J29" s="2">
        <v>0.6</v>
      </c>
      <c r="K29" s="2"/>
      <c r="L29" s="2"/>
      <c r="M29" s="2">
        <v>0.6</v>
      </c>
      <c r="N29" s="2"/>
      <c r="O29" s="8"/>
    </row>
    <row r="30" spans="1:16">
      <c r="A30" s="2">
        <v>21</v>
      </c>
      <c r="C30" s="2"/>
      <c r="D30" s="2">
        <v>18</v>
      </c>
      <c r="E30" s="2">
        <v>22</v>
      </c>
      <c r="F30" s="2" t="s">
        <v>85</v>
      </c>
      <c r="G30" s="2">
        <v>1</v>
      </c>
      <c r="H30" s="3">
        <v>42088</v>
      </c>
      <c r="I30" s="3">
        <v>42094</v>
      </c>
      <c r="J30" s="2">
        <v>1.5</v>
      </c>
      <c r="K30" s="2"/>
      <c r="L30" s="2"/>
      <c r="M30" s="2"/>
      <c r="N30" s="2"/>
      <c r="O30" s="8"/>
    </row>
    <row r="31" spans="1:16">
      <c r="A31" s="2">
        <v>22</v>
      </c>
      <c r="C31" s="2" t="s">
        <v>5</v>
      </c>
      <c r="D31" s="2" t="s">
        <v>70</v>
      </c>
      <c r="E31" s="2" t="s">
        <v>89</v>
      </c>
      <c r="F31" s="2" t="s">
        <v>21</v>
      </c>
      <c r="G31" s="2">
        <v>1</v>
      </c>
      <c r="H31" s="3">
        <v>42107</v>
      </c>
      <c r="I31" s="3">
        <v>42111</v>
      </c>
      <c r="J31" s="2">
        <v>1.5</v>
      </c>
      <c r="K31" s="2"/>
      <c r="L31" s="2"/>
      <c r="M31" s="2"/>
      <c r="N31" s="2"/>
      <c r="O31" s="8"/>
      <c r="P31" t="s">
        <v>82</v>
      </c>
    </row>
    <row r="32" spans="1:16">
      <c r="A32" s="2">
        <v>23</v>
      </c>
      <c r="C32" s="2"/>
      <c r="D32" s="2">
        <v>22</v>
      </c>
      <c r="E32" s="2" t="s">
        <v>64</v>
      </c>
      <c r="F32" s="2" t="s">
        <v>23</v>
      </c>
      <c r="G32" s="2">
        <v>1</v>
      </c>
      <c r="H32" s="3">
        <v>42114</v>
      </c>
      <c r="I32" s="3">
        <v>42118</v>
      </c>
      <c r="J32" s="2">
        <v>1</v>
      </c>
      <c r="K32" s="2"/>
      <c r="L32" s="2"/>
      <c r="M32" s="2"/>
      <c r="N32" s="2"/>
      <c r="O32" s="8"/>
    </row>
    <row r="33" spans="1:16">
      <c r="A33" s="2">
        <v>24</v>
      </c>
      <c r="C33" s="2"/>
      <c r="D33" s="2">
        <v>0</v>
      </c>
      <c r="E33" s="2" t="s">
        <v>64</v>
      </c>
      <c r="F33" s="2" t="s">
        <v>47</v>
      </c>
      <c r="G33" s="2">
        <v>12</v>
      </c>
      <c r="H33" s="3">
        <v>42017</v>
      </c>
      <c r="I33" s="3">
        <v>42118</v>
      </c>
      <c r="J33" s="2"/>
      <c r="K33" s="2"/>
      <c r="L33" s="2"/>
      <c r="M33" s="2"/>
      <c r="N33" s="2"/>
      <c r="O33" s="9">
        <v>350</v>
      </c>
    </row>
    <row r="34" spans="1:16">
      <c r="A34" s="2" t="s">
        <v>64</v>
      </c>
      <c r="B34" s="2" t="s">
        <v>50</v>
      </c>
      <c r="C34" s="2"/>
      <c r="D34" s="2">
        <v>23</v>
      </c>
      <c r="E34" s="2"/>
      <c r="F34" s="2" t="s">
        <v>62</v>
      </c>
      <c r="G34" s="2"/>
      <c r="H34" s="7"/>
      <c r="I34" s="3">
        <v>42118</v>
      </c>
      <c r="J34" s="2"/>
      <c r="K34" s="2"/>
      <c r="L34" s="2"/>
      <c r="M34" s="2"/>
      <c r="N34" s="2"/>
      <c r="O34" s="2"/>
    </row>
    <row r="35" spans="1:16">
      <c r="A35" s="10"/>
      <c r="B35" s="10"/>
      <c r="C35" s="10"/>
      <c r="D35" s="10"/>
      <c r="E35" s="2"/>
      <c r="F35" s="2"/>
      <c r="G35" s="2"/>
      <c r="H35" s="7"/>
      <c r="I35" s="7"/>
      <c r="J35" s="2"/>
      <c r="K35" s="2"/>
      <c r="L35" s="2"/>
      <c r="M35" s="2"/>
      <c r="N35" s="2"/>
      <c r="O35" s="2"/>
    </row>
    <row r="36" spans="1:16">
      <c r="A36" s="2" t="s">
        <v>55</v>
      </c>
      <c r="C36" s="2"/>
      <c r="D36" s="2"/>
      <c r="E36" s="2"/>
      <c r="F36" s="2"/>
      <c r="G36" s="2"/>
      <c r="H36" s="7"/>
      <c r="I36" s="7"/>
      <c r="J36" s="2"/>
      <c r="K36" s="2"/>
      <c r="L36" s="2"/>
      <c r="M36" s="2"/>
      <c r="N36" s="2"/>
      <c r="O36" s="2"/>
    </row>
    <row r="37" spans="1:16">
      <c r="A37" s="2">
        <v>25</v>
      </c>
      <c r="C37" s="2" t="s">
        <v>5</v>
      </c>
      <c r="D37" s="2">
        <v>17</v>
      </c>
      <c r="E37" s="2" t="s">
        <v>90</v>
      </c>
      <c r="F37" s="2" t="s">
        <v>18</v>
      </c>
      <c r="G37" s="2">
        <v>5.4</v>
      </c>
      <c r="H37" s="3">
        <v>42054</v>
      </c>
      <c r="I37" s="3">
        <v>42090</v>
      </c>
      <c r="J37" s="2">
        <v>4</v>
      </c>
      <c r="K37" s="2"/>
      <c r="L37" s="2"/>
      <c r="M37" s="2"/>
      <c r="N37" s="2"/>
      <c r="O37" s="8"/>
      <c r="P37" t="s">
        <v>81</v>
      </c>
    </row>
    <row r="38" spans="1:16">
      <c r="A38" s="2">
        <v>26</v>
      </c>
      <c r="C38" s="2" t="s">
        <v>5</v>
      </c>
      <c r="D38" s="2" t="s">
        <v>71</v>
      </c>
      <c r="E38" s="2">
        <v>27</v>
      </c>
      <c r="F38" s="2" t="s">
        <v>22</v>
      </c>
      <c r="G38" s="2">
        <v>3.4</v>
      </c>
      <c r="H38" s="3">
        <v>42114</v>
      </c>
      <c r="I38" s="3">
        <v>42135</v>
      </c>
      <c r="J38" s="2">
        <v>4.2</v>
      </c>
      <c r="K38" s="2"/>
      <c r="L38" s="2"/>
      <c r="M38" s="2"/>
      <c r="N38" s="2"/>
      <c r="O38" s="8"/>
      <c r="P38" t="s">
        <v>82</v>
      </c>
    </row>
    <row r="39" spans="1:16">
      <c r="A39" s="2">
        <v>27</v>
      </c>
      <c r="C39" s="2"/>
      <c r="D39" s="2">
        <v>26</v>
      </c>
      <c r="E39" s="2">
        <v>28</v>
      </c>
      <c r="F39" s="2" t="s">
        <v>20</v>
      </c>
      <c r="G39" s="2">
        <v>2</v>
      </c>
      <c r="H39" s="3">
        <v>42136</v>
      </c>
      <c r="I39" s="3">
        <v>42142</v>
      </c>
      <c r="J39" s="2"/>
      <c r="K39" s="2"/>
      <c r="L39" s="2">
        <v>0.8</v>
      </c>
      <c r="M39" s="2"/>
      <c r="N39" s="2">
        <v>0.5</v>
      </c>
      <c r="O39" s="8"/>
    </row>
    <row r="40" spans="1:16">
      <c r="A40" s="2">
        <v>28</v>
      </c>
      <c r="C40" s="2"/>
      <c r="D40" s="2">
        <v>27</v>
      </c>
      <c r="E40" s="2">
        <v>30</v>
      </c>
      <c r="F40" s="2" t="s">
        <v>19</v>
      </c>
      <c r="G40" s="2">
        <v>0.6</v>
      </c>
      <c r="H40" s="3">
        <v>42143</v>
      </c>
      <c r="I40" s="3">
        <v>42144</v>
      </c>
      <c r="J40" s="2">
        <v>0.6</v>
      </c>
      <c r="K40" s="2"/>
      <c r="L40" s="2"/>
      <c r="M40" s="2">
        <v>0.6</v>
      </c>
      <c r="N40" s="2"/>
      <c r="O40" s="8"/>
    </row>
    <row r="41" spans="1:16">
      <c r="A41" s="2">
        <v>29</v>
      </c>
      <c r="C41" s="2"/>
      <c r="D41" s="2">
        <v>26</v>
      </c>
      <c r="E41" s="2">
        <v>30</v>
      </c>
      <c r="F41" s="2" t="s">
        <v>85</v>
      </c>
      <c r="G41" s="2">
        <v>1</v>
      </c>
      <c r="H41" s="3">
        <v>42136</v>
      </c>
      <c r="I41" s="3">
        <v>42142</v>
      </c>
      <c r="J41" s="2">
        <v>1.5</v>
      </c>
      <c r="K41" s="2"/>
      <c r="L41" s="2"/>
      <c r="M41" s="2"/>
      <c r="N41" s="2"/>
      <c r="O41" s="8"/>
    </row>
    <row r="42" spans="1:16">
      <c r="A42" s="2">
        <v>30</v>
      </c>
      <c r="C42" s="2" t="s">
        <v>5</v>
      </c>
      <c r="D42" s="2" t="s">
        <v>72</v>
      </c>
      <c r="E42" s="2" t="s">
        <v>91</v>
      </c>
      <c r="F42" s="2" t="s">
        <v>21</v>
      </c>
      <c r="G42" s="2">
        <v>1</v>
      </c>
      <c r="H42" s="3">
        <v>42145</v>
      </c>
      <c r="I42" s="3">
        <v>42151</v>
      </c>
      <c r="J42" s="2">
        <v>1.5</v>
      </c>
      <c r="K42" s="2"/>
      <c r="L42" s="2"/>
      <c r="M42" s="2"/>
      <c r="N42" s="2"/>
      <c r="O42" s="8"/>
      <c r="P42" t="s">
        <v>82</v>
      </c>
    </row>
    <row r="43" spans="1:16">
      <c r="A43" s="2">
        <v>31</v>
      </c>
      <c r="C43" s="2"/>
      <c r="D43" s="2">
        <v>30</v>
      </c>
      <c r="E43" s="2" t="s">
        <v>65</v>
      </c>
      <c r="F43" s="2" t="s">
        <v>23</v>
      </c>
      <c r="G43" s="2">
        <v>1</v>
      </c>
      <c r="H43" s="3">
        <v>42152</v>
      </c>
      <c r="I43" s="3">
        <v>42158</v>
      </c>
      <c r="J43" s="2">
        <v>1</v>
      </c>
      <c r="K43" s="2"/>
      <c r="L43" s="2"/>
      <c r="M43" s="2"/>
      <c r="N43" s="2"/>
      <c r="O43" s="8"/>
    </row>
    <row r="44" spans="1:16">
      <c r="A44" s="2">
        <v>32</v>
      </c>
      <c r="C44" s="2"/>
      <c r="D44" s="2">
        <v>0</v>
      </c>
      <c r="E44" s="2" t="s">
        <v>65</v>
      </c>
      <c r="F44" s="2" t="s">
        <v>47</v>
      </c>
      <c r="G44" s="2">
        <v>12</v>
      </c>
      <c r="H44" s="3">
        <v>42054</v>
      </c>
      <c r="I44" s="3">
        <v>42158</v>
      </c>
      <c r="J44" s="2"/>
      <c r="K44" s="2"/>
      <c r="L44" s="2"/>
      <c r="M44" s="2"/>
      <c r="N44" s="2"/>
      <c r="O44" s="9">
        <v>350</v>
      </c>
    </row>
    <row r="45" spans="1:16">
      <c r="A45" s="2" t="s">
        <v>65</v>
      </c>
      <c r="B45" s="2" t="s">
        <v>50</v>
      </c>
      <c r="C45" s="2"/>
      <c r="D45" s="2">
        <v>31</v>
      </c>
      <c r="E45" s="2"/>
      <c r="F45" s="2" t="s">
        <v>61</v>
      </c>
      <c r="G45" s="2"/>
      <c r="H45" s="7"/>
      <c r="I45" s="3">
        <v>42158</v>
      </c>
      <c r="J45" s="2"/>
      <c r="K45" s="2"/>
      <c r="L45" s="2"/>
      <c r="M45" s="2"/>
      <c r="N45" s="2"/>
      <c r="O45" s="2"/>
    </row>
    <row r="46" spans="1:16">
      <c r="A46" s="10"/>
      <c r="B46" s="10"/>
      <c r="C46" s="10"/>
      <c r="D46" s="10"/>
      <c r="E46" s="2"/>
      <c r="F46" s="2"/>
      <c r="G46" s="2"/>
      <c r="H46" s="7"/>
      <c r="I46" s="7"/>
      <c r="J46" s="2"/>
      <c r="K46" s="2"/>
      <c r="L46" s="2"/>
      <c r="M46" s="2"/>
      <c r="N46" s="2"/>
      <c r="O46" s="2"/>
    </row>
    <row r="47" spans="1:16">
      <c r="A47" s="2" t="s">
        <v>56</v>
      </c>
      <c r="C47" s="2"/>
      <c r="D47" s="2"/>
      <c r="E47" s="2"/>
      <c r="F47" s="2"/>
      <c r="G47" s="2"/>
      <c r="H47" s="7"/>
      <c r="I47" s="7"/>
      <c r="J47" s="2"/>
      <c r="K47" s="2"/>
      <c r="L47" s="2"/>
      <c r="M47" s="2"/>
      <c r="N47" s="2"/>
      <c r="O47" s="2"/>
    </row>
    <row r="48" spans="1:16">
      <c r="A48" s="2">
        <v>33</v>
      </c>
      <c r="C48" s="2" t="s">
        <v>5</v>
      </c>
      <c r="D48" s="2">
        <v>25</v>
      </c>
      <c r="E48" s="2" t="s">
        <v>92</v>
      </c>
      <c r="F48" s="2" t="s">
        <v>18</v>
      </c>
      <c r="G48" s="2">
        <v>5.4</v>
      </c>
      <c r="H48" s="3">
        <v>42093</v>
      </c>
      <c r="I48" s="3">
        <v>42129</v>
      </c>
      <c r="J48" s="2">
        <v>4</v>
      </c>
      <c r="K48" s="2"/>
      <c r="L48" s="2"/>
      <c r="M48" s="2"/>
      <c r="N48" s="2"/>
      <c r="O48" s="8"/>
      <c r="P48" t="s">
        <v>81</v>
      </c>
    </row>
    <row r="49" spans="1:16">
      <c r="A49" s="2">
        <v>34</v>
      </c>
      <c r="C49" s="2" t="s">
        <v>5</v>
      </c>
      <c r="D49" s="2" t="s">
        <v>73</v>
      </c>
      <c r="E49" s="2">
        <v>35</v>
      </c>
      <c r="F49" s="2" t="s">
        <v>22</v>
      </c>
      <c r="G49" s="2">
        <v>3.4</v>
      </c>
      <c r="H49" s="3">
        <v>42152</v>
      </c>
      <c r="I49" s="3">
        <v>42173</v>
      </c>
      <c r="J49" s="2">
        <v>4.2</v>
      </c>
      <c r="K49" s="2"/>
      <c r="L49" s="2"/>
      <c r="M49" s="2"/>
      <c r="N49" s="2"/>
      <c r="O49" s="8"/>
      <c r="P49" t="s">
        <v>82</v>
      </c>
    </row>
    <row r="50" spans="1:16">
      <c r="A50" s="2">
        <v>35</v>
      </c>
      <c r="C50" s="2"/>
      <c r="D50" s="2">
        <v>34</v>
      </c>
      <c r="E50" s="2">
        <v>36</v>
      </c>
      <c r="F50" s="2" t="s">
        <v>20</v>
      </c>
      <c r="G50" s="2">
        <v>2</v>
      </c>
      <c r="H50" s="3">
        <v>42174</v>
      </c>
      <c r="I50" s="3">
        <v>42180</v>
      </c>
      <c r="J50" s="2"/>
      <c r="K50" s="2"/>
      <c r="L50" s="2">
        <v>0.8</v>
      </c>
      <c r="M50" s="2"/>
      <c r="N50" s="2">
        <v>0.5</v>
      </c>
      <c r="O50" s="8"/>
    </row>
    <row r="51" spans="1:16">
      <c r="A51" s="2">
        <v>36</v>
      </c>
      <c r="C51" s="2"/>
      <c r="D51" s="2">
        <v>35</v>
      </c>
      <c r="E51" s="2">
        <v>38</v>
      </c>
      <c r="F51" s="2" t="s">
        <v>19</v>
      </c>
      <c r="G51" s="2">
        <v>0.6</v>
      </c>
      <c r="H51" s="3">
        <v>42181</v>
      </c>
      <c r="I51" s="3">
        <v>42184</v>
      </c>
      <c r="J51" s="2">
        <v>0.6</v>
      </c>
      <c r="K51" s="2"/>
      <c r="L51" s="2"/>
      <c r="M51" s="2">
        <v>0.6</v>
      </c>
      <c r="N51" s="2"/>
      <c r="O51" s="8"/>
    </row>
    <row r="52" spans="1:16">
      <c r="A52" s="2">
        <v>37</v>
      </c>
      <c r="C52" s="2"/>
      <c r="D52" s="2">
        <v>34</v>
      </c>
      <c r="E52" s="2">
        <v>38</v>
      </c>
      <c r="F52" s="2" t="s">
        <v>85</v>
      </c>
      <c r="G52" s="2">
        <v>1</v>
      </c>
      <c r="H52" s="3">
        <v>42174</v>
      </c>
      <c r="I52" s="3">
        <v>42180</v>
      </c>
      <c r="J52" s="2">
        <v>1.5</v>
      </c>
      <c r="K52" s="2"/>
      <c r="L52" s="2"/>
      <c r="M52" s="2"/>
      <c r="N52" s="2"/>
      <c r="O52" s="8"/>
    </row>
    <row r="53" spans="1:16">
      <c r="A53" s="2">
        <v>38</v>
      </c>
      <c r="C53" s="2" t="s">
        <v>5</v>
      </c>
      <c r="D53" s="2" t="s">
        <v>74</v>
      </c>
      <c r="E53" s="2" t="s">
        <v>93</v>
      </c>
      <c r="F53" s="2" t="s">
        <v>21</v>
      </c>
      <c r="G53" s="2">
        <v>1</v>
      </c>
      <c r="H53" s="3">
        <v>42185</v>
      </c>
      <c r="I53" s="3">
        <v>42191</v>
      </c>
      <c r="J53" s="2">
        <v>1.5</v>
      </c>
      <c r="K53" s="2"/>
      <c r="L53" s="2"/>
      <c r="M53" s="2"/>
      <c r="N53" s="2"/>
      <c r="O53" s="8"/>
      <c r="P53" t="s">
        <v>82</v>
      </c>
    </row>
    <row r="54" spans="1:16">
      <c r="A54" s="2">
        <v>39</v>
      </c>
      <c r="C54" s="2"/>
      <c r="D54" s="2">
        <v>38</v>
      </c>
      <c r="E54" s="2" t="s">
        <v>66</v>
      </c>
      <c r="F54" s="2" t="s">
        <v>23</v>
      </c>
      <c r="G54" s="2">
        <v>1</v>
      </c>
      <c r="H54" s="3">
        <v>42192</v>
      </c>
      <c r="I54" s="3">
        <v>42198</v>
      </c>
      <c r="J54" s="2">
        <v>1</v>
      </c>
      <c r="K54" s="2"/>
      <c r="L54" s="2"/>
      <c r="M54" s="2"/>
      <c r="N54" s="2"/>
      <c r="O54" s="8"/>
    </row>
    <row r="55" spans="1:16">
      <c r="A55" s="2">
        <v>40</v>
      </c>
      <c r="C55" s="2"/>
      <c r="D55" s="2">
        <v>0</v>
      </c>
      <c r="E55" s="2" t="s">
        <v>66</v>
      </c>
      <c r="F55" s="2" t="s">
        <v>47</v>
      </c>
      <c r="G55" s="2">
        <v>12</v>
      </c>
      <c r="H55" s="3">
        <v>42093</v>
      </c>
      <c r="I55" s="3">
        <v>42198</v>
      </c>
      <c r="J55" s="2"/>
      <c r="K55" s="2"/>
      <c r="L55" s="2"/>
      <c r="M55" s="2"/>
      <c r="N55" s="2"/>
      <c r="O55" s="9">
        <v>350</v>
      </c>
    </row>
    <row r="56" spans="1:16">
      <c r="A56" s="2" t="s">
        <v>66</v>
      </c>
      <c r="B56" s="2" t="s">
        <v>50</v>
      </c>
      <c r="C56" s="2"/>
      <c r="D56" s="2">
        <v>39</v>
      </c>
      <c r="E56" s="2"/>
      <c r="F56" s="2" t="s">
        <v>53</v>
      </c>
      <c r="G56" s="2"/>
      <c r="H56" s="7"/>
      <c r="I56" s="3">
        <v>42198</v>
      </c>
      <c r="J56" s="2"/>
      <c r="K56" s="2"/>
      <c r="L56" s="2"/>
      <c r="M56" s="2"/>
      <c r="N56" s="2"/>
      <c r="O56" s="2"/>
    </row>
    <row r="57" spans="1:16">
      <c r="A57" s="10"/>
      <c r="B57" s="10"/>
      <c r="C57" s="10"/>
      <c r="D57" s="10"/>
      <c r="E57" s="2"/>
      <c r="F57" s="2"/>
      <c r="G57" s="2"/>
      <c r="H57" s="7"/>
      <c r="I57" s="7"/>
      <c r="J57" s="2"/>
      <c r="K57" s="2"/>
      <c r="L57" s="2"/>
      <c r="M57" s="2"/>
      <c r="N57" s="2"/>
      <c r="O57" s="2"/>
    </row>
    <row r="58" spans="1:16">
      <c r="A58" s="2" t="s">
        <v>57</v>
      </c>
      <c r="C58" s="2"/>
      <c r="D58" s="2"/>
      <c r="E58" s="2"/>
      <c r="F58" s="2"/>
      <c r="G58" s="2"/>
      <c r="H58" s="7"/>
      <c r="I58" s="7"/>
      <c r="J58" s="2"/>
      <c r="K58" s="2"/>
      <c r="L58" s="2"/>
      <c r="M58" s="2"/>
      <c r="N58" s="2"/>
      <c r="O58" s="2"/>
    </row>
    <row r="59" spans="1:16">
      <c r="A59" s="2">
        <v>41</v>
      </c>
      <c r="C59" s="2" t="s">
        <v>5</v>
      </c>
      <c r="D59" s="2">
        <v>33</v>
      </c>
      <c r="E59" s="2" t="s">
        <v>94</v>
      </c>
      <c r="F59" s="2" t="s">
        <v>18</v>
      </c>
      <c r="G59" s="2">
        <v>5.4</v>
      </c>
      <c r="H59" s="3">
        <v>42130</v>
      </c>
      <c r="I59" s="3">
        <v>42166</v>
      </c>
      <c r="J59" s="2">
        <v>4</v>
      </c>
      <c r="K59" s="2"/>
      <c r="L59" s="2"/>
      <c r="M59" s="2"/>
      <c r="N59" s="2"/>
      <c r="O59" s="8"/>
      <c r="P59" t="s">
        <v>81</v>
      </c>
    </row>
    <row r="60" spans="1:16">
      <c r="A60" s="2">
        <v>42</v>
      </c>
      <c r="C60" s="2" t="s">
        <v>5</v>
      </c>
      <c r="D60" s="2" t="s">
        <v>75</v>
      </c>
      <c r="E60" s="2">
        <v>43</v>
      </c>
      <c r="F60" s="2" t="s">
        <v>22</v>
      </c>
      <c r="G60" s="2">
        <v>3.4</v>
      </c>
      <c r="H60" s="3">
        <v>42192</v>
      </c>
      <c r="I60" s="3">
        <v>42213</v>
      </c>
      <c r="J60" s="2">
        <v>4.2</v>
      </c>
      <c r="K60" s="2"/>
      <c r="L60" s="2"/>
      <c r="M60" s="2"/>
      <c r="N60" s="2"/>
      <c r="O60" s="8"/>
      <c r="P60" t="s">
        <v>82</v>
      </c>
    </row>
    <row r="61" spans="1:16">
      <c r="A61" s="2">
        <v>43</v>
      </c>
      <c r="C61" s="2"/>
      <c r="D61" s="2">
        <v>42</v>
      </c>
      <c r="E61" s="2">
        <v>44</v>
      </c>
      <c r="F61" s="2" t="s">
        <v>20</v>
      </c>
      <c r="G61" s="2">
        <v>2</v>
      </c>
      <c r="H61" s="3">
        <v>42214</v>
      </c>
      <c r="I61" s="3">
        <v>42220</v>
      </c>
      <c r="J61" s="2"/>
      <c r="K61" s="2"/>
      <c r="L61" s="2">
        <v>0.8</v>
      </c>
      <c r="M61" s="2"/>
      <c r="N61" s="2">
        <v>0.5</v>
      </c>
      <c r="O61" s="8"/>
    </row>
    <row r="62" spans="1:16">
      <c r="A62" s="2">
        <v>44</v>
      </c>
      <c r="C62" s="2"/>
      <c r="D62" s="2">
        <v>43</v>
      </c>
      <c r="E62" s="2">
        <v>46</v>
      </c>
      <c r="F62" s="2" t="s">
        <v>19</v>
      </c>
      <c r="G62" s="2">
        <v>0.6</v>
      </c>
      <c r="H62" s="3">
        <v>42221</v>
      </c>
      <c r="I62" s="3">
        <v>42222</v>
      </c>
      <c r="J62" s="2">
        <v>0.6</v>
      </c>
      <c r="K62" s="2"/>
      <c r="L62" s="2"/>
      <c r="M62" s="2">
        <v>0.6</v>
      </c>
      <c r="N62" s="2"/>
      <c r="O62" s="8"/>
    </row>
    <row r="63" spans="1:16">
      <c r="A63" s="2">
        <v>45</v>
      </c>
      <c r="C63" s="2"/>
      <c r="D63" s="2">
        <v>42</v>
      </c>
      <c r="E63" s="2">
        <v>46</v>
      </c>
      <c r="F63" s="2" t="s">
        <v>85</v>
      </c>
      <c r="G63" s="2">
        <v>1</v>
      </c>
      <c r="H63" s="3">
        <v>42181</v>
      </c>
      <c r="I63" s="3">
        <v>42187</v>
      </c>
      <c r="J63" s="2">
        <v>1.5</v>
      </c>
      <c r="K63" s="2"/>
      <c r="L63" s="2"/>
      <c r="M63" s="2"/>
      <c r="N63" s="2"/>
      <c r="O63" s="8"/>
    </row>
    <row r="64" spans="1:16">
      <c r="A64" s="2">
        <v>46</v>
      </c>
      <c r="C64" s="2" t="s">
        <v>5</v>
      </c>
      <c r="D64" s="2" t="s">
        <v>76</v>
      </c>
      <c r="E64" s="2" t="s">
        <v>95</v>
      </c>
      <c r="F64" s="2" t="s">
        <v>21</v>
      </c>
      <c r="G64" s="2">
        <v>1</v>
      </c>
      <c r="H64" s="3">
        <v>42223</v>
      </c>
      <c r="I64" s="3">
        <v>42229</v>
      </c>
      <c r="J64" s="2">
        <v>1.5</v>
      </c>
      <c r="K64" s="2"/>
      <c r="L64" s="2"/>
      <c r="M64" s="2"/>
      <c r="N64" s="2"/>
      <c r="O64" s="8"/>
      <c r="P64" t="s">
        <v>82</v>
      </c>
    </row>
    <row r="65" spans="1:16">
      <c r="A65" s="2">
        <v>47</v>
      </c>
      <c r="C65" s="2"/>
      <c r="D65" s="2">
        <v>46</v>
      </c>
      <c r="E65" s="2" t="s">
        <v>67</v>
      </c>
      <c r="F65" s="2" t="s">
        <v>23</v>
      </c>
      <c r="G65" s="2">
        <v>1</v>
      </c>
      <c r="H65" s="3">
        <v>42230</v>
      </c>
      <c r="I65" s="3">
        <v>42236</v>
      </c>
      <c r="J65" s="2">
        <v>1</v>
      </c>
      <c r="K65" s="2"/>
      <c r="L65" s="2"/>
      <c r="M65" s="2"/>
      <c r="N65" s="2"/>
      <c r="O65" s="8"/>
    </row>
    <row r="66" spans="1:16">
      <c r="A66" s="2">
        <v>48</v>
      </c>
      <c r="C66" s="2"/>
      <c r="D66" s="2">
        <v>0</v>
      </c>
      <c r="E66" s="2" t="s">
        <v>67</v>
      </c>
      <c r="F66" s="2" t="s">
        <v>47</v>
      </c>
      <c r="G66" s="2">
        <v>12</v>
      </c>
      <c r="H66" s="3">
        <v>42130</v>
      </c>
      <c r="I66" s="3">
        <v>42236</v>
      </c>
      <c r="J66" s="2"/>
      <c r="K66" s="2"/>
      <c r="L66" s="2"/>
      <c r="M66" s="2"/>
      <c r="N66" s="2"/>
      <c r="O66" s="9">
        <v>350</v>
      </c>
    </row>
    <row r="67" spans="1:16">
      <c r="A67" s="2" t="s">
        <v>67</v>
      </c>
      <c r="B67" s="2" t="s">
        <v>50</v>
      </c>
      <c r="C67" s="2"/>
      <c r="D67" s="2">
        <v>47</v>
      </c>
      <c r="E67" s="2"/>
      <c r="F67" s="2" t="s">
        <v>60</v>
      </c>
      <c r="G67" s="2"/>
      <c r="H67" s="7"/>
      <c r="I67" s="3">
        <v>42236</v>
      </c>
      <c r="J67" s="2"/>
      <c r="K67" s="2"/>
      <c r="L67" s="2"/>
      <c r="M67" s="2"/>
      <c r="N67" s="2"/>
      <c r="O67" s="2"/>
    </row>
    <row r="69" spans="1:16">
      <c r="A69" s="2" t="s">
        <v>58</v>
      </c>
      <c r="C69" s="2"/>
      <c r="D69" s="2"/>
      <c r="E69" s="2"/>
      <c r="F69" s="2"/>
      <c r="G69" s="2"/>
      <c r="H69" s="7"/>
      <c r="I69" s="7"/>
      <c r="J69" s="2"/>
      <c r="K69" s="2"/>
      <c r="L69" s="2"/>
      <c r="M69" s="2"/>
      <c r="N69" s="2"/>
      <c r="O69" s="2"/>
    </row>
    <row r="70" spans="1:16">
      <c r="A70" s="2">
        <v>49</v>
      </c>
      <c r="C70" s="2" t="s">
        <v>5</v>
      </c>
      <c r="D70" s="2">
        <v>41</v>
      </c>
      <c r="E70" s="2">
        <v>50</v>
      </c>
      <c r="F70" s="2" t="s">
        <v>18</v>
      </c>
      <c r="G70" s="2">
        <v>5.4</v>
      </c>
      <c r="H70" s="3">
        <v>42181</v>
      </c>
      <c r="I70" s="3">
        <v>42219</v>
      </c>
      <c r="J70" s="2">
        <v>4</v>
      </c>
      <c r="K70" s="2"/>
      <c r="L70" s="2"/>
      <c r="M70" s="2"/>
      <c r="N70" s="2"/>
      <c r="O70" s="8"/>
      <c r="P70" t="s">
        <v>81</v>
      </c>
    </row>
    <row r="71" spans="1:16">
      <c r="A71" s="2">
        <v>50</v>
      </c>
      <c r="C71" s="2" t="s">
        <v>5</v>
      </c>
      <c r="D71" s="2" t="s">
        <v>77</v>
      </c>
      <c r="E71" s="2">
        <v>51</v>
      </c>
      <c r="F71" s="2" t="s">
        <v>22</v>
      </c>
      <c r="G71" s="2">
        <v>3.4</v>
      </c>
      <c r="H71" s="3">
        <v>42230</v>
      </c>
      <c r="I71" s="3">
        <v>42251</v>
      </c>
      <c r="J71" s="2">
        <v>4.2</v>
      </c>
      <c r="K71" s="2"/>
      <c r="L71" s="2"/>
      <c r="M71" s="2"/>
      <c r="N71" s="2"/>
      <c r="O71" s="8"/>
      <c r="P71" t="s">
        <v>82</v>
      </c>
    </row>
    <row r="72" spans="1:16">
      <c r="A72" s="2">
        <v>51</v>
      </c>
      <c r="C72" s="2"/>
      <c r="D72" s="2">
        <v>50</v>
      </c>
      <c r="E72" s="2">
        <v>52</v>
      </c>
      <c r="F72" s="2" t="s">
        <v>20</v>
      </c>
      <c r="G72" s="2">
        <v>2</v>
      </c>
      <c r="H72" s="3">
        <v>42254</v>
      </c>
      <c r="I72" s="3">
        <v>42258</v>
      </c>
      <c r="J72" s="2"/>
      <c r="K72" s="2"/>
      <c r="L72" s="2">
        <v>0.8</v>
      </c>
      <c r="M72" s="2"/>
      <c r="N72" s="2">
        <v>0.5</v>
      </c>
      <c r="O72" s="8"/>
    </row>
    <row r="73" spans="1:16">
      <c r="A73" s="2">
        <v>52</v>
      </c>
      <c r="C73" s="2"/>
      <c r="D73" s="2">
        <v>51</v>
      </c>
      <c r="E73" s="2">
        <v>54</v>
      </c>
      <c r="F73" s="2" t="s">
        <v>19</v>
      </c>
      <c r="G73" s="2">
        <v>0.6</v>
      </c>
      <c r="H73" s="3">
        <v>42261</v>
      </c>
      <c r="I73" s="3">
        <v>42262</v>
      </c>
      <c r="J73" s="2">
        <v>0.6</v>
      </c>
      <c r="K73" s="2"/>
      <c r="L73" s="2"/>
      <c r="M73" s="2">
        <v>0.6</v>
      </c>
      <c r="N73" s="2"/>
      <c r="O73" s="8"/>
    </row>
    <row r="74" spans="1:16">
      <c r="A74" s="2">
        <v>53</v>
      </c>
      <c r="C74" s="2"/>
      <c r="D74" s="2">
        <v>50</v>
      </c>
      <c r="E74" s="2">
        <v>54</v>
      </c>
      <c r="F74" s="2" t="s">
        <v>85</v>
      </c>
      <c r="G74" s="2">
        <v>1</v>
      </c>
      <c r="H74" s="3">
        <v>42254</v>
      </c>
      <c r="I74" s="3">
        <v>42258</v>
      </c>
      <c r="J74" s="2">
        <v>1.5</v>
      </c>
      <c r="K74" s="2"/>
      <c r="L74" s="2"/>
      <c r="M74" s="2"/>
      <c r="N74" s="2"/>
      <c r="O74" s="8"/>
    </row>
    <row r="75" spans="1:16">
      <c r="A75" s="2">
        <v>54</v>
      </c>
      <c r="C75" s="2" t="s">
        <v>5</v>
      </c>
      <c r="D75" s="2" t="s">
        <v>78</v>
      </c>
      <c r="E75" s="2">
        <v>55</v>
      </c>
      <c r="F75" s="2" t="s">
        <v>21</v>
      </c>
      <c r="G75" s="2">
        <v>1</v>
      </c>
      <c r="H75" s="3">
        <v>42263</v>
      </c>
      <c r="I75" s="3">
        <v>42269</v>
      </c>
      <c r="J75" s="2">
        <v>1.5</v>
      </c>
      <c r="K75" s="2"/>
      <c r="L75" s="2"/>
      <c r="M75" s="2"/>
      <c r="N75" s="2"/>
      <c r="O75" s="8"/>
      <c r="P75" t="s">
        <v>82</v>
      </c>
    </row>
    <row r="76" spans="1:16">
      <c r="A76" s="2">
        <v>55</v>
      </c>
      <c r="C76" s="2"/>
      <c r="D76" s="2">
        <v>54</v>
      </c>
      <c r="E76" s="2" t="s">
        <v>68</v>
      </c>
      <c r="F76" s="2" t="s">
        <v>23</v>
      </c>
      <c r="G76" s="2">
        <v>1</v>
      </c>
      <c r="H76" s="3">
        <v>42270</v>
      </c>
      <c r="I76" s="3">
        <v>42276</v>
      </c>
      <c r="J76" s="2">
        <v>1</v>
      </c>
      <c r="K76" s="2"/>
      <c r="L76" s="2"/>
      <c r="M76" s="2"/>
      <c r="N76" s="2"/>
      <c r="O76" s="8"/>
    </row>
    <row r="77" spans="1:16">
      <c r="A77" s="2">
        <v>56</v>
      </c>
      <c r="C77" s="2"/>
      <c r="D77" s="2">
        <v>0</v>
      </c>
      <c r="E77" s="2" t="s">
        <v>68</v>
      </c>
      <c r="F77" s="2" t="s">
        <v>47</v>
      </c>
      <c r="G77" s="2">
        <v>12</v>
      </c>
      <c r="H77" s="3">
        <v>42181</v>
      </c>
      <c r="I77" s="3">
        <v>42276</v>
      </c>
      <c r="J77" s="2"/>
      <c r="K77" s="2"/>
      <c r="L77" s="2"/>
      <c r="M77" s="2"/>
      <c r="N77" s="2"/>
      <c r="O77" s="9">
        <v>350</v>
      </c>
    </row>
    <row r="78" spans="1:16">
      <c r="A78" s="2" t="s">
        <v>68</v>
      </c>
      <c r="B78" s="2" t="s">
        <v>50</v>
      </c>
      <c r="C78" s="2"/>
      <c r="D78" s="2">
        <v>55</v>
      </c>
      <c r="E78" s="2"/>
      <c r="F78" s="2" t="s">
        <v>59</v>
      </c>
      <c r="G78" s="2"/>
      <c r="H78" s="7"/>
      <c r="I78" s="3">
        <v>42276</v>
      </c>
      <c r="J78" s="2"/>
      <c r="K78" s="2"/>
      <c r="L78" s="2"/>
      <c r="M78" s="2"/>
      <c r="N78" s="2"/>
      <c r="O78" s="2"/>
    </row>
    <row r="81" spans="1:15" ht="42">
      <c r="J81" s="5" t="s">
        <v>12</v>
      </c>
      <c r="K81" s="5" t="s">
        <v>15</v>
      </c>
      <c r="L81" s="5" t="s">
        <v>13</v>
      </c>
      <c r="M81" s="5" t="s">
        <v>25</v>
      </c>
      <c r="N81" s="5" t="s">
        <v>44</v>
      </c>
      <c r="O81" s="5"/>
    </row>
    <row r="82" spans="1:15">
      <c r="A82" s="10"/>
      <c r="B82" s="10"/>
      <c r="C82" s="10"/>
      <c r="D82" s="10"/>
      <c r="E82" s="2"/>
      <c r="F82" s="2"/>
      <c r="G82" s="2"/>
      <c r="H82" s="7"/>
      <c r="I82" t="s">
        <v>79</v>
      </c>
      <c r="J82" s="2">
        <f>SUM(J4:J78)</f>
        <v>79.600000000000009</v>
      </c>
      <c r="K82" s="2">
        <f>SUM(K4:K78)</f>
        <v>6.6</v>
      </c>
      <c r="L82" s="2">
        <f>SUM(L4:L78)</f>
        <v>14.800000000000004</v>
      </c>
      <c r="M82" s="2">
        <f>SUM(M4:M78)</f>
        <v>4.03</v>
      </c>
      <c r="N82" s="2">
        <f>SUM(N4:N78)</f>
        <v>13.5</v>
      </c>
      <c r="O82" s="11">
        <f t="shared" ref="O82:O84" si="0">SUM(J82:N82)</f>
        <v>118.53</v>
      </c>
    </row>
    <row r="83" spans="1:15">
      <c r="I83" t="s">
        <v>80</v>
      </c>
      <c r="J83">
        <v>46.2</v>
      </c>
      <c r="K83">
        <v>4</v>
      </c>
      <c r="L83">
        <v>11</v>
      </c>
      <c r="M83">
        <v>0</v>
      </c>
      <c r="N83">
        <v>3.6</v>
      </c>
      <c r="O83" s="11">
        <f t="shared" si="0"/>
        <v>64.8</v>
      </c>
    </row>
    <row r="84" spans="1:15">
      <c r="I84" s="12" t="s">
        <v>84</v>
      </c>
      <c r="J84" s="13">
        <f>J82-J83</f>
        <v>33.400000000000006</v>
      </c>
      <c r="K84" s="13">
        <f t="shared" ref="K84:N84" si="1">K82-K83</f>
        <v>2.5999999999999996</v>
      </c>
      <c r="L84" s="13">
        <f t="shared" si="1"/>
        <v>3.8000000000000043</v>
      </c>
      <c r="M84" s="13">
        <f t="shared" si="1"/>
        <v>4.03</v>
      </c>
      <c r="N84" s="13">
        <f t="shared" si="1"/>
        <v>9.9</v>
      </c>
      <c r="O84" s="14">
        <f t="shared" si="0"/>
        <v>53.730000000000011</v>
      </c>
    </row>
    <row r="85" spans="1:15">
      <c r="I85" s="12" t="s">
        <v>83</v>
      </c>
      <c r="J85" s="15">
        <f>J84*1.9</f>
        <v>63.460000000000008</v>
      </c>
      <c r="K85" s="15">
        <f>K84*1.9</f>
        <v>4.9399999999999995</v>
      </c>
      <c r="L85" s="15">
        <f>L84*2.7</f>
        <v>10.260000000000012</v>
      </c>
      <c r="M85" s="15">
        <f>M84*2.3</f>
        <v>9.2690000000000001</v>
      </c>
      <c r="N85" s="15">
        <f>N84*1</f>
        <v>9.9</v>
      </c>
      <c r="O85" s="15">
        <f>SUM(J85:N85)</f>
        <v>97.829000000000036</v>
      </c>
    </row>
  </sheetData>
  <phoneticPr fontId="4" type="noConversion"/>
  <printOptions gridLines="1"/>
  <pageMargins left="0.7" right="0.7" top="0.75" bottom="0.75" header="0.3" footer="0.3"/>
  <pageSetup paperSize="17" scale="9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pkessler</dc:creator>
  <cp:lastModifiedBy>Maurizio Ungaro</cp:lastModifiedBy>
  <cp:lastPrinted>2014-12-15T20:04:23Z</cp:lastPrinted>
  <dcterms:created xsi:type="dcterms:W3CDTF">2013-08-19T19:04:20Z</dcterms:created>
  <dcterms:modified xsi:type="dcterms:W3CDTF">2014-12-16T13:25:32Z</dcterms:modified>
</cp:coreProperties>
</file>