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40" yWindow="0" windowWidth="36500" windowHeight="21520" tabRatio="500" activeTab="2"/>
  </bookViews>
  <sheets>
    <sheet name="Prelim" sheetId="1" r:id="rId1"/>
    <sheet name="Raw" sheetId="2" r:id="rId2"/>
    <sheet name="Gain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5" i="4"/>
  <c r="G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G6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5" i="4"/>
  <c r="A31" i="4"/>
  <c r="A32" i="4"/>
  <c r="A33" i="4"/>
  <c r="A34" i="4"/>
  <c r="A3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5" i="4"/>
  <c r="B7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B7" i="1"/>
</calcChain>
</file>

<file path=xl/sharedStrings.xml><?xml version="1.0" encoding="utf-8"?>
<sst xmlns="http://schemas.openxmlformats.org/spreadsheetml/2006/main" count="74" uniqueCount="27">
  <si>
    <t>PMT ID</t>
  </si>
  <si>
    <t>Test 1 (coated)</t>
  </si>
  <si>
    <t>T1617-B410059-13R</t>
  </si>
  <si>
    <t>Name</t>
  </si>
  <si>
    <t>Position</t>
  </si>
  <si>
    <t>direct</t>
  </si>
  <si>
    <t>T1686-B411160-17C</t>
  </si>
  <si>
    <t>Witness 1 (blank)</t>
  </si>
  <si>
    <t>split</t>
  </si>
  <si>
    <t>HV [V]</t>
  </si>
  <si>
    <t>trigger [-mV]</t>
  </si>
  <si>
    <t>wavelength [nm]</t>
  </si>
  <si>
    <t>Gain [%]</t>
  </si>
  <si>
    <t>COMPARISON</t>
  </si>
  <si>
    <t>AVG</t>
  </si>
  <si>
    <t>trigger rate [kHz]</t>
  </si>
  <si>
    <t>T1357-B412030-16C</t>
  </si>
  <si>
    <t>Blank</t>
  </si>
  <si>
    <t>Coated A</t>
  </si>
  <si>
    <t>Wiped A</t>
  </si>
  <si>
    <t>Coated B</t>
  </si>
  <si>
    <t>Compared to</t>
  </si>
  <si>
    <t>Coated PMT</t>
  </si>
  <si>
    <t>Wiped A (SELF!)</t>
  </si>
  <si>
    <t>LED Self-test PMT A</t>
  </si>
  <si>
    <t>UVTOP260</t>
  </si>
  <si>
    <t>UVTOP285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</si>
</sst>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name val="Calibri"/>
      <scheme val="minor"/>
    </font>
    <font>
      <b/>
      <sz val="12"/>
      <color theme="0" tint="-0.34998626667073579"/>
      <name val="Calibri"/>
      <scheme val="minor"/>
    </font>
    <font>
      <b/>
      <sz val="12"/>
      <name val="Calibri"/>
      <scheme val="minor"/>
    </font>
    <font>
      <b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9" fontId="4" fillId="3" borderId="0" xfId="0" applyNumberFormat="1" applyFont="1" applyFill="1"/>
    <xf numFmtId="9" fontId="4" fillId="4" borderId="0" xfId="0" applyNumberFormat="1" applyFont="1" applyFill="1"/>
    <xf numFmtId="9" fontId="5" fillId="3" borderId="0" xfId="0" applyNumberFormat="1" applyFont="1" applyFill="1"/>
    <xf numFmtId="9" fontId="5" fillId="4" borderId="0" xfId="0" applyNumberFormat="1" applyFont="1" applyFill="1"/>
    <xf numFmtId="0" fontId="6" fillId="2" borderId="0" xfId="0" applyFont="1" applyFill="1"/>
    <xf numFmtId="0" fontId="1" fillId="2" borderId="0" xfId="0" applyFont="1" applyFill="1" applyAlignment="1">
      <alignment horizontal="center"/>
    </xf>
    <xf numFmtId="9" fontId="6" fillId="2" borderId="0" xfId="0" applyNumberFormat="1" applyFont="1" applyFill="1"/>
    <xf numFmtId="9" fontId="7" fillId="2" borderId="0" xfId="0" applyNumberFormat="1" applyFont="1" applyFill="1"/>
    <xf numFmtId="0" fontId="1" fillId="5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/>
    <xf numFmtId="0" fontId="1" fillId="2" borderId="5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/>
    <xf numFmtId="0" fontId="1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right"/>
    </xf>
    <xf numFmtId="9" fontId="9" fillId="3" borderId="0" xfId="0" applyNumberFormat="1" applyFont="1" applyFill="1"/>
    <xf numFmtId="9" fontId="8" fillId="2" borderId="0" xfId="0" applyNumberFormat="1" applyFont="1" applyFill="1"/>
    <xf numFmtId="9" fontId="9" fillId="3" borderId="4" xfId="0" applyNumberFormat="1" applyFont="1" applyFill="1" applyBorder="1"/>
    <xf numFmtId="9" fontId="9" fillId="3" borderId="0" xfId="0" applyNumberFormat="1" applyFont="1" applyFill="1" applyBorder="1"/>
    <xf numFmtId="0" fontId="9" fillId="0" borderId="0" xfId="0" applyFont="1"/>
    <xf numFmtId="0" fontId="8" fillId="2" borderId="5" xfId="0" applyFont="1" applyFill="1" applyBorder="1"/>
    <xf numFmtId="0" fontId="9" fillId="3" borderId="4" xfId="0" applyFont="1" applyFill="1" applyBorder="1"/>
    <xf numFmtId="0" fontId="9" fillId="4" borderId="5" xfId="0" applyFont="1" applyFill="1" applyBorder="1"/>
    <xf numFmtId="0" fontId="9" fillId="3" borderId="0" xfId="0" applyFont="1" applyFill="1"/>
    <xf numFmtId="0" fontId="9" fillId="4" borderId="0" xfId="0" applyFont="1" applyFill="1"/>
    <xf numFmtId="0" fontId="1" fillId="6" borderId="7" xfId="0" applyFont="1" applyFill="1" applyBorder="1" applyAlignment="1">
      <alignment horizontal="center" vertical="center"/>
    </xf>
    <xf numFmtId="9" fontId="8" fillId="6" borderId="0" xfId="0" applyNumberFormat="1" applyFont="1" applyFill="1"/>
    <xf numFmtId="9" fontId="5" fillId="3" borderId="4" xfId="0" applyNumberFormat="1" applyFont="1" applyFill="1" applyBorder="1"/>
    <xf numFmtId="9" fontId="5" fillId="3" borderId="0" xfId="0" applyNumberFormat="1" applyFont="1" applyFill="1" applyBorder="1"/>
    <xf numFmtId="0" fontId="7" fillId="2" borderId="5" xfId="0" applyFont="1" applyFill="1" applyBorder="1" applyAlignment="1">
      <alignment horizontal="right"/>
    </xf>
    <xf numFmtId="9" fontId="7" fillId="6" borderId="0" xfId="0" applyNumberFormat="1" applyFont="1" applyFill="1"/>
    <xf numFmtId="0" fontId="5" fillId="0" borderId="0" xfId="0" applyFont="1"/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0" borderId="0" xfId="0" applyFont="1" applyAlignment="1"/>
    <xf numFmtId="0" fontId="5" fillId="6" borderId="0" xfId="0" applyFont="1" applyFill="1"/>
    <xf numFmtId="9" fontId="5" fillId="6" borderId="0" xfId="0" applyNumberFormat="1" applyFont="1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Gain1</c:v>
          </c:tx>
          <c:spPr>
            <a:ln w="47625">
              <a:noFill/>
            </a:ln>
          </c:spPr>
          <c:xVal>
            <c:numRef>
              <c:f>Prelim!$A$7:$A$37</c:f>
              <c:numCache>
                <c:formatCode>General</c:formatCode>
                <c:ptCount val="31"/>
                <c:pt idx="0">
                  <c:v>200.0</c:v>
                </c:pt>
                <c:pt idx="1">
                  <c:v>205.0</c:v>
                </c:pt>
                <c:pt idx="2">
                  <c:v>210.0</c:v>
                </c:pt>
                <c:pt idx="3">
                  <c:v>215.0</c:v>
                </c:pt>
                <c:pt idx="4">
                  <c:v>220.0</c:v>
                </c:pt>
                <c:pt idx="5">
                  <c:v>225.0</c:v>
                </c:pt>
                <c:pt idx="6">
                  <c:v>230.0</c:v>
                </c:pt>
                <c:pt idx="7">
                  <c:v>235.0</c:v>
                </c:pt>
                <c:pt idx="8">
                  <c:v>240.0</c:v>
                </c:pt>
                <c:pt idx="9">
                  <c:v>245.0</c:v>
                </c:pt>
                <c:pt idx="10">
                  <c:v>250.0</c:v>
                </c:pt>
                <c:pt idx="11">
                  <c:v>255.0</c:v>
                </c:pt>
                <c:pt idx="12">
                  <c:v>260.0</c:v>
                </c:pt>
                <c:pt idx="13">
                  <c:v>265.0</c:v>
                </c:pt>
                <c:pt idx="14">
                  <c:v>270.0</c:v>
                </c:pt>
                <c:pt idx="15">
                  <c:v>275.0</c:v>
                </c:pt>
                <c:pt idx="16">
                  <c:v>280.0</c:v>
                </c:pt>
                <c:pt idx="17">
                  <c:v>285.0</c:v>
                </c:pt>
                <c:pt idx="18">
                  <c:v>290.0</c:v>
                </c:pt>
                <c:pt idx="19">
                  <c:v>295.0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</c:numCache>
            </c:numRef>
          </c:xVal>
          <c:yVal>
            <c:numRef>
              <c:f>Prelim!$G$7:$G$37</c:f>
              <c:numCache>
                <c:formatCode>0%</c:formatCode>
                <c:ptCount val="31"/>
                <c:pt idx="0">
                  <c:v>1.761904761904762</c:v>
                </c:pt>
                <c:pt idx="1">
                  <c:v>2.5</c:v>
                </c:pt>
                <c:pt idx="2">
                  <c:v>3.235294117647059</c:v>
                </c:pt>
                <c:pt idx="3">
                  <c:v>3.047619047619047</c:v>
                </c:pt>
                <c:pt idx="4">
                  <c:v>2.694444444444445</c:v>
                </c:pt>
                <c:pt idx="5">
                  <c:v>2.315151515151515</c:v>
                </c:pt>
                <c:pt idx="6">
                  <c:v>2.09375</c:v>
                </c:pt>
                <c:pt idx="7">
                  <c:v>1.963541666666667</c:v>
                </c:pt>
                <c:pt idx="8">
                  <c:v>1.921641791044776</c:v>
                </c:pt>
                <c:pt idx="9">
                  <c:v>1.863799283154122</c:v>
                </c:pt>
                <c:pt idx="10">
                  <c:v>1.777777777777778</c:v>
                </c:pt>
                <c:pt idx="11">
                  <c:v>1.652892561983471</c:v>
                </c:pt>
                <c:pt idx="12">
                  <c:v>1.584745762711864</c:v>
                </c:pt>
                <c:pt idx="13">
                  <c:v>1.522727272727273</c:v>
                </c:pt>
                <c:pt idx="14">
                  <c:v>1.463414634146341</c:v>
                </c:pt>
                <c:pt idx="15">
                  <c:v>1.39</c:v>
                </c:pt>
                <c:pt idx="16">
                  <c:v>1.310679611650485</c:v>
                </c:pt>
                <c:pt idx="17">
                  <c:v>1.263636363636364</c:v>
                </c:pt>
                <c:pt idx="18">
                  <c:v>1.222222222222222</c:v>
                </c:pt>
                <c:pt idx="19">
                  <c:v>1.163636363636364</c:v>
                </c:pt>
                <c:pt idx="20">
                  <c:v>1.126760563380282</c:v>
                </c:pt>
                <c:pt idx="21">
                  <c:v>1.055</c:v>
                </c:pt>
                <c:pt idx="22">
                  <c:v>1.026315789473684</c:v>
                </c:pt>
                <c:pt idx="23">
                  <c:v>1.021505376344086</c:v>
                </c:pt>
                <c:pt idx="24">
                  <c:v>1.022222222222222</c:v>
                </c:pt>
                <c:pt idx="25">
                  <c:v>1.0125</c:v>
                </c:pt>
                <c:pt idx="26">
                  <c:v>1.007142857142857</c:v>
                </c:pt>
                <c:pt idx="27">
                  <c:v>1.008196721311475</c:v>
                </c:pt>
                <c:pt idx="28">
                  <c:v>1.008620689655172</c:v>
                </c:pt>
                <c:pt idx="29">
                  <c:v>1.009523809523809</c:v>
                </c:pt>
                <c:pt idx="3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Gain2</c:v>
          </c:tx>
          <c:spPr>
            <a:ln w="47625">
              <a:noFill/>
            </a:ln>
          </c:spPr>
          <c:xVal>
            <c:numRef>
              <c:f>Prelim!$A$7:$A$37</c:f>
              <c:numCache>
                <c:formatCode>General</c:formatCode>
                <c:ptCount val="31"/>
                <c:pt idx="0">
                  <c:v>200.0</c:v>
                </c:pt>
                <c:pt idx="1">
                  <c:v>205.0</c:v>
                </c:pt>
                <c:pt idx="2">
                  <c:v>210.0</c:v>
                </c:pt>
                <c:pt idx="3">
                  <c:v>215.0</c:v>
                </c:pt>
                <c:pt idx="4">
                  <c:v>220.0</c:v>
                </c:pt>
                <c:pt idx="5">
                  <c:v>225.0</c:v>
                </c:pt>
                <c:pt idx="6">
                  <c:v>230.0</c:v>
                </c:pt>
                <c:pt idx="7">
                  <c:v>235.0</c:v>
                </c:pt>
                <c:pt idx="8">
                  <c:v>240.0</c:v>
                </c:pt>
                <c:pt idx="9">
                  <c:v>245.0</c:v>
                </c:pt>
                <c:pt idx="10">
                  <c:v>250.0</c:v>
                </c:pt>
                <c:pt idx="11">
                  <c:v>255.0</c:v>
                </c:pt>
                <c:pt idx="12">
                  <c:v>260.0</c:v>
                </c:pt>
                <c:pt idx="13">
                  <c:v>265.0</c:v>
                </c:pt>
                <c:pt idx="14">
                  <c:v>270.0</c:v>
                </c:pt>
                <c:pt idx="15">
                  <c:v>275.0</c:v>
                </c:pt>
                <c:pt idx="16">
                  <c:v>280.0</c:v>
                </c:pt>
                <c:pt idx="17">
                  <c:v>285.0</c:v>
                </c:pt>
                <c:pt idx="18">
                  <c:v>290.0</c:v>
                </c:pt>
                <c:pt idx="19">
                  <c:v>295.0</c:v>
                </c:pt>
                <c:pt idx="20">
                  <c:v>300.0</c:v>
                </c:pt>
                <c:pt idx="21">
                  <c:v>310.0</c:v>
                </c:pt>
                <c:pt idx="22">
                  <c:v>320.0</c:v>
                </c:pt>
                <c:pt idx="23">
                  <c:v>330.0</c:v>
                </c:pt>
                <c:pt idx="24">
                  <c:v>340.0</c:v>
                </c:pt>
                <c:pt idx="25">
                  <c:v>350.0</c:v>
                </c:pt>
                <c:pt idx="26">
                  <c:v>360.0</c:v>
                </c:pt>
                <c:pt idx="27">
                  <c:v>370.0</c:v>
                </c:pt>
                <c:pt idx="28">
                  <c:v>380.0</c:v>
                </c:pt>
                <c:pt idx="29">
                  <c:v>390.0</c:v>
                </c:pt>
                <c:pt idx="30">
                  <c:v>400.0</c:v>
                </c:pt>
              </c:numCache>
            </c:numRef>
          </c:xVal>
          <c:yVal>
            <c:numRef>
              <c:f>Prelim!$H$7:$H$37</c:f>
              <c:numCache>
                <c:formatCode>0%</c:formatCode>
                <c:ptCount val="31"/>
                <c:pt idx="0">
                  <c:v>3.666666666666666</c:v>
                </c:pt>
                <c:pt idx="1">
                  <c:v>5.0</c:v>
                </c:pt>
                <c:pt idx="2">
                  <c:v>4.291044776119403</c:v>
                </c:pt>
                <c:pt idx="3">
                  <c:v>3.216374269005848</c:v>
                </c:pt>
                <c:pt idx="4">
                  <c:v>2.708771929824561</c:v>
                </c:pt>
                <c:pt idx="5">
                  <c:v>2.38974358974359</c:v>
                </c:pt>
                <c:pt idx="6">
                  <c:v>2.184782608695652</c:v>
                </c:pt>
                <c:pt idx="7">
                  <c:v>2.055309734513274</c:v>
                </c:pt>
                <c:pt idx="8">
                  <c:v>1.90958904109589</c:v>
                </c:pt>
                <c:pt idx="9">
                  <c:v>1.794366197183099</c:v>
                </c:pt>
                <c:pt idx="10">
                  <c:v>1.674358974358974</c:v>
                </c:pt>
                <c:pt idx="11">
                  <c:v>1.587926509186352</c:v>
                </c:pt>
                <c:pt idx="12">
                  <c:v>1.517241379310345</c:v>
                </c:pt>
                <c:pt idx="13">
                  <c:v>1.414141414141414</c:v>
                </c:pt>
                <c:pt idx="14">
                  <c:v>1.340686274509804</c:v>
                </c:pt>
                <c:pt idx="15">
                  <c:v>1.281481481481481</c:v>
                </c:pt>
                <c:pt idx="16">
                  <c:v>1.240740740740741</c:v>
                </c:pt>
                <c:pt idx="17">
                  <c:v>1.187683284457478</c:v>
                </c:pt>
                <c:pt idx="18">
                  <c:v>1.124610591900312</c:v>
                </c:pt>
                <c:pt idx="19">
                  <c:v>1.085714285714286</c:v>
                </c:pt>
                <c:pt idx="20">
                  <c:v>1.028938906752412</c:v>
                </c:pt>
                <c:pt idx="21">
                  <c:v>0.972413793103448</c:v>
                </c:pt>
                <c:pt idx="22">
                  <c:v>0.961977186311787</c:v>
                </c:pt>
                <c:pt idx="23">
                  <c:v>0.977477477477477</c:v>
                </c:pt>
                <c:pt idx="24">
                  <c:v>0.958974358974359</c:v>
                </c:pt>
                <c:pt idx="25">
                  <c:v>0.972222222222222</c:v>
                </c:pt>
                <c:pt idx="26">
                  <c:v>0.988235294117647</c:v>
                </c:pt>
                <c:pt idx="27">
                  <c:v>0.987878787878788</c:v>
                </c:pt>
                <c:pt idx="28">
                  <c:v>1.006329113924051</c:v>
                </c:pt>
                <c:pt idx="29">
                  <c:v>1.006711409395973</c:v>
                </c:pt>
                <c:pt idx="3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49640"/>
        <c:axId val="2028784920"/>
      </c:scatterChart>
      <c:valAx>
        <c:axId val="-2096849640"/>
        <c:scaling>
          <c:orientation val="minMax"/>
          <c:min val="180.0"/>
        </c:scaling>
        <c:delete val="0"/>
        <c:axPos val="b"/>
        <c:numFmt formatCode="General" sourceLinked="1"/>
        <c:majorTickMark val="out"/>
        <c:minorTickMark val="none"/>
        <c:tickLblPos val="nextTo"/>
        <c:crossAx val="2028784920"/>
        <c:crosses val="autoZero"/>
        <c:crossBetween val="midCat"/>
      </c:valAx>
      <c:valAx>
        <c:axId val="2028784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6849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Raw!$A$10:$A$37</c:f>
              <c:numCache>
                <c:formatCode>General</c:formatCode>
                <c:ptCount val="28"/>
                <c:pt idx="0">
                  <c:v>215.0</c:v>
                </c:pt>
                <c:pt idx="1">
                  <c:v>220.0</c:v>
                </c:pt>
                <c:pt idx="2">
                  <c:v>225.0</c:v>
                </c:pt>
                <c:pt idx="3">
                  <c:v>230.0</c:v>
                </c:pt>
                <c:pt idx="4">
                  <c:v>235.0</c:v>
                </c:pt>
                <c:pt idx="5">
                  <c:v>240.0</c:v>
                </c:pt>
                <c:pt idx="6">
                  <c:v>245.0</c:v>
                </c:pt>
                <c:pt idx="7">
                  <c:v>250.0</c:v>
                </c:pt>
                <c:pt idx="8">
                  <c:v>255.0</c:v>
                </c:pt>
                <c:pt idx="9">
                  <c:v>260.0</c:v>
                </c:pt>
                <c:pt idx="10">
                  <c:v>265.0</c:v>
                </c:pt>
                <c:pt idx="11">
                  <c:v>270.0</c:v>
                </c:pt>
                <c:pt idx="12">
                  <c:v>275.0</c:v>
                </c:pt>
                <c:pt idx="13">
                  <c:v>280.0</c:v>
                </c:pt>
                <c:pt idx="14">
                  <c:v>285.0</c:v>
                </c:pt>
                <c:pt idx="15">
                  <c:v>290.0</c:v>
                </c:pt>
                <c:pt idx="16">
                  <c:v>295.0</c:v>
                </c:pt>
                <c:pt idx="17">
                  <c:v>300.0</c:v>
                </c:pt>
                <c:pt idx="18">
                  <c:v>310.0</c:v>
                </c:pt>
                <c:pt idx="19">
                  <c:v>320.0</c:v>
                </c:pt>
                <c:pt idx="20">
                  <c:v>330.0</c:v>
                </c:pt>
                <c:pt idx="21">
                  <c:v>340.0</c:v>
                </c:pt>
                <c:pt idx="22">
                  <c:v>350.0</c:v>
                </c:pt>
                <c:pt idx="23">
                  <c:v>360.0</c:v>
                </c:pt>
                <c:pt idx="24">
                  <c:v>370.0</c:v>
                </c:pt>
                <c:pt idx="25">
                  <c:v>380.0</c:v>
                </c:pt>
                <c:pt idx="26">
                  <c:v>390.0</c:v>
                </c:pt>
                <c:pt idx="27">
                  <c:v>400.0</c:v>
                </c:pt>
              </c:numCache>
            </c:numRef>
          </c:xVal>
          <c:yVal>
            <c:numRef>
              <c:f>Raw!$B$10:$B$37</c:f>
              <c:numCache>
                <c:formatCode>General</c:formatCode>
                <c:ptCount val="28"/>
                <c:pt idx="0">
                  <c:v>320.0</c:v>
                </c:pt>
                <c:pt idx="1">
                  <c:v>388.0</c:v>
                </c:pt>
                <c:pt idx="2">
                  <c:v>382.0</c:v>
                </c:pt>
                <c:pt idx="3">
                  <c:v>335.0</c:v>
                </c:pt>
                <c:pt idx="4">
                  <c:v>377.0</c:v>
                </c:pt>
                <c:pt idx="5">
                  <c:v>515.0</c:v>
                </c:pt>
                <c:pt idx="6">
                  <c:v>520.0</c:v>
                </c:pt>
                <c:pt idx="7">
                  <c:v>448.0</c:v>
                </c:pt>
                <c:pt idx="8">
                  <c:v>400.0</c:v>
                </c:pt>
                <c:pt idx="9">
                  <c:v>374.0</c:v>
                </c:pt>
                <c:pt idx="10">
                  <c:v>335.0</c:v>
                </c:pt>
                <c:pt idx="11">
                  <c:v>300.0</c:v>
                </c:pt>
                <c:pt idx="12">
                  <c:v>278.0</c:v>
                </c:pt>
                <c:pt idx="13">
                  <c:v>270.0</c:v>
                </c:pt>
                <c:pt idx="14">
                  <c:v>278.0</c:v>
                </c:pt>
                <c:pt idx="15">
                  <c:v>275.0</c:v>
                </c:pt>
                <c:pt idx="16">
                  <c:v>256.0</c:v>
                </c:pt>
                <c:pt idx="17">
                  <c:v>240.0</c:v>
                </c:pt>
                <c:pt idx="18">
                  <c:v>211.0</c:v>
                </c:pt>
                <c:pt idx="19">
                  <c:v>195.0</c:v>
                </c:pt>
                <c:pt idx="20">
                  <c:v>190.0</c:v>
                </c:pt>
                <c:pt idx="21">
                  <c:v>184.0</c:v>
                </c:pt>
                <c:pt idx="22">
                  <c:v>162.0</c:v>
                </c:pt>
                <c:pt idx="23">
                  <c:v>141.0</c:v>
                </c:pt>
                <c:pt idx="24">
                  <c:v>123.0</c:v>
                </c:pt>
                <c:pt idx="25">
                  <c:v>117.0</c:v>
                </c:pt>
                <c:pt idx="26">
                  <c:v>106.0</c:v>
                </c:pt>
                <c:pt idx="27">
                  <c:v>100.0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Raw!$A$10:$A$37</c:f>
              <c:numCache>
                <c:formatCode>General</c:formatCode>
                <c:ptCount val="28"/>
                <c:pt idx="0">
                  <c:v>215.0</c:v>
                </c:pt>
                <c:pt idx="1">
                  <c:v>220.0</c:v>
                </c:pt>
                <c:pt idx="2">
                  <c:v>225.0</c:v>
                </c:pt>
                <c:pt idx="3">
                  <c:v>230.0</c:v>
                </c:pt>
                <c:pt idx="4">
                  <c:v>235.0</c:v>
                </c:pt>
                <c:pt idx="5">
                  <c:v>240.0</c:v>
                </c:pt>
                <c:pt idx="6">
                  <c:v>245.0</c:v>
                </c:pt>
                <c:pt idx="7">
                  <c:v>250.0</c:v>
                </c:pt>
                <c:pt idx="8">
                  <c:v>255.0</c:v>
                </c:pt>
                <c:pt idx="9">
                  <c:v>260.0</c:v>
                </c:pt>
                <c:pt idx="10">
                  <c:v>265.0</c:v>
                </c:pt>
                <c:pt idx="11">
                  <c:v>270.0</c:v>
                </c:pt>
                <c:pt idx="12">
                  <c:v>275.0</c:v>
                </c:pt>
                <c:pt idx="13">
                  <c:v>280.0</c:v>
                </c:pt>
                <c:pt idx="14">
                  <c:v>285.0</c:v>
                </c:pt>
                <c:pt idx="15">
                  <c:v>290.0</c:v>
                </c:pt>
                <c:pt idx="16">
                  <c:v>295.0</c:v>
                </c:pt>
                <c:pt idx="17">
                  <c:v>300.0</c:v>
                </c:pt>
                <c:pt idx="18">
                  <c:v>310.0</c:v>
                </c:pt>
                <c:pt idx="19">
                  <c:v>320.0</c:v>
                </c:pt>
                <c:pt idx="20">
                  <c:v>330.0</c:v>
                </c:pt>
                <c:pt idx="21">
                  <c:v>340.0</c:v>
                </c:pt>
                <c:pt idx="22">
                  <c:v>350.0</c:v>
                </c:pt>
                <c:pt idx="23">
                  <c:v>360.0</c:v>
                </c:pt>
                <c:pt idx="24">
                  <c:v>370.0</c:v>
                </c:pt>
                <c:pt idx="25">
                  <c:v>380.0</c:v>
                </c:pt>
                <c:pt idx="26">
                  <c:v>390.0</c:v>
                </c:pt>
                <c:pt idx="27">
                  <c:v>400.0</c:v>
                </c:pt>
              </c:numCache>
            </c:numRef>
          </c:xVal>
          <c:yVal>
            <c:numRef>
              <c:f>Raw!$D$10:$D$37</c:f>
              <c:numCache>
                <c:formatCode>General</c:formatCode>
                <c:ptCount val="28"/>
                <c:pt idx="0">
                  <c:v>93.0</c:v>
                </c:pt>
                <c:pt idx="1">
                  <c:v>119.0</c:v>
                </c:pt>
                <c:pt idx="2">
                  <c:v>135.0</c:v>
                </c:pt>
                <c:pt idx="3">
                  <c:v>135.0</c:v>
                </c:pt>
                <c:pt idx="4">
                  <c:v>158.0</c:v>
                </c:pt>
                <c:pt idx="5">
                  <c:v>220.0</c:v>
                </c:pt>
                <c:pt idx="6">
                  <c:v>237.0</c:v>
                </c:pt>
                <c:pt idx="7">
                  <c:v>223.0</c:v>
                </c:pt>
                <c:pt idx="8">
                  <c:v>222.0</c:v>
                </c:pt>
                <c:pt idx="9">
                  <c:v>219.0</c:v>
                </c:pt>
                <c:pt idx="10">
                  <c:v>209.0</c:v>
                </c:pt>
                <c:pt idx="11">
                  <c:v>199.0</c:v>
                </c:pt>
                <c:pt idx="12">
                  <c:v>194.0</c:v>
                </c:pt>
                <c:pt idx="13">
                  <c:v>201.0</c:v>
                </c:pt>
                <c:pt idx="14">
                  <c:v>214.0</c:v>
                </c:pt>
                <c:pt idx="15">
                  <c:v>220.0</c:v>
                </c:pt>
                <c:pt idx="16">
                  <c:v>216.0</c:v>
                </c:pt>
                <c:pt idx="17">
                  <c:v>211.0</c:v>
                </c:pt>
                <c:pt idx="18">
                  <c:v>193.0</c:v>
                </c:pt>
                <c:pt idx="19">
                  <c:v>186.0</c:v>
                </c:pt>
                <c:pt idx="20">
                  <c:v>184.0</c:v>
                </c:pt>
                <c:pt idx="21">
                  <c:v>178.0</c:v>
                </c:pt>
                <c:pt idx="22">
                  <c:v>160.0</c:v>
                </c:pt>
                <c:pt idx="23">
                  <c:v>140.0</c:v>
                </c:pt>
                <c:pt idx="24">
                  <c:v>124.0</c:v>
                </c:pt>
                <c:pt idx="25">
                  <c:v>117.0</c:v>
                </c:pt>
                <c:pt idx="26">
                  <c:v>107.0</c:v>
                </c:pt>
                <c:pt idx="2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58360"/>
        <c:axId val="-2091355368"/>
      </c:scatterChart>
      <c:valAx>
        <c:axId val="-2091358360"/>
        <c:scaling>
          <c:orientation val="minMax"/>
          <c:min val="18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1355368"/>
        <c:crosses val="autoZero"/>
        <c:crossBetween val="midCat"/>
      </c:valAx>
      <c:valAx>
        <c:axId val="-20913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35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84107938542511"/>
          <c:y val="0.0423452660121403"/>
          <c:w val="0.795931987462186"/>
          <c:h val="0.8750924940130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Gain!$A$8:$A$35</c:f>
              <c:numCache>
                <c:formatCode>General</c:formatCode>
                <c:ptCount val="28"/>
                <c:pt idx="0">
                  <c:v>215.0</c:v>
                </c:pt>
                <c:pt idx="1">
                  <c:v>220.0</c:v>
                </c:pt>
                <c:pt idx="2">
                  <c:v>225.0</c:v>
                </c:pt>
                <c:pt idx="3">
                  <c:v>230.0</c:v>
                </c:pt>
                <c:pt idx="4">
                  <c:v>235.0</c:v>
                </c:pt>
                <c:pt idx="5">
                  <c:v>240.0</c:v>
                </c:pt>
                <c:pt idx="6">
                  <c:v>245.0</c:v>
                </c:pt>
                <c:pt idx="7">
                  <c:v>250.0</c:v>
                </c:pt>
                <c:pt idx="8">
                  <c:v>255.0</c:v>
                </c:pt>
                <c:pt idx="9">
                  <c:v>260.0</c:v>
                </c:pt>
                <c:pt idx="10">
                  <c:v>265.0</c:v>
                </c:pt>
                <c:pt idx="11">
                  <c:v>270.0</c:v>
                </c:pt>
                <c:pt idx="12">
                  <c:v>275.0</c:v>
                </c:pt>
                <c:pt idx="13">
                  <c:v>280.0</c:v>
                </c:pt>
                <c:pt idx="14">
                  <c:v>285.0</c:v>
                </c:pt>
                <c:pt idx="15">
                  <c:v>290.0</c:v>
                </c:pt>
                <c:pt idx="16">
                  <c:v>295.0</c:v>
                </c:pt>
                <c:pt idx="17">
                  <c:v>300.0</c:v>
                </c:pt>
                <c:pt idx="18">
                  <c:v>310.0</c:v>
                </c:pt>
                <c:pt idx="19">
                  <c:v>320.0</c:v>
                </c:pt>
                <c:pt idx="20">
                  <c:v>330.0</c:v>
                </c:pt>
                <c:pt idx="21">
                  <c:v>340.0</c:v>
                </c:pt>
                <c:pt idx="22">
                  <c:v>350.0</c:v>
                </c:pt>
                <c:pt idx="23">
                  <c:v>360.0</c:v>
                </c:pt>
                <c:pt idx="24">
                  <c:v>370.0</c:v>
                </c:pt>
                <c:pt idx="25">
                  <c:v>380.0</c:v>
                </c:pt>
                <c:pt idx="26">
                  <c:v>390.0</c:v>
                </c:pt>
                <c:pt idx="27">
                  <c:v>400.0</c:v>
                </c:pt>
              </c:numCache>
            </c:numRef>
          </c:xVal>
          <c:yVal>
            <c:numRef>
              <c:f>Gain!$G$8:$G$35</c:f>
              <c:numCache>
                <c:formatCode>0%</c:formatCode>
                <c:ptCount val="28"/>
                <c:pt idx="0">
                  <c:v>3.67078471745596</c:v>
                </c:pt>
                <c:pt idx="1">
                  <c:v>3.323234556980686</c:v>
                </c:pt>
                <c:pt idx="2">
                  <c:v>2.875629861836758</c:v>
                </c:pt>
                <c:pt idx="3">
                  <c:v>2.545935545935546</c:v>
                </c:pt>
                <c:pt idx="4">
                  <c:v>2.412198079670421</c:v>
                </c:pt>
                <c:pt idx="5">
                  <c:v>2.305633698549008</c:v>
                </c:pt>
                <c:pt idx="6">
                  <c:v>2.137896086704724</c:v>
                </c:pt>
                <c:pt idx="7">
                  <c:v>1.967611148590552</c:v>
                </c:pt>
                <c:pt idx="8">
                  <c:v>1.812045479214154</c:v>
                </c:pt>
                <c:pt idx="9">
                  <c:v>1.697539095647957</c:v>
                </c:pt>
                <c:pt idx="10">
                  <c:v>1.587952260631149</c:v>
                </c:pt>
                <c:pt idx="11">
                  <c:v>1.507212370391904</c:v>
                </c:pt>
                <c:pt idx="12">
                  <c:v>1.421657888839086</c:v>
                </c:pt>
                <c:pt idx="13">
                  <c:v>1.347434298249387</c:v>
                </c:pt>
                <c:pt idx="14">
                  <c:v>1.288333972110027</c:v>
                </c:pt>
                <c:pt idx="15">
                  <c:v>1.216803278688525</c:v>
                </c:pt>
                <c:pt idx="16">
                  <c:v>1.158817758155506</c:v>
                </c:pt>
                <c:pt idx="17">
                  <c:v>1.107440917867458</c:v>
                </c:pt>
                <c:pt idx="18">
                  <c:v>1.068854346574554</c:v>
                </c:pt>
                <c:pt idx="19">
                  <c:v>1.034274193548387</c:v>
                </c:pt>
                <c:pt idx="20">
                  <c:v>1.028096800656276</c:v>
                </c:pt>
                <c:pt idx="21">
                  <c:v>1.019542104627281</c:v>
                </c:pt>
                <c:pt idx="22">
                  <c:v>1.01203034682081</c:v>
                </c:pt>
                <c:pt idx="23">
                  <c:v>1.003571428571429</c:v>
                </c:pt>
                <c:pt idx="24">
                  <c:v>0.995967741935484</c:v>
                </c:pt>
                <c:pt idx="25">
                  <c:v>1.003164556962025</c:v>
                </c:pt>
                <c:pt idx="26">
                  <c:v>0.995327102803738</c:v>
                </c:pt>
                <c:pt idx="2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20088"/>
        <c:axId val="-2089158856"/>
      </c:scatterChart>
      <c:valAx>
        <c:axId val="-2096120088"/>
        <c:scaling>
          <c:orientation val="minMax"/>
          <c:min val="18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89158856"/>
        <c:crosses val="autoZero"/>
        <c:crossBetween val="midCat"/>
      </c:valAx>
      <c:valAx>
        <c:axId val="-2089158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6120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321734</xdr:colOff>
      <xdr:row>10</xdr:row>
      <xdr:rowOff>143932</xdr:rowOff>
    </xdr:from>
    <xdr:to>
      <xdr:col>15</xdr:col>
      <xdr:colOff>596900</xdr:colOff>
      <xdr:row>34</xdr:row>
      <xdr:rowOff>8465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338667</xdr:colOff>
      <xdr:row>7</xdr:row>
      <xdr:rowOff>63501</xdr:rowOff>
    </xdr:from>
    <xdr:to>
      <xdr:col>17</xdr:col>
      <xdr:colOff>575735</xdr:colOff>
      <xdr:row>28</xdr:row>
      <xdr:rowOff>177801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25</xdr:row>
      <xdr:rowOff>97365</xdr:rowOff>
    </xdr:from>
    <xdr:to>
      <xdr:col>14</xdr:col>
      <xdr:colOff>338666</xdr:colOff>
      <xdr:row>45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150" zoomScaleNormal="150" zoomScalePageLayoutView="150" workbookViewId="0">
      <selection activeCell="L6" sqref="L6"/>
    </sheetView>
  </sheetViews>
  <sheetFormatPr baseColWidth="10" defaultRowHeight="15" x14ac:dyDescent="0"/>
  <cols>
    <col min="1" max="1" width="17.83203125" style="4" bestFit="1" customWidth="1"/>
    <col min="2" max="2" width="10" customWidth="1"/>
    <col min="9" max="9" width="10.83203125" style="4"/>
  </cols>
  <sheetData>
    <row r="1" spans="1:9" s="4" customFormat="1">
      <c r="A1" s="21" t="s">
        <v>3</v>
      </c>
      <c r="B1" s="57" t="s">
        <v>1</v>
      </c>
      <c r="C1" s="57"/>
      <c r="D1" s="56" t="s">
        <v>7</v>
      </c>
      <c r="E1" s="56"/>
    </row>
    <row r="2" spans="1:9" s="4" customFormat="1">
      <c r="A2" s="21" t="s">
        <v>0</v>
      </c>
      <c r="B2" s="57" t="s">
        <v>2</v>
      </c>
      <c r="C2" s="57"/>
      <c r="D2" s="56" t="s">
        <v>6</v>
      </c>
      <c r="E2" s="56"/>
    </row>
    <row r="3" spans="1:9" s="4" customFormat="1">
      <c r="A3" s="21" t="s">
        <v>9</v>
      </c>
      <c r="B3" s="7">
        <v>1565</v>
      </c>
      <c r="C3" s="8">
        <v>1520</v>
      </c>
      <c r="D3" s="7">
        <v>1410</v>
      </c>
      <c r="E3" s="7">
        <v>1392</v>
      </c>
      <c r="G3" s="55" t="s">
        <v>13</v>
      </c>
      <c r="H3" s="55"/>
      <c r="I3" s="55"/>
    </row>
    <row r="4" spans="1:9" s="9" customFormat="1">
      <c r="A4" s="21" t="s">
        <v>4</v>
      </c>
      <c r="B4" s="5" t="s">
        <v>5</v>
      </c>
      <c r="C4" s="6" t="s">
        <v>8</v>
      </c>
      <c r="D4" s="5" t="s">
        <v>5</v>
      </c>
      <c r="E4" s="6" t="s">
        <v>8</v>
      </c>
      <c r="G4" s="5" t="s">
        <v>5</v>
      </c>
      <c r="H4" s="6" t="s">
        <v>8</v>
      </c>
      <c r="I4" s="18" t="s">
        <v>14</v>
      </c>
    </row>
    <row r="5" spans="1:9" s="4" customFormat="1">
      <c r="A5" s="22" t="s">
        <v>10</v>
      </c>
      <c r="B5" s="3">
        <v>24</v>
      </c>
      <c r="C5" s="3">
        <v>24</v>
      </c>
      <c r="D5" s="3">
        <v>24</v>
      </c>
      <c r="E5" s="3">
        <v>24</v>
      </c>
      <c r="G5" s="3">
        <v>24</v>
      </c>
      <c r="H5" s="3">
        <v>24</v>
      </c>
      <c r="I5" s="3">
        <v>24</v>
      </c>
    </row>
    <row r="6" spans="1:9" s="4" customFormat="1">
      <c r="A6" s="22" t="s">
        <v>11</v>
      </c>
      <c r="B6" s="55" t="s">
        <v>15</v>
      </c>
      <c r="C6" s="55"/>
      <c r="D6" s="55"/>
      <c r="E6" s="55"/>
      <c r="G6" s="55" t="s">
        <v>12</v>
      </c>
      <c r="H6" s="55"/>
      <c r="I6" s="55"/>
    </row>
    <row r="7" spans="1:9" s="12" customFormat="1">
      <c r="A7" s="17">
        <v>200</v>
      </c>
      <c r="B7" s="10">
        <f>37</f>
        <v>37</v>
      </c>
      <c r="C7" s="11">
        <v>275</v>
      </c>
      <c r="D7" s="10">
        <v>21</v>
      </c>
      <c r="E7" s="11">
        <v>75</v>
      </c>
      <c r="G7" s="13">
        <f>(B7)/(D7)</f>
        <v>1.7619047619047619</v>
      </c>
      <c r="H7" s="14">
        <f>(C7)/(E7)</f>
        <v>3.6666666666666665</v>
      </c>
      <c r="I7" s="19">
        <f>(G7+H7)/2</f>
        <v>2.7142857142857144</v>
      </c>
    </row>
    <row r="8" spans="1:9" s="12" customFormat="1">
      <c r="A8" s="17">
        <v>205</v>
      </c>
      <c r="B8" s="10">
        <v>65</v>
      </c>
      <c r="C8" s="11">
        <v>670</v>
      </c>
      <c r="D8" s="10">
        <v>26</v>
      </c>
      <c r="E8" s="11">
        <v>134</v>
      </c>
      <c r="G8" s="13">
        <f t="shared" ref="G8:G37" si="0">(B8)/(D8)</f>
        <v>2.5</v>
      </c>
      <c r="H8" s="14">
        <f t="shared" ref="H8:H37" si="1">(C8)/(E8)</f>
        <v>5</v>
      </c>
      <c r="I8" s="19">
        <f t="shared" ref="I8:I37" si="2">(G8+H8)/2</f>
        <v>3.75</v>
      </c>
    </row>
    <row r="9" spans="1:9" s="12" customFormat="1">
      <c r="A9" s="17">
        <v>210</v>
      </c>
      <c r="B9" s="10">
        <v>165</v>
      </c>
      <c r="C9" s="11">
        <v>575</v>
      </c>
      <c r="D9" s="10">
        <v>51</v>
      </c>
      <c r="E9" s="11">
        <v>134</v>
      </c>
      <c r="G9" s="13">
        <f t="shared" si="0"/>
        <v>3.2352941176470589</v>
      </c>
      <c r="H9" s="14">
        <f t="shared" si="1"/>
        <v>4.2910447761194028</v>
      </c>
      <c r="I9" s="19">
        <f t="shared" si="2"/>
        <v>3.7631694468832309</v>
      </c>
    </row>
    <row r="10" spans="1:9">
      <c r="A10" s="3">
        <v>215</v>
      </c>
      <c r="B10" s="1">
        <v>320</v>
      </c>
      <c r="C10" s="2">
        <v>550</v>
      </c>
      <c r="D10" s="1">
        <v>105</v>
      </c>
      <c r="E10" s="2">
        <v>171</v>
      </c>
      <c r="G10" s="15">
        <f t="shared" si="0"/>
        <v>3.0476190476190474</v>
      </c>
      <c r="H10" s="16">
        <f t="shared" si="1"/>
        <v>3.2163742690058479</v>
      </c>
      <c r="I10" s="20">
        <f t="shared" si="2"/>
        <v>3.1319966583124477</v>
      </c>
    </row>
    <row r="11" spans="1:9">
      <c r="A11" s="3">
        <v>220</v>
      </c>
      <c r="B11" s="1">
        <v>388</v>
      </c>
      <c r="C11" s="2">
        <v>772</v>
      </c>
      <c r="D11" s="1">
        <v>144</v>
      </c>
      <c r="E11" s="2">
        <v>285</v>
      </c>
      <c r="G11" s="15">
        <f t="shared" si="0"/>
        <v>2.6944444444444446</v>
      </c>
      <c r="H11" s="16">
        <f t="shared" si="1"/>
        <v>2.7087719298245614</v>
      </c>
      <c r="I11" s="20">
        <f t="shared" si="2"/>
        <v>2.7016081871345028</v>
      </c>
    </row>
    <row r="12" spans="1:9">
      <c r="A12" s="3">
        <v>225</v>
      </c>
      <c r="B12" s="1">
        <v>382</v>
      </c>
      <c r="C12" s="2">
        <v>932</v>
      </c>
      <c r="D12" s="1">
        <v>165</v>
      </c>
      <c r="E12" s="2">
        <v>390</v>
      </c>
      <c r="G12" s="15">
        <f t="shared" si="0"/>
        <v>2.315151515151515</v>
      </c>
      <c r="H12" s="16">
        <f t="shared" si="1"/>
        <v>2.3897435897435897</v>
      </c>
      <c r="I12" s="20">
        <f t="shared" si="2"/>
        <v>2.3524475524475523</v>
      </c>
    </row>
    <row r="13" spans="1:9">
      <c r="A13" s="3">
        <v>230</v>
      </c>
      <c r="B13" s="1">
        <v>335</v>
      </c>
      <c r="C13" s="2">
        <v>1005</v>
      </c>
      <c r="D13" s="1">
        <v>160</v>
      </c>
      <c r="E13" s="2">
        <v>460</v>
      </c>
      <c r="G13" s="15">
        <f t="shared" si="0"/>
        <v>2.09375</v>
      </c>
      <c r="H13" s="16">
        <f t="shared" si="1"/>
        <v>2.1847826086956523</v>
      </c>
      <c r="I13" s="20">
        <f t="shared" si="2"/>
        <v>2.1392663043478262</v>
      </c>
    </row>
    <row r="14" spans="1:9">
      <c r="A14" s="3">
        <v>235</v>
      </c>
      <c r="B14" s="1">
        <v>377</v>
      </c>
      <c r="C14" s="2">
        <v>929</v>
      </c>
      <c r="D14" s="1">
        <v>192</v>
      </c>
      <c r="E14" s="2">
        <v>452</v>
      </c>
      <c r="G14" s="15">
        <f t="shared" si="0"/>
        <v>1.9635416666666667</v>
      </c>
      <c r="H14" s="16">
        <f t="shared" si="1"/>
        <v>2.0553097345132745</v>
      </c>
      <c r="I14" s="20">
        <f t="shared" si="2"/>
        <v>2.0094257005899707</v>
      </c>
    </row>
    <row r="15" spans="1:9">
      <c r="A15" s="3">
        <v>240</v>
      </c>
      <c r="B15" s="1">
        <v>515</v>
      </c>
      <c r="C15" s="2">
        <v>697</v>
      </c>
      <c r="D15" s="1">
        <v>268</v>
      </c>
      <c r="E15" s="2">
        <v>365</v>
      </c>
      <c r="G15" s="15">
        <f t="shared" si="0"/>
        <v>1.9216417910447761</v>
      </c>
      <c r="H15" s="16">
        <f t="shared" si="1"/>
        <v>1.9095890410958904</v>
      </c>
      <c r="I15" s="20">
        <f t="shared" si="2"/>
        <v>1.9156154160703331</v>
      </c>
    </row>
    <row r="16" spans="1:9">
      <c r="A16" s="3">
        <v>245</v>
      </c>
      <c r="B16" s="1">
        <v>520</v>
      </c>
      <c r="C16" s="2">
        <v>637</v>
      </c>
      <c r="D16" s="1">
        <v>279</v>
      </c>
      <c r="E16" s="2">
        <v>355</v>
      </c>
      <c r="G16" s="15">
        <f t="shared" si="0"/>
        <v>1.8637992831541219</v>
      </c>
      <c r="H16" s="16">
        <f t="shared" si="1"/>
        <v>1.7943661971830986</v>
      </c>
      <c r="I16" s="20">
        <f t="shared" si="2"/>
        <v>1.8290827401686103</v>
      </c>
    </row>
    <row r="17" spans="1:9">
      <c r="A17" s="3">
        <v>250</v>
      </c>
      <c r="B17" s="1">
        <v>448</v>
      </c>
      <c r="C17" s="2">
        <v>653</v>
      </c>
      <c r="D17" s="1">
        <v>252</v>
      </c>
      <c r="E17" s="2">
        <v>390</v>
      </c>
      <c r="G17" s="15">
        <f t="shared" si="0"/>
        <v>1.7777777777777777</v>
      </c>
      <c r="H17" s="16">
        <f t="shared" si="1"/>
        <v>1.6743589743589744</v>
      </c>
      <c r="I17" s="20">
        <f t="shared" si="2"/>
        <v>1.7260683760683762</v>
      </c>
    </row>
    <row r="18" spans="1:9">
      <c r="A18" s="3">
        <v>255</v>
      </c>
      <c r="B18" s="1">
        <v>400</v>
      </c>
      <c r="C18" s="2">
        <v>605</v>
      </c>
      <c r="D18" s="1">
        <v>242</v>
      </c>
      <c r="E18" s="2">
        <v>381</v>
      </c>
      <c r="G18" s="15">
        <f t="shared" si="0"/>
        <v>1.6528925619834711</v>
      </c>
      <c r="H18" s="16">
        <f t="shared" si="1"/>
        <v>1.5879265091863517</v>
      </c>
      <c r="I18" s="20">
        <f t="shared" si="2"/>
        <v>1.6204095355849115</v>
      </c>
    </row>
    <row r="19" spans="1:9">
      <c r="A19" s="3">
        <v>260</v>
      </c>
      <c r="B19" s="1">
        <v>374</v>
      </c>
      <c r="C19" s="2">
        <v>572</v>
      </c>
      <c r="D19" s="1">
        <v>236</v>
      </c>
      <c r="E19" s="2">
        <v>377</v>
      </c>
      <c r="G19" s="15">
        <f t="shared" si="0"/>
        <v>1.5847457627118644</v>
      </c>
      <c r="H19" s="16">
        <f t="shared" si="1"/>
        <v>1.5172413793103448</v>
      </c>
      <c r="I19" s="20">
        <f t="shared" si="2"/>
        <v>1.5509935710111047</v>
      </c>
    </row>
    <row r="20" spans="1:9">
      <c r="A20" s="3">
        <v>265</v>
      </c>
      <c r="B20" s="1">
        <v>335</v>
      </c>
      <c r="C20" s="2">
        <v>560</v>
      </c>
      <c r="D20" s="1">
        <v>220</v>
      </c>
      <c r="E20" s="2">
        <v>396</v>
      </c>
      <c r="G20" s="15">
        <f t="shared" si="0"/>
        <v>1.5227272727272727</v>
      </c>
      <c r="H20" s="16">
        <f t="shared" si="1"/>
        <v>1.4141414141414141</v>
      </c>
      <c r="I20" s="20">
        <f t="shared" si="2"/>
        <v>1.4684343434343434</v>
      </c>
    </row>
    <row r="21" spans="1:9">
      <c r="A21" s="3">
        <v>270</v>
      </c>
      <c r="B21" s="1">
        <v>300</v>
      </c>
      <c r="C21" s="2">
        <v>547</v>
      </c>
      <c r="D21" s="1">
        <v>205</v>
      </c>
      <c r="E21" s="2">
        <v>408</v>
      </c>
      <c r="G21" s="15">
        <f t="shared" si="0"/>
        <v>1.4634146341463414</v>
      </c>
      <c r="H21" s="16">
        <f t="shared" si="1"/>
        <v>1.3406862745098038</v>
      </c>
      <c r="I21" s="20">
        <f t="shared" si="2"/>
        <v>1.4020504543280725</v>
      </c>
    </row>
    <row r="22" spans="1:9">
      <c r="A22" s="3">
        <v>275</v>
      </c>
      <c r="B22" s="1">
        <v>278</v>
      </c>
      <c r="C22" s="2">
        <v>519</v>
      </c>
      <c r="D22" s="1">
        <v>200</v>
      </c>
      <c r="E22" s="2">
        <v>405</v>
      </c>
      <c r="G22" s="15">
        <f t="shared" si="0"/>
        <v>1.39</v>
      </c>
      <c r="H22" s="16">
        <f t="shared" si="1"/>
        <v>1.2814814814814814</v>
      </c>
      <c r="I22" s="20">
        <f t="shared" si="2"/>
        <v>1.3357407407407407</v>
      </c>
    </row>
    <row r="23" spans="1:9">
      <c r="A23" s="3">
        <v>280</v>
      </c>
      <c r="B23" s="1">
        <v>270</v>
      </c>
      <c r="C23" s="2">
        <v>469</v>
      </c>
      <c r="D23" s="1">
        <v>206</v>
      </c>
      <c r="E23" s="2">
        <v>378</v>
      </c>
      <c r="G23" s="15">
        <f t="shared" si="0"/>
        <v>1.3106796116504855</v>
      </c>
      <c r="H23" s="16">
        <f t="shared" si="1"/>
        <v>1.2407407407407407</v>
      </c>
      <c r="I23" s="20">
        <f t="shared" si="2"/>
        <v>1.2757101761956131</v>
      </c>
    </row>
    <row r="24" spans="1:9">
      <c r="A24" s="3">
        <v>285</v>
      </c>
      <c r="B24" s="1">
        <v>278</v>
      </c>
      <c r="C24" s="2">
        <v>405</v>
      </c>
      <c r="D24" s="1">
        <v>220</v>
      </c>
      <c r="E24" s="2">
        <v>341</v>
      </c>
      <c r="G24" s="15">
        <f t="shared" si="0"/>
        <v>1.2636363636363637</v>
      </c>
      <c r="H24" s="16">
        <f t="shared" si="1"/>
        <v>1.1876832844574781</v>
      </c>
      <c r="I24" s="20">
        <f t="shared" si="2"/>
        <v>1.2256598240469208</v>
      </c>
    </row>
    <row r="25" spans="1:9">
      <c r="A25" s="3">
        <v>290</v>
      </c>
      <c r="B25" s="1">
        <v>275</v>
      </c>
      <c r="C25" s="2">
        <v>361</v>
      </c>
      <c r="D25" s="1">
        <v>225</v>
      </c>
      <c r="E25" s="2">
        <v>321</v>
      </c>
      <c r="G25" s="15">
        <f t="shared" si="0"/>
        <v>1.2222222222222223</v>
      </c>
      <c r="H25" s="16">
        <f t="shared" si="1"/>
        <v>1.1246105919003115</v>
      </c>
      <c r="I25" s="20">
        <f t="shared" si="2"/>
        <v>1.1734164070612669</v>
      </c>
    </row>
    <row r="26" spans="1:9">
      <c r="A26" s="3">
        <v>295</v>
      </c>
      <c r="B26" s="1">
        <v>256</v>
      </c>
      <c r="C26" s="2">
        <v>342</v>
      </c>
      <c r="D26" s="1">
        <v>220</v>
      </c>
      <c r="E26" s="2">
        <v>315</v>
      </c>
      <c r="G26" s="15">
        <f t="shared" si="0"/>
        <v>1.1636363636363636</v>
      </c>
      <c r="H26" s="16">
        <f t="shared" si="1"/>
        <v>1.0857142857142856</v>
      </c>
      <c r="I26" s="20">
        <f t="shared" si="2"/>
        <v>1.1246753246753247</v>
      </c>
    </row>
    <row r="27" spans="1:9">
      <c r="A27" s="3">
        <v>300</v>
      </c>
      <c r="B27" s="1">
        <v>240</v>
      </c>
      <c r="C27" s="2">
        <v>320</v>
      </c>
      <c r="D27" s="1">
        <v>213</v>
      </c>
      <c r="E27" s="2">
        <v>311</v>
      </c>
      <c r="G27" s="15">
        <f t="shared" si="0"/>
        <v>1.1267605633802817</v>
      </c>
      <c r="H27" s="16">
        <f t="shared" si="1"/>
        <v>1.0289389067524115</v>
      </c>
      <c r="I27" s="20">
        <f t="shared" si="2"/>
        <v>1.0778497350663465</v>
      </c>
    </row>
    <row r="28" spans="1:9">
      <c r="A28" s="3">
        <v>310</v>
      </c>
      <c r="B28" s="1">
        <v>211</v>
      </c>
      <c r="C28" s="2">
        <v>282</v>
      </c>
      <c r="D28" s="1">
        <v>200</v>
      </c>
      <c r="E28" s="2">
        <v>290</v>
      </c>
      <c r="G28" s="15">
        <f t="shared" si="0"/>
        <v>1.0549999999999999</v>
      </c>
      <c r="H28" s="16">
        <f t="shared" si="1"/>
        <v>0.97241379310344822</v>
      </c>
      <c r="I28" s="20">
        <f t="shared" si="2"/>
        <v>1.013706896551724</v>
      </c>
    </row>
    <row r="29" spans="1:9">
      <c r="A29" s="3">
        <v>320</v>
      </c>
      <c r="B29" s="1">
        <v>195</v>
      </c>
      <c r="C29" s="2">
        <v>253</v>
      </c>
      <c r="D29" s="1">
        <v>190</v>
      </c>
      <c r="E29" s="2">
        <v>263</v>
      </c>
      <c r="G29" s="15">
        <f t="shared" si="0"/>
        <v>1.0263157894736843</v>
      </c>
      <c r="H29" s="16">
        <f t="shared" si="1"/>
        <v>0.96197718631178708</v>
      </c>
      <c r="I29" s="20">
        <f t="shared" si="2"/>
        <v>0.99414648789273574</v>
      </c>
    </row>
    <row r="30" spans="1:9">
      <c r="A30" s="3">
        <v>330</v>
      </c>
      <c r="B30" s="1">
        <v>190</v>
      </c>
      <c r="C30" s="2">
        <v>217</v>
      </c>
      <c r="D30" s="1">
        <v>186</v>
      </c>
      <c r="E30" s="2">
        <v>222</v>
      </c>
      <c r="G30" s="15">
        <f t="shared" si="0"/>
        <v>1.021505376344086</v>
      </c>
      <c r="H30" s="16">
        <f t="shared" si="1"/>
        <v>0.97747747747747749</v>
      </c>
      <c r="I30" s="20">
        <f t="shared" si="2"/>
        <v>0.99949142691078174</v>
      </c>
    </row>
    <row r="31" spans="1:9">
      <c r="A31" s="3">
        <v>340</v>
      </c>
      <c r="B31" s="1">
        <v>184</v>
      </c>
      <c r="C31" s="2">
        <v>187</v>
      </c>
      <c r="D31" s="1">
        <v>180</v>
      </c>
      <c r="E31" s="2">
        <v>195</v>
      </c>
      <c r="G31" s="15">
        <f t="shared" si="0"/>
        <v>1.0222222222222221</v>
      </c>
      <c r="H31" s="16">
        <f t="shared" si="1"/>
        <v>0.95897435897435901</v>
      </c>
      <c r="I31" s="20">
        <f t="shared" si="2"/>
        <v>0.99059829059829063</v>
      </c>
    </row>
    <row r="32" spans="1:9">
      <c r="A32" s="3">
        <v>350</v>
      </c>
      <c r="B32" s="1">
        <v>162</v>
      </c>
      <c r="C32" s="2">
        <v>175</v>
      </c>
      <c r="D32" s="1">
        <v>160</v>
      </c>
      <c r="E32" s="2">
        <v>180</v>
      </c>
      <c r="G32" s="15">
        <f t="shared" si="0"/>
        <v>1.0125</v>
      </c>
      <c r="H32" s="16">
        <f t="shared" si="1"/>
        <v>0.97222222222222221</v>
      </c>
      <c r="I32" s="20">
        <f t="shared" si="2"/>
        <v>0.99236111111111103</v>
      </c>
    </row>
    <row r="33" spans="1:9">
      <c r="A33" s="3">
        <v>360</v>
      </c>
      <c r="B33" s="1">
        <v>141</v>
      </c>
      <c r="C33" s="2">
        <v>168</v>
      </c>
      <c r="D33" s="1">
        <v>140</v>
      </c>
      <c r="E33" s="2">
        <v>170</v>
      </c>
      <c r="G33" s="15">
        <f t="shared" si="0"/>
        <v>1.0071428571428571</v>
      </c>
      <c r="H33" s="16">
        <f t="shared" si="1"/>
        <v>0.9882352941176471</v>
      </c>
      <c r="I33" s="20">
        <f t="shared" si="2"/>
        <v>0.99768907563025211</v>
      </c>
    </row>
    <row r="34" spans="1:9">
      <c r="A34" s="3">
        <v>370</v>
      </c>
      <c r="B34" s="1">
        <v>123</v>
      </c>
      <c r="C34" s="2">
        <v>163</v>
      </c>
      <c r="D34" s="1">
        <v>122</v>
      </c>
      <c r="E34" s="2">
        <v>165</v>
      </c>
      <c r="G34" s="15">
        <f t="shared" si="0"/>
        <v>1.0081967213114753</v>
      </c>
      <c r="H34" s="16">
        <f t="shared" si="1"/>
        <v>0.98787878787878791</v>
      </c>
      <c r="I34" s="20">
        <f t="shared" si="2"/>
        <v>0.99803775459513155</v>
      </c>
    </row>
    <row r="35" spans="1:9">
      <c r="A35" s="3">
        <v>380</v>
      </c>
      <c r="B35" s="1">
        <v>117</v>
      </c>
      <c r="C35" s="2">
        <v>159</v>
      </c>
      <c r="D35" s="1">
        <v>116</v>
      </c>
      <c r="E35" s="2">
        <v>158</v>
      </c>
      <c r="G35" s="15">
        <f t="shared" si="0"/>
        <v>1.0086206896551724</v>
      </c>
      <c r="H35" s="16">
        <f t="shared" si="1"/>
        <v>1.0063291139240507</v>
      </c>
      <c r="I35" s="20">
        <f t="shared" si="2"/>
        <v>1.0074749017896116</v>
      </c>
    </row>
    <row r="36" spans="1:9">
      <c r="A36" s="3">
        <v>390</v>
      </c>
      <c r="B36" s="1">
        <v>106</v>
      </c>
      <c r="C36" s="2">
        <v>150</v>
      </c>
      <c r="D36" s="1">
        <v>105</v>
      </c>
      <c r="E36" s="2">
        <v>149</v>
      </c>
      <c r="G36" s="15">
        <f t="shared" si="0"/>
        <v>1.0095238095238095</v>
      </c>
      <c r="H36" s="16">
        <f t="shared" si="1"/>
        <v>1.0067114093959733</v>
      </c>
      <c r="I36" s="20">
        <f t="shared" si="2"/>
        <v>1.0081176094598914</v>
      </c>
    </row>
    <row r="37" spans="1:9">
      <c r="A37" s="3">
        <v>400</v>
      </c>
      <c r="B37" s="1">
        <v>100</v>
      </c>
      <c r="C37" s="2">
        <v>142</v>
      </c>
      <c r="D37" s="1">
        <v>100</v>
      </c>
      <c r="E37" s="2">
        <v>142</v>
      </c>
      <c r="G37" s="15">
        <f t="shared" si="0"/>
        <v>1</v>
      </c>
      <c r="H37" s="16">
        <f t="shared" si="1"/>
        <v>1</v>
      </c>
      <c r="I37" s="20">
        <f t="shared" si="2"/>
        <v>1</v>
      </c>
    </row>
  </sheetData>
  <mergeCells count="7">
    <mergeCell ref="B6:E6"/>
    <mergeCell ref="G3:I3"/>
    <mergeCell ref="G6:I6"/>
    <mergeCell ref="D1:E1"/>
    <mergeCell ref="D2:E2"/>
    <mergeCell ref="B1:C1"/>
    <mergeCell ref="B2: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150" zoomScaleNormal="150" zoomScalePageLayoutView="150" workbookViewId="0">
      <selection activeCell="M19" sqref="M19"/>
    </sheetView>
  </sheetViews>
  <sheetFormatPr baseColWidth="10" defaultRowHeight="15" x14ac:dyDescent="0"/>
  <cols>
    <col min="1" max="1" width="15.33203125" bestFit="1" customWidth="1"/>
  </cols>
  <sheetData>
    <row r="1" spans="1:9">
      <c r="A1" s="29" t="s">
        <v>3</v>
      </c>
      <c r="B1" s="62" t="s">
        <v>18</v>
      </c>
      <c r="C1" s="63"/>
      <c r="D1" s="62" t="s">
        <v>19</v>
      </c>
      <c r="E1" s="63"/>
      <c r="F1" s="62" t="s">
        <v>20</v>
      </c>
      <c r="G1" s="63"/>
      <c r="H1" s="58" t="s">
        <v>17</v>
      </c>
      <c r="I1" s="58"/>
    </row>
    <row r="2" spans="1:9">
      <c r="A2" s="29" t="s">
        <v>0</v>
      </c>
      <c r="B2" s="62" t="s">
        <v>2</v>
      </c>
      <c r="C2" s="63"/>
      <c r="D2" s="62" t="s">
        <v>2</v>
      </c>
      <c r="E2" s="63"/>
      <c r="F2" s="62" t="s">
        <v>16</v>
      </c>
      <c r="G2" s="63"/>
      <c r="H2" s="58" t="s">
        <v>6</v>
      </c>
      <c r="I2" s="58"/>
    </row>
    <row r="3" spans="1:9">
      <c r="A3" s="29" t="s">
        <v>10</v>
      </c>
      <c r="B3" s="62">
        <v>24</v>
      </c>
      <c r="C3" s="63"/>
      <c r="D3" s="62">
        <v>24</v>
      </c>
      <c r="E3" s="63"/>
      <c r="F3" s="62">
        <v>24</v>
      </c>
      <c r="G3" s="64"/>
      <c r="H3" s="62">
        <v>24</v>
      </c>
      <c r="I3" s="64"/>
    </row>
    <row r="4" spans="1:9">
      <c r="A4" s="29" t="s">
        <v>9</v>
      </c>
      <c r="B4" s="28">
        <v>1565</v>
      </c>
      <c r="C4" s="31">
        <v>1520</v>
      </c>
      <c r="D4" s="28">
        <v>1581</v>
      </c>
      <c r="E4" s="31">
        <v>1570</v>
      </c>
      <c r="F4" s="28">
        <v>1427</v>
      </c>
      <c r="G4" s="31">
        <v>1377</v>
      </c>
      <c r="H4" s="8">
        <v>1410</v>
      </c>
      <c r="I4" s="8">
        <v>1392</v>
      </c>
    </row>
    <row r="5" spans="1:9">
      <c r="A5" s="29" t="s">
        <v>4</v>
      </c>
      <c r="B5" s="24" t="s">
        <v>5</v>
      </c>
      <c r="C5" s="32" t="s">
        <v>8</v>
      </c>
      <c r="D5" s="24" t="s">
        <v>5</v>
      </c>
      <c r="E5" s="32" t="s">
        <v>8</v>
      </c>
      <c r="F5" s="24" t="s">
        <v>5</v>
      </c>
      <c r="G5" s="32" t="s">
        <v>8</v>
      </c>
      <c r="H5" s="5" t="s">
        <v>5</v>
      </c>
      <c r="I5" s="6" t="s">
        <v>8</v>
      </c>
    </row>
    <row r="6" spans="1:9">
      <c r="A6" s="30" t="s">
        <v>11</v>
      </c>
      <c r="B6" s="59" t="s">
        <v>15</v>
      </c>
      <c r="C6" s="60"/>
      <c r="D6" s="59" t="s">
        <v>15</v>
      </c>
      <c r="E6" s="60"/>
      <c r="F6" s="59" t="s">
        <v>15</v>
      </c>
      <c r="G6" s="61"/>
      <c r="H6" s="59" t="s">
        <v>15</v>
      </c>
      <c r="I6" s="61"/>
    </row>
    <row r="7" spans="1:9" s="41" customFormat="1">
      <c r="A7" s="42">
        <v>200</v>
      </c>
      <c r="B7" s="43">
        <f>37</f>
        <v>37</v>
      </c>
      <c r="C7" s="44">
        <v>275</v>
      </c>
      <c r="D7" s="43">
        <v>43</v>
      </c>
      <c r="E7" s="44">
        <v>65</v>
      </c>
      <c r="F7" s="43">
        <v>38</v>
      </c>
      <c r="G7" s="44">
        <v>374</v>
      </c>
      <c r="H7" s="45">
        <v>21</v>
      </c>
      <c r="I7" s="46">
        <v>75</v>
      </c>
    </row>
    <row r="8" spans="1:9" s="41" customFormat="1">
      <c r="A8" s="42">
        <v>205</v>
      </c>
      <c r="B8" s="43">
        <v>65</v>
      </c>
      <c r="C8" s="44">
        <v>670</v>
      </c>
      <c r="D8" s="43">
        <v>46</v>
      </c>
      <c r="E8" s="44">
        <v>110</v>
      </c>
      <c r="F8" s="43">
        <v>66</v>
      </c>
      <c r="G8" s="44">
        <v>685</v>
      </c>
      <c r="H8" s="45">
        <v>26</v>
      </c>
      <c r="I8" s="46">
        <v>134</v>
      </c>
    </row>
    <row r="9" spans="1:9" s="41" customFormat="1">
      <c r="A9" s="42">
        <v>210</v>
      </c>
      <c r="B9" s="43">
        <v>165</v>
      </c>
      <c r="C9" s="44">
        <v>575</v>
      </c>
      <c r="D9" s="43">
        <v>60</v>
      </c>
      <c r="E9" s="44">
        <v>111</v>
      </c>
      <c r="F9" s="43">
        <v>161</v>
      </c>
      <c r="G9" s="44">
        <v>592</v>
      </c>
      <c r="H9" s="45">
        <v>51</v>
      </c>
      <c r="I9" s="46">
        <v>134</v>
      </c>
    </row>
    <row r="10" spans="1:9">
      <c r="A10" s="27">
        <v>215</v>
      </c>
      <c r="B10" s="26">
        <v>320</v>
      </c>
      <c r="C10" s="33">
        <v>550</v>
      </c>
      <c r="D10" s="26">
        <v>93</v>
      </c>
      <c r="E10" s="33">
        <v>141</v>
      </c>
      <c r="F10" s="26">
        <v>323</v>
      </c>
      <c r="G10" s="33">
        <v>563</v>
      </c>
      <c r="H10" s="1">
        <v>105</v>
      </c>
      <c r="I10" s="2">
        <v>171</v>
      </c>
    </row>
    <row r="11" spans="1:9">
      <c r="A11" s="27">
        <v>220</v>
      </c>
      <c r="B11" s="26">
        <v>388</v>
      </c>
      <c r="C11" s="33">
        <v>772</v>
      </c>
      <c r="D11" s="26">
        <v>119</v>
      </c>
      <c r="E11" s="33">
        <v>228</v>
      </c>
      <c r="F11" s="26">
        <v>386</v>
      </c>
      <c r="G11" s="33">
        <v>791</v>
      </c>
      <c r="H11" s="1">
        <v>144</v>
      </c>
      <c r="I11" s="2">
        <v>285</v>
      </c>
    </row>
    <row r="12" spans="1:9">
      <c r="A12" s="27">
        <v>225</v>
      </c>
      <c r="B12" s="26">
        <v>382</v>
      </c>
      <c r="C12" s="33">
        <v>932</v>
      </c>
      <c r="D12" s="26">
        <v>135</v>
      </c>
      <c r="E12" s="33">
        <v>319</v>
      </c>
      <c r="F12" s="26">
        <v>381</v>
      </c>
      <c r="G12" s="33">
        <v>974</v>
      </c>
      <c r="H12" s="1">
        <v>165</v>
      </c>
      <c r="I12" s="2">
        <v>390</v>
      </c>
    </row>
    <row r="13" spans="1:9">
      <c r="A13" s="27">
        <v>230</v>
      </c>
      <c r="B13" s="26">
        <v>335</v>
      </c>
      <c r="C13" s="33">
        <v>1005</v>
      </c>
      <c r="D13" s="26">
        <v>135</v>
      </c>
      <c r="E13" s="33">
        <v>385</v>
      </c>
      <c r="F13" s="26">
        <v>337</v>
      </c>
      <c r="G13" s="33">
        <v>1063</v>
      </c>
      <c r="H13" s="1">
        <v>160</v>
      </c>
      <c r="I13" s="2">
        <v>460</v>
      </c>
    </row>
    <row r="14" spans="1:9">
      <c r="A14" s="27">
        <v>235</v>
      </c>
      <c r="B14" s="26">
        <v>377</v>
      </c>
      <c r="C14" s="33">
        <v>929</v>
      </c>
      <c r="D14" s="26">
        <v>158</v>
      </c>
      <c r="E14" s="33">
        <v>381</v>
      </c>
      <c r="F14" s="26">
        <v>376</v>
      </c>
      <c r="G14" s="33">
        <v>965</v>
      </c>
      <c r="H14" s="1">
        <v>192</v>
      </c>
      <c r="I14" s="2">
        <v>452</v>
      </c>
    </row>
    <row r="15" spans="1:9">
      <c r="A15" s="27">
        <v>240</v>
      </c>
      <c r="B15" s="26">
        <v>515</v>
      </c>
      <c r="C15" s="33">
        <v>697</v>
      </c>
      <c r="D15" s="26">
        <v>220</v>
      </c>
      <c r="E15" s="33">
        <v>307</v>
      </c>
      <c r="F15" s="26">
        <v>515</v>
      </c>
      <c r="G15" s="33">
        <v>713</v>
      </c>
      <c r="H15" s="1">
        <v>268</v>
      </c>
      <c r="I15" s="2">
        <v>365</v>
      </c>
    </row>
    <row r="16" spans="1:9">
      <c r="A16" s="27">
        <v>245</v>
      </c>
      <c r="B16" s="26">
        <v>520</v>
      </c>
      <c r="C16" s="33">
        <v>637</v>
      </c>
      <c r="D16" s="26">
        <v>237</v>
      </c>
      <c r="E16" s="33">
        <v>306</v>
      </c>
      <c r="F16" s="26">
        <v>522</v>
      </c>
      <c r="G16" s="33">
        <v>649</v>
      </c>
      <c r="H16" s="1">
        <v>279</v>
      </c>
      <c r="I16" s="2">
        <v>355</v>
      </c>
    </row>
    <row r="17" spans="1:9">
      <c r="A17" s="27">
        <v>250</v>
      </c>
      <c r="B17" s="26">
        <v>448</v>
      </c>
      <c r="C17" s="33">
        <v>653</v>
      </c>
      <c r="D17" s="26">
        <v>223</v>
      </c>
      <c r="E17" s="33">
        <v>339</v>
      </c>
      <c r="F17" s="26">
        <v>445</v>
      </c>
      <c r="G17" s="33">
        <v>661</v>
      </c>
      <c r="H17" s="1">
        <v>252</v>
      </c>
      <c r="I17" s="2">
        <v>390</v>
      </c>
    </row>
    <row r="18" spans="1:9">
      <c r="A18" s="27">
        <v>255</v>
      </c>
      <c r="B18" s="26">
        <v>400</v>
      </c>
      <c r="C18" s="33">
        <v>605</v>
      </c>
      <c r="D18" s="26">
        <v>222</v>
      </c>
      <c r="E18" s="33">
        <v>332</v>
      </c>
      <c r="F18" s="26">
        <v>408</v>
      </c>
      <c r="G18" s="33">
        <v>615</v>
      </c>
      <c r="H18" s="1">
        <v>242</v>
      </c>
      <c r="I18" s="2">
        <v>381</v>
      </c>
    </row>
    <row r="19" spans="1:9">
      <c r="A19" s="27">
        <v>260</v>
      </c>
      <c r="B19" s="26">
        <v>374</v>
      </c>
      <c r="C19" s="33">
        <v>572</v>
      </c>
      <c r="D19" s="26">
        <v>219</v>
      </c>
      <c r="E19" s="33">
        <v>339</v>
      </c>
      <c r="F19" s="26">
        <v>375</v>
      </c>
      <c r="G19" s="33">
        <v>578</v>
      </c>
      <c r="H19" s="1">
        <v>236</v>
      </c>
      <c r="I19" s="2">
        <v>377</v>
      </c>
    </row>
    <row r="20" spans="1:9">
      <c r="A20" s="27">
        <v>265</v>
      </c>
      <c r="B20" s="26">
        <v>335</v>
      </c>
      <c r="C20" s="33">
        <v>560</v>
      </c>
      <c r="D20" s="26">
        <v>209</v>
      </c>
      <c r="E20" s="33">
        <v>356</v>
      </c>
      <c r="F20" s="26">
        <v>338</v>
      </c>
      <c r="G20" s="33">
        <v>565</v>
      </c>
      <c r="H20" s="1">
        <v>220</v>
      </c>
      <c r="I20" s="2">
        <v>396</v>
      </c>
    </row>
    <row r="21" spans="1:9">
      <c r="A21" s="27">
        <v>270</v>
      </c>
      <c r="B21" s="26">
        <v>300</v>
      </c>
      <c r="C21" s="33">
        <v>547</v>
      </c>
      <c r="D21" s="26">
        <v>199</v>
      </c>
      <c r="E21" s="33">
        <v>363</v>
      </c>
      <c r="F21" s="26">
        <v>304</v>
      </c>
      <c r="G21" s="33">
        <v>551</v>
      </c>
      <c r="H21" s="1">
        <v>205</v>
      </c>
      <c r="I21" s="2">
        <v>408</v>
      </c>
    </row>
    <row r="22" spans="1:9">
      <c r="A22" s="27">
        <v>275</v>
      </c>
      <c r="B22" s="26">
        <v>278</v>
      </c>
      <c r="C22" s="33">
        <v>519</v>
      </c>
      <c r="D22" s="26">
        <v>194</v>
      </c>
      <c r="E22" s="33">
        <v>368</v>
      </c>
      <c r="F22" s="26">
        <v>278</v>
      </c>
      <c r="G22" s="33">
        <v>520</v>
      </c>
      <c r="H22" s="1">
        <v>200</v>
      </c>
      <c r="I22" s="2">
        <v>405</v>
      </c>
    </row>
    <row r="23" spans="1:9">
      <c r="A23" s="27">
        <v>280</v>
      </c>
      <c r="B23" s="26">
        <v>270</v>
      </c>
      <c r="C23" s="33">
        <v>469</v>
      </c>
      <c r="D23" s="26">
        <v>201</v>
      </c>
      <c r="E23" s="33">
        <v>347</v>
      </c>
      <c r="F23" s="26">
        <v>273</v>
      </c>
      <c r="G23" s="33">
        <v>470</v>
      </c>
      <c r="H23" s="1">
        <v>206</v>
      </c>
      <c r="I23" s="2">
        <v>378</v>
      </c>
    </row>
    <row r="24" spans="1:9">
      <c r="A24" s="27">
        <v>285</v>
      </c>
      <c r="B24" s="26">
        <v>278</v>
      </c>
      <c r="C24" s="33">
        <v>405</v>
      </c>
      <c r="D24" s="26">
        <v>214</v>
      </c>
      <c r="E24" s="33">
        <v>317</v>
      </c>
      <c r="F24" s="26">
        <v>279</v>
      </c>
      <c r="G24" s="33">
        <v>403</v>
      </c>
      <c r="H24" s="1">
        <v>220</v>
      </c>
      <c r="I24" s="2">
        <v>341</v>
      </c>
    </row>
    <row r="25" spans="1:9">
      <c r="A25" s="27">
        <v>290</v>
      </c>
      <c r="B25" s="26">
        <v>275</v>
      </c>
      <c r="C25" s="33">
        <v>361</v>
      </c>
      <c r="D25" s="26">
        <v>220</v>
      </c>
      <c r="E25" s="33">
        <v>305</v>
      </c>
      <c r="F25" s="26">
        <v>273</v>
      </c>
      <c r="G25" s="33">
        <v>360</v>
      </c>
      <c r="H25" s="1">
        <v>225</v>
      </c>
      <c r="I25" s="2">
        <v>321</v>
      </c>
    </row>
    <row r="26" spans="1:9">
      <c r="A26" s="27">
        <v>295</v>
      </c>
      <c r="B26" s="26">
        <v>256</v>
      </c>
      <c r="C26" s="33">
        <v>342</v>
      </c>
      <c r="D26" s="26">
        <v>216</v>
      </c>
      <c r="E26" s="33">
        <v>302</v>
      </c>
      <c r="F26" s="26">
        <v>258</v>
      </c>
      <c r="G26" s="33">
        <v>343</v>
      </c>
      <c r="H26" s="1">
        <v>220</v>
      </c>
      <c r="I26" s="2">
        <v>315</v>
      </c>
    </row>
    <row r="27" spans="1:9">
      <c r="A27" s="27">
        <v>300</v>
      </c>
      <c r="B27" s="26">
        <v>240</v>
      </c>
      <c r="C27" s="33">
        <v>320</v>
      </c>
      <c r="D27" s="26">
        <v>211</v>
      </c>
      <c r="E27" s="33">
        <v>297</v>
      </c>
      <c r="F27" s="26">
        <v>240</v>
      </c>
      <c r="G27" s="33">
        <v>319</v>
      </c>
      <c r="H27" s="1">
        <v>213</v>
      </c>
      <c r="I27" s="2">
        <v>311</v>
      </c>
    </row>
    <row r="28" spans="1:9">
      <c r="A28" s="27">
        <v>310</v>
      </c>
      <c r="B28" s="26">
        <v>211</v>
      </c>
      <c r="C28" s="33">
        <v>282</v>
      </c>
      <c r="D28" s="26">
        <v>193</v>
      </c>
      <c r="E28" s="33">
        <v>270</v>
      </c>
      <c r="F28" s="26">
        <v>211</v>
      </c>
      <c r="G28" s="33">
        <v>288</v>
      </c>
      <c r="H28" s="1">
        <v>200</v>
      </c>
      <c r="I28" s="2">
        <v>290</v>
      </c>
    </row>
    <row r="29" spans="1:9">
      <c r="A29" s="27">
        <v>320</v>
      </c>
      <c r="B29" s="26">
        <v>195</v>
      </c>
      <c r="C29" s="33">
        <v>253</v>
      </c>
      <c r="D29" s="26">
        <v>186</v>
      </c>
      <c r="E29" s="33">
        <v>248</v>
      </c>
      <c r="F29" s="26">
        <v>194</v>
      </c>
      <c r="G29" s="33">
        <v>250</v>
      </c>
      <c r="H29" s="1">
        <v>190</v>
      </c>
      <c r="I29" s="2">
        <v>263</v>
      </c>
    </row>
    <row r="30" spans="1:9">
      <c r="A30" s="27">
        <v>330</v>
      </c>
      <c r="B30" s="26">
        <v>190</v>
      </c>
      <c r="C30" s="33">
        <v>217</v>
      </c>
      <c r="D30" s="26">
        <v>184</v>
      </c>
      <c r="E30" s="33">
        <v>212</v>
      </c>
      <c r="F30" s="26">
        <v>186</v>
      </c>
      <c r="G30" s="33">
        <v>215</v>
      </c>
      <c r="H30" s="1">
        <v>186</v>
      </c>
      <c r="I30" s="2">
        <v>222</v>
      </c>
    </row>
    <row r="31" spans="1:9">
      <c r="A31" s="27">
        <v>340</v>
      </c>
      <c r="B31" s="26">
        <v>184</v>
      </c>
      <c r="C31" s="33">
        <v>187</v>
      </c>
      <c r="D31" s="26">
        <v>178</v>
      </c>
      <c r="E31" s="33">
        <v>186</v>
      </c>
      <c r="F31" s="26">
        <v>175</v>
      </c>
      <c r="G31" s="33">
        <v>183</v>
      </c>
      <c r="H31" s="1">
        <v>180</v>
      </c>
      <c r="I31" s="2">
        <v>195</v>
      </c>
    </row>
    <row r="32" spans="1:9">
      <c r="A32" s="27">
        <v>350</v>
      </c>
      <c r="B32" s="26">
        <v>162</v>
      </c>
      <c r="C32" s="33">
        <v>175</v>
      </c>
      <c r="D32" s="26">
        <v>160</v>
      </c>
      <c r="E32" s="33">
        <v>173</v>
      </c>
      <c r="F32" s="26">
        <v>157</v>
      </c>
      <c r="G32" s="33">
        <v>173</v>
      </c>
      <c r="H32" s="1">
        <v>160</v>
      </c>
      <c r="I32" s="2">
        <v>180</v>
      </c>
    </row>
    <row r="33" spans="1:9">
      <c r="A33" s="27">
        <v>360</v>
      </c>
      <c r="B33" s="26">
        <v>141</v>
      </c>
      <c r="C33" s="33">
        <v>168</v>
      </c>
      <c r="D33" s="26">
        <v>140</v>
      </c>
      <c r="E33" s="33">
        <v>168</v>
      </c>
      <c r="F33" s="26">
        <v>137</v>
      </c>
      <c r="G33" s="33">
        <v>165</v>
      </c>
      <c r="H33" s="1">
        <v>140</v>
      </c>
      <c r="I33" s="2">
        <v>170</v>
      </c>
    </row>
    <row r="34" spans="1:9">
      <c r="A34" s="27">
        <v>370</v>
      </c>
      <c r="B34" s="26">
        <v>123</v>
      </c>
      <c r="C34" s="33">
        <v>163</v>
      </c>
      <c r="D34" s="26">
        <v>124</v>
      </c>
      <c r="E34" s="33">
        <v>163</v>
      </c>
      <c r="F34" s="26">
        <v>122</v>
      </c>
      <c r="G34" s="33">
        <v>162</v>
      </c>
      <c r="H34" s="1">
        <v>122</v>
      </c>
      <c r="I34" s="2">
        <v>165</v>
      </c>
    </row>
    <row r="35" spans="1:9">
      <c r="A35" s="27">
        <v>380</v>
      </c>
      <c r="B35" s="26">
        <v>117</v>
      </c>
      <c r="C35" s="33">
        <v>159</v>
      </c>
      <c r="D35" s="26">
        <v>117</v>
      </c>
      <c r="E35" s="33">
        <v>158</v>
      </c>
      <c r="F35" s="26">
        <v>115</v>
      </c>
      <c r="G35" s="33">
        <v>158</v>
      </c>
      <c r="H35" s="1">
        <v>116</v>
      </c>
      <c r="I35" s="2">
        <v>158</v>
      </c>
    </row>
    <row r="36" spans="1:9">
      <c r="A36" s="27">
        <v>390</v>
      </c>
      <c r="B36" s="26">
        <v>106</v>
      </c>
      <c r="C36" s="33">
        <v>150</v>
      </c>
      <c r="D36" s="26">
        <v>107</v>
      </c>
      <c r="E36" s="33">
        <v>150</v>
      </c>
      <c r="F36" s="26">
        <v>105</v>
      </c>
      <c r="G36" s="33">
        <v>149</v>
      </c>
      <c r="H36" s="1">
        <v>105</v>
      </c>
      <c r="I36" s="2">
        <v>149</v>
      </c>
    </row>
    <row r="37" spans="1:9">
      <c r="A37" s="27">
        <v>400</v>
      </c>
      <c r="B37" s="26">
        <v>100</v>
      </c>
      <c r="C37" s="33">
        <v>142</v>
      </c>
      <c r="D37" s="26">
        <v>100</v>
      </c>
      <c r="E37" s="33">
        <v>142</v>
      </c>
      <c r="F37" s="26">
        <v>100</v>
      </c>
      <c r="G37" s="33">
        <v>142</v>
      </c>
      <c r="H37" s="1">
        <v>100</v>
      </c>
      <c r="I37" s="2">
        <v>142</v>
      </c>
    </row>
  </sheetData>
  <mergeCells count="16">
    <mergeCell ref="H1:I1"/>
    <mergeCell ref="H2:I2"/>
    <mergeCell ref="B6:C6"/>
    <mergeCell ref="D6:E6"/>
    <mergeCell ref="F6:G6"/>
    <mergeCell ref="H6:I6"/>
    <mergeCell ref="B3:C3"/>
    <mergeCell ref="D3:E3"/>
    <mergeCell ref="F3:G3"/>
    <mergeCell ref="H3:I3"/>
    <mergeCell ref="B1:C1"/>
    <mergeCell ref="D1:E1"/>
    <mergeCell ref="B2:C2"/>
    <mergeCell ref="D2:E2"/>
    <mergeCell ref="F1:G1"/>
    <mergeCell ref="F2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="150" zoomScaleNormal="150" zoomScalePageLayoutView="150" workbookViewId="0">
      <selection activeCell="P22" sqref="P22"/>
    </sheetView>
  </sheetViews>
  <sheetFormatPr baseColWidth="10" defaultRowHeight="15" x14ac:dyDescent="0"/>
  <cols>
    <col min="1" max="1" width="15" style="23" bestFit="1" customWidth="1"/>
    <col min="7" max="7" width="10.83203125" style="4"/>
    <col min="13" max="13" width="10.83203125" style="4"/>
  </cols>
  <sheetData>
    <row r="1" spans="1:17" s="9" customFormat="1">
      <c r="A1" s="29" t="s">
        <v>22</v>
      </c>
      <c r="B1" s="58" t="s">
        <v>18</v>
      </c>
      <c r="C1" s="58"/>
      <c r="D1" s="58"/>
      <c r="E1" s="58"/>
      <c r="F1" s="58"/>
      <c r="G1" s="58"/>
      <c r="H1" s="62" t="s">
        <v>20</v>
      </c>
      <c r="I1" s="64"/>
      <c r="J1" s="64"/>
      <c r="K1" s="64"/>
      <c r="L1" s="64"/>
      <c r="M1" s="64"/>
      <c r="O1" s="66" t="s">
        <v>24</v>
      </c>
      <c r="P1" s="66"/>
      <c r="Q1" s="69"/>
    </row>
    <row r="2" spans="1:17" s="9" customFormat="1">
      <c r="A2" s="29" t="s">
        <v>21</v>
      </c>
      <c r="B2" s="62" t="s">
        <v>17</v>
      </c>
      <c r="C2" s="64"/>
      <c r="D2" s="64"/>
      <c r="E2" s="66" t="s">
        <v>23</v>
      </c>
      <c r="F2" s="66"/>
      <c r="G2" s="67"/>
      <c r="H2" s="62" t="s">
        <v>17</v>
      </c>
      <c r="I2" s="64"/>
      <c r="J2" s="64"/>
      <c r="K2" s="68" t="s">
        <v>19</v>
      </c>
      <c r="L2" s="68"/>
      <c r="M2" s="34"/>
      <c r="O2" s="54"/>
      <c r="P2" s="54"/>
    </row>
    <row r="3" spans="1:17" s="9" customFormat="1">
      <c r="A3" s="29" t="s">
        <v>4</v>
      </c>
      <c r="B3" s="5" t="s">
        <v>5</v>
      </c>
      <c r="C3" s="5" t="s">
        <v>8</v>
      </c>
      <c r="D3" s="35" t="s">
        <v>14</v>
      </c>
      <c r="E3" s="5" t="s">
        <v>5</v>
      </c>
      <c r="F3" s="5" t="s">
        <v>8</v>
      </c>
      <c r="G3" s="47" t="s">
        <v>14</v>
      </c>
      <c r="H3" s="24" t="s">
        <v>5</v>
      </c>
      <c r="I3" s="25" t="s">
        <v>8</v>
      </c>
      <c r="J3" s="35" t="s">
        <v>14</v>
      </c>
      <c r="K3" s="25" t="s">
        <v>5</v>
      </c>
      <c r="L3" s="25" t="s">
        <v>8</v>
      </c>
      <c r="M3" s="35" t="s">
        <v>14</v>
      </c>
      <c r="O3" s="54"/>
      <c r="P3" s="54" t="s">
        <v>12</v>
      </c>
    </row>
    <row r="4" spans="1:17" s="9" customFormat="1">
      <c r="A4" s="30" t="s">
        <v>11</v>
      </c>
      <c r="B4" s="61" t="s">
        <v>12</v>
      </c>
      <c r="C4" s="61"/>
      <c r="D4" s="61"/>
      <c r="E4" s="61"/>
      <c r="F4" s="61"/>
      <c r="G4" s="65"/>
      <c r="H4" s="59" t="s">
        <v>12</v>
      </c>
      <c r="I4" s="61"/>
      <c r="J4" s="61"/>
      <c r="K4" s="61"/>
      <c r="L4" s="61"/>
      <c r="M4" s="61"/>
    </row>
    <row r="5" spans="1:17" s="41" customFormat="1">
      <c r="A5" s="36">
        <f>Raw!A7</f>
        <v>200</v>
      </c>
      <c r="B5" s="37">
        <f>Raw!B7/Raw!H7</f>
        <v>1.7619047619047619</v>
      </c>
      <c r="C5" s="37">
        <f>Raw!C7/Raw!I7</f>
        <v>3.6666666666666665</v>
      </c>
      <c r="D5" s="38">
        <f>AVERAGE(B5:C5)</f>
        <v>2.7142857142857144</v>
      </c>
      <c r="E5" s="37">
        <f>Raw!B7/Raw!D7</f>
        <v>0.86046511627906974</v>
      </c>
      <c r="F5" s="37">
        <f>Raw!C7/Raw!E7</f>
        <v>4.2307692307692308</v>
      </c>
      <c r="G5" s="48">
        <f>AVERAGE(E5:F5)</f>
        <v>2.5456171735241502</v>
      </c>
      <c r="H5" s="39">
        <f>Raw!F7/Raw!H7</f>
        <v>1.8095238095238095</v>
      </c>
      <c r="I5" s="40">
        <f>Raw!G7/Raw!I7</f>
        <v>4.9866666666666664</v>
      </c>
      <c r="J5" s="38">
        <f>AVERAGE(H5:I5)</f>
        <v>3.3980952380952378</v>
      </c>
      <c r="K5" s="40">
        <f>Raw!F7/Raw!D7</f>
        <v>0.88372093023255816</v>
      </c>
      <c r="L5" s="40">
        <f>Raw!G7/Raw!E7</f>
        <v>5.7538461538461538</v>
      </c>
      <c r="M5" s="38">
        <f>AVERAGE(K5:L5)</f>
        <v>3.3187835420393559</v>
      </c>
    </row>
    <row r="6" spans="1:17" s="41" customFormat="1">
      <c r="A6" s="36">
        <f>Raw!A8</f>
        <v>205</v>
      </c>
      <c r="B6" s="37">
        <f>Raw!B8/Raw!H8</f>
        <v>2.5</v>
      </c>
      <c r="C6" s="37">
        <f>Raw!C8/Raw!I8</f>
        <v>5</v>
      </c>
      <c r="D6" s="38">
        <f t="shared" ref="D6:D35" si="0">AVERAGE(B6:C6)</f>
        <v>3.75</v>
      </c>
      <c r="E6" s="37">
        <f>Raw!B8/Raw!D8</f>
        <v>1.4130434782608696</v>
      </c>
      <c r="F6" s="37">
        <f>Raw!C8/Raw!E8</f>
        <v>6.0909090909090908</v>
      </c>
      <c r="G6" s="48">
        <f t="shared" ref="G6:G35" si="1">AVERAGE(E6:F6)</f>
        <v>3.7519762845849804</v>
      </c>
      <c r="H6" s="39">
        <f>Raw!F8/Raw!H8</f>
        <v>2.5384615384615383</v>
      </c>
      <c r="I6" s="40">
        <f>Raw!G8/Raw!I8</f>
        <v>5.1119402985074629</v>
      </c>
      <c r="J6" s="38">
        <f t="shared" ref="J6:J35" si="2">AVERAGE(H6:I6)</f>
        <v>3.8252009184845006</v>
      </c>
      <c r="K6" s="40">
        <f>Raw!F8/Raw!D8</f>
        <v>1.4347826086956521</v>
      </c>
      <c r="L6" s="40">
        <f>Raw!G8/Raw!E8</f>
        <v>6.2272727272727275</v>
      </c>
      <c r="M6" s="38">
        <f t="shared" ref="M6:M35" si="3">AVERAGE(K6:L6)</f>
        <v>3.8310276679841899</v>
      </c>
    </row>
    <row r="7" spans="1:17" s="41" customFormat="1">
      <c r="A7" s="36">
        <f>Raw!A9</f>
        <v>210</v>
      </c>
      <c r="B7" s="37">
        <f>Raw!B9/Raw!H9</f>
        <v>3.2352941176470589</v>
      </c>
      <c r="C7" s="37">
        <f>Raw!C9/Raw!I9</f>
        <v>4.2910447761194028</v>
      </c>
      <c r="D7" s="38">
        <f t="shared" si="0"/>
        <v>3.7631694468832309</v>
      </c>
      <c r="E7" s="37">
        <f>Raw!B9/Raw!D9</f>
        <v>2.75</v>
      </c>
      <c r="F7" s="37">
        <f>Raw!C9/Raw!E9</f>
        <v>5.1801801801801801</v>
      </c>
      <c r="G7" s="48">
        <f t="shared" si="1"/>
        <v>3.9650900900900901</v>
      </c>
      <c r="H7" s="39">
        <f>Raw!F9/Raw!H9</f>
        <v>3.1568627450980391</v>
      </c>
      <c r="I7" s="40">
        <f>Raw!G9/Raw!I9</f>
        <v>4.4179104477611943</v>
      </c>
      <c r="J7" s="38">
        <f t="shared" si="2"/>
        <v>3.7873865964296165</v>
      </c>
      <c r="K7" s="40">
        <f>Raw!F9/Raw!D9</f>
        <v>2.6833333333333331</v>
      </c>
      <c r="L7" s="40">
        <f>Raw!G9/Raw!E9</f>
        <v>5.333333333333333</v>
      </c>
      <c r="M7" s="38">
        <f t="shared" si="3"/>
        <v>4.0083333333333329</v>
      </c>
    </row>
    <row r="8" spans="1:17" s="53" customFormat="1">
      <c r="A8" s="51">
        <f>Raw!A10</f>
        <v>215</v>
      </c>
      <c r="B8" s="15">
        <f>Raw!B10/Raw!H10</f>
        <v>3.0476190476190474</v>
      </c>
      <c r="C8" s="15">
        <f>Raw!C10/Raw!I10</f>
        <v>3.2163742690058479</v>
      </c>
      <c r="D8" s="20">
        <f t="shared" si="0"/>
        <v>3.1319966583124477</v>
      </c>
      <c r="E8" s="15">
        <f>Raw!B10/Raw!D10</f>
        <v>3.4408602150537635</v>
      </c>
      <c r="F8" s="15">
        <f>Raw!C10/Raw!E10</f>
        <v>3.9007092198581561</v>
      </c>
      <c r="G8" s="52">
        <f t="shared" si="1"/>
        <v>3.6707847174559598</v>
      </c>
      <c r="H8" s="49">
        <f>Raw!F10/Raw!H10</f>
        <v>3.0761904761904764</v>
      </c>
      <c r="I8" s="50">
        <f>Raw!G10/Raw!I10</f>
        <v>3.2923976608187133</v>
      </c>
      <c r="J8" s="20">
        <f t="shared" si="2"/>
        <v>3.1842940685045948</v>
      </c>
      <c r="K8" s="50">
        <f>Raw!F10/Raw!D10</f>
        <v>3.4731182795698925</v>
      </c>
      <c r="L8" s="50">
        <f>Raw!G10/Raw!E10</f>
        <v>3.9929078014184398</v>
      </c>
      <c r="M8" s="20">
        <f t="shared" si="3"/>
        <v>3.7330130404941659</v>
      </c>
    </row>
    <row r="9" spans="1:17" s="53" customFormat="1">
      <c r="A9" s="51">
        <f>Raw!A11</f>
        <v>220</v>
      </c>
      <c r="B9" s="15">
        <f>Raw!B11/Raw!H11</f>
        <v>2.6944444444444446</v>
      </c>
      <c r="C9" s="15">
        <f>Raw!C11/Raw!I11</f>
        <v>2.7087719298245614</v>
      </c>
      <c r="D9" s="20">
        <f t="shared" si="0"/>
        <v>2.7016081871345028</v>
      </c>
      <c r="E9" s="15">
        <f>Raw!B11/Raw!D11</f>
        <v>3.2605042016806722</v>
      </c>
      <c r="F9" s="15">
        <f>Raw!C11/Raw!E11</f>
        <v>3.3859649122807016</v>
      </c>
      <c r="G9" s="52">
        <f t="shared" si="1"/>
        <v>3.3232345569806867</v>
      </c>
      <c r="H9" s="49">
        <f>Raw!F11/Raw!H11</f>
        <v>2.6805555555555554</v>
      </c>
      <c r="I9" s="50">
        <f>Raw!G11/Raw!I11</f>
        <v>2.7754385964912283</v>
      </c>
      <c r="J9" s="20">
        <f t="shared" si="2"/>
        <v>2.7279970760233918</v>
      </c>
      <c r="K9" s="50">
        <f>Raw!F11/Raw!D11</f>
        <v>3.2436974789915967</v>
      </c>
      <c r="L9" s="50">
        <f>Raw!G11/Raw!E11</f>
        <v>3.4692982456140351</v>
      </c>
      <c r="M9" s="20">
        <f t="shared" si="3"/>
        <v>3.3564978623028159</v>
      </c>
    </row>
    <row r="10" spans="1:17" s="53" customFormat="1">
      <c r="A10" s="51">
        <f>Raw!A12</f>
        <v>225</v>
      </c>
      <c r="B10" s="15">
        <f>Raw!B12/Raw!H12</f>
        <v>2.315151515151515</v>
      </c>
      <c r="C10" s="15">
        <f>Raw!C12/Raw!I12</f>
        <v>2.3897435897435897</v>
      </c>
      <c r="D10" s="20">
        <f t="shared" si="0"/>
        <v>2.3524475524475523</v>
      </c>
      <c r="E10" s="15">
        <f>Raw!B12/Raw!D12</f>
        <v>2.8296296296296295</v>
      </c>
      <c r="F10" s="15">
        <f>Raw!C12/Raw!E12</f>
        <v>2.9216300940438873</v>
      </c>
      <c r="G10" s="52">
        <f t="shared" si="1"/>
        <v>2.8756298618367584</v>
      </c>
      <c r="H10" s="49">
        <f>Raw!F12/Raw!H12</f>
        <v>2.3090909090909091</v>
      </c>
      <c r="I10" s="50">
        <f>Raw!G12/Raw!I12</f>
        <v>2.4974358974358974</v>
      </c>
      <c r="J10" s="20">
        <f t="shared" si="2"/>
        <v>2.403263403263403</v>
      </c>
      <c r="K10" s="50">
        <f>Raw!F12/Raw!D12</f>
        <v>2.8222222222222224</v>
      </c>
      <c r="L10" s="50">
        <f>Raw!G12/Raw!E12</f>
        <v>3.0532915360501569</v>
      </c>
      <c r="M10" s="20">
        <f t="shared" si="3"/>
        <v>2.9377568791361899</v>
      </c>
    </row>
    <row r="11" spans="1:17" s="53" customFormat="1">
      <c r="A11" s="51">
        <f>Raw!A13</f>
        <v>230</v>
      </c>
      <c r="B11" s="15">
        <f>Raw!B13/Raw!H13</f>
        <v>2.09375</v>
      </c>
      <c r="C11" s="15">
        <f>Raw!C13/Raw!I13</f>
        <v>2.1847826086956523</v>
      </c>
      <c r="D11" s="20">
        <f t="shared" si="0"/>
        <v>2.1392663043478262</v>
      </c>
      <c r="E11" s="15">
        <f>Raw!B13/Raw!D13</f>
        <v>2.4814814814814814</v>
      </c>
      <c r="F11" s="15">
        <f>Raw!C13/Raw!E13</f>
        <v>2.6103896103896105</v>
      </c>
      <c r="G11" s="52">
        <f t="shared" si="1"/>
        <v>2.5459355459355457</v>
      </c>
      <c r="H11" s="49">
        <f>Raw!F13/Raw!H13</f>
        <v>2.1062500000000002</v>
      </c>
      <c r="I11" s="50">
        <f>Raw!G13/Raw!I13</f>
        <v>2.3108695652173914</v>
      </c>
      <c r="J11" s="20">
        <f t="shared" si="2"/>
        <v>2.2085597826086958</v>
      </c>
      <c r="K11" s="50">
        <f>Raw!F13/Raw!D13</f>
        <v>2.4962962962962965</v>
      </c>
      <c r="L11" s="50">
        <f>Raw!G13/Raw!E13</f>
        <v>2.761038961038961</v>
      </c>
      <c r="M11" s="20">
        <f t="shared" si="3"/>
        <v>2.6286676286676287</v>
      </c>
    </row>
    <row r="12" spans="1:17" s="53" customFormat="1">
      <c r="A12" s="51">
        <f>Raw!A14</f>
        <v>235</v>
      </c>
      <c r="B12" s="15">
        <f>Raw!B14/Raw!H14</f>
        <v>1.9635416666666667</v>
      </c>
      <c r="C12" s="15">
        <f>Raw!C14/Raw!I14</f>
        <v>2.0553097345132745</v>
      </c>
      <c r="D12" s="20">
        <f t="shared" si="0"/>
        <v>2.0094257005899707</v>
      </c>
      <c r="E12" s="15">
        <f>Raw!B14/Raw!D14</f>
        <v>2.3860759493670884</v>
      </c>
      <c r="F12" s="15">
        <f>Raw!C14/Raw!E14</f>
        <v>2.4383202099737531</v>
      </c>
      <c r="G12" s="52">
        <f t="shared" si="1"/>
        <v>2.4121980796704205</v>
      </c>
      <c r="H12" s="49">
        <f>Raw!F14/Raw!H14</f>
        <v>1.9583333333333333</v>
      </c>
      <c r="I12" s="50">
        <f>Raw!G14/Raw!I14</f>
        <v>2.1349557522123894</v>
      </c>
      <c r="J12" s="20">
        <f t="shared" si="2"/>
        <v>2.0466445427728615</v>
      </c>
      <c r="K12" s="50">
        <f>Raw!F14/Raw!D14</f>
        <v>2.3797468354430378</v>
      </c>
      <c r="L12" s="50">
        <f>Raw!G14/Raw!E14</f>
        <v>2.5328083989501313</v>
      </c>
      <c r="M12" s="20">
        <f t="shared" si="3"/>
        <v>2.4562776171965846</v>
      </c>
    </row>
    <row r="13" spans="1:17" s="53" customFormat="1">
      <c r="A13" s="51">
        <f>Raw!A15</f>
        <v>240</v>
      </c>
      <c r="B13" s="15">
        <f>Raw!B15/Raw!H15</f>
        <v>1.9216417910447761</v>
      </c>
      <c r="C13" s="15">
        <f>Raw!C15/Raw!I15</f>
        <v>1.9095890410958904</v>
      </c>
      <c r="D13" s="20">
        <f t="shared" si="0"/>
        <v>1.9156154160703331</v>
      </c>
      <c r="E13" s="15">
        <f>Raw!B15/Raw!D15</f>
        <v>2.3409090909090908</v>
      </c>
      <c r="F13" s="15">
        <f>Raw!C15/Raw!E15</f>
        <v>2.2703583061889252</v>
      </c>
      <c r="G13" s="52">
        <f t="shared" si="1"/>
        <v>2.3056336985490082</v>
      </c>
      <c r="H13" s="49">
        <f>Raw!F15/Raw!H15</f>
        <v>1.9216417910447761</v>
      </c>
      <c r="I13" s="50">
        <f>Raw!G15/Raw!I15</f>
        <v>1.9534246575342467</v>
      </c>
      <c r="J13" s="20">
        <f t="shared" si="2"/>
        <v>1.9375332242895114</v>
      </c>
      <c r="K13" s="50">
        <f>Raw!F15/Raw!D15</f>
        <v>2.3409090909090908</v>
      </c>
      <c r="L13" s="50">
        <f>Raw!G15/Raw!E15</f>
        <v>2.3224755700325734</v>
      </c>
      <c r="M13" s="20">
        <f t="shared" si="3"/>
        <v>2.3316923304708324</v>
      </c>
    </row>
    <row r="14" spans="1:17" s="53" customFormat="1">
      <c r="A14" s="51">
        <f>Raw!A16</f>
        <v>245</v>
      </c>
      <c r="B14" s="15">
        <f>Raw!B16/Raw!H16</f>
        <v>1.8637992831541219</v>
      </c>
      <c r="C14" s="15">
        <f>Raw!C16/Raw!I16</f>
        <v>1.7943661971830986</v>
      </c>
      <c r="D14" s="20">
        <f t="shared" si="0"/>
        <v>1.8290827401686103</v>
      </c>
      <c r="E14" s="15">
        <f>Raw!B16/Raw!D16</f>
        <v>2.1940928270042193</v>
      </c>
      <c r="F14" s="15">
        <f>Raw!C16/Raw!E16</f>
        <v>2.0816993464052289</v>
      </c>
      <c r="G14" s="52">
        <f t="shared" si="1"/>
        <v>2.1378960867047239</v>
      </c>
      <c r="H14" s="49">
        <f>Raw!F16/Raw!H16</f>
        <v>1.8709677419354838</v>
      </c>
      <c r="I14" s="50">
        <f>Raw!G16/Raw!I16</f>
        <v>1.828169014084507</v>
      </c>
      <c r="J14" s="20">
        <f t="shared" si="2"/>
        <v>1.8495683780099954</v>
      </c>
      <c r="K14" s="50">
        <f>Raw!F16/Raw!D16</f>
        <v>2.2025316455696204</v>
      </c>
      <c r="L14" s="50">
        <f>Raw!G16/Raw!E16</f>
        <v>2.1209150326797386</v>
      </c>
      <c r="M14" s="20">
        <f t="shared" si="3"/>
        <v>2.1617233391246797</v>
      </c>
    </row>
    <row r="15" spans="1:17" s="53" customFormat="1">
      <c r="A15" s="51">
        <f>Raw!A17</f>
        <v>250</v>
      </c>
      <c r="B15" s="15">
        <f>Raw!B17/Raw!H17</f>
        <v>1.7777777777777777</v>
      </c>
      <c r="C15" s="15">
        <f>Raw!C17/Raw!I17</f>
        <v>1.6743589743589744</v>
      </c>
      <c r="D15" s="20">
        <f t="shared" si="0"/>
        <v>1.7260683760683762</v>
      </c>
      <c r="E15" s="15">
        <f>Raw!B17/Raw!D17</f>
        <v>2.0089686098654709</v>
      </c>
      <c r="F15" s="15">
        <f>Raw!C17/Raw!E17</f>
        <v>1.9262536873156342</v>
      </c>
      <c r="G15" s="52">
        <f t="shared" si="1"/>
        <v>1.9676111485905525</v>
      </c>
      <c r="H15" s="49">
        <f>Raw!F17/Raw!H17</f>
        <v>1.7658730158730158</v>
      </c>
      <c r="I15" s="50">
        <f>Raw!G17/Raw!I17</f>
        <v>1.6948717948717948</v>
      </c>
      <c r="J15" s="20">
        <f t="shared" si="2"/>
        <v>1.7303724053724054</v>
      </c>
      <c r="K15" s="50">
        <f>Raw!F17/Raw!D17</f>
        <v>1.9955156950672646</v>
      </c>
      <c r="L15" s="50">
        <f>Raw!G17/Raw!E17</f>
        <v>1.9498525073746313</v>
      </c>
      <c r="M15" s="20">
        <f t="shared" si="3"/>
        <v>1.9726841012209479</v>
      </c>
    </row>
    <row r="16" spans="1:17" s="53" customFormat="1">
      <c r="A16" s="51">
        <f>Raw!A18</f>
        <v>255</v>
      </c>
      <c r="B16" s="15">
        <f>Raw!B18/Raw!H18</f>
        <v>1.6528925619834711</v>
      </c>
      <c r="C16" s="15">
        <f>Raw!C18/Raw!I18</f>
        <v>1.5879265091863517</v>
      </c>
      <c r="D16" s="20">
        <f t="shared" si="0"/>
        <v>1.6204095355849115</v>
      </c>
      <c r="E16" s="15">
        <f>Raw!B18/Raw!D18</f>
        <v>1.8018018018018018</v>
      </c>
      <c r="F16" s="15">
        <f>Raw!C18/Raw!E18</f>
        <v>1.822289156626506</v>
      </c>
      <c r="G16" s="52">
        <f t="shared" si="1"/>
        <v>1.812045479214154</v>
      </c>
      <c r="H16" s="49">
        <f>Raw!F18/Raw!H18</f>
        <v>1.6859504132231404</v>
      </c>
      <c r="I16" s="50">
        <f>Raw!G18/Raw!I18</f>
        <v>1.6141732283464567</v>
      </c>
      <c r="J16" s="20">
        <f t="shared" si="2"/>
        <v>1.6500618207847986</v>
      </c>
      <c r="K16" s="50">
        <f>Raw!F18/Raw!D18</f>
        <v>1.8378378378378379</v>
      </c>
      <c r="L16" s="50">
        <f>Raw!G18/Raw!E18</f>
        <v>1.8524096385542168</v>
      </c>
      <c r="M16" s="20">
        <f t="shared" si="3"/>
        <v>1.8451237381960275</v>
      </c>
    </row>
    <row r="17" spans="1:16" s="53" customFormat="1">
      <c r="A17" s="51">
        <f>Raw!A19</f>
        <v>260</v>
      </c>
      <c r="B17" s="15">
        <f>Raw!B19/Raw!H19</f>
        <v>1.5847457627118644</v>
      </c>
      <c r="C17" s="15">
        <f>Raw!C19/Raw!I19</f>
        <v>1.5172413793103448</v>
      </c>
      <c r="D17" s="20">
        <f t="shared" si="0"/>
        <v>1.5509935710111047</v>
      </c>
      <c r="E17" s="15">
        <f>Raw!B19/Raw!D19</f>
        <v>1.7077625570776256</v>
      </c>
      <c r="F17" s="15">
        <f>Raw!C19/Raw!E19</f>
        <v>1.6873156342182891</v>
      </c>
      <c r="G17" s="52">
        <f t="shared" si="1"/>
        <v>1.6975390956479575</v>
      </c>
      <c r="H17" s="49">
        <f>Raw!F19/Raw!H19</f>
        <v>1.5889830508474576</v>
      </c>
      <c r="I17" s="50">
        <f>Raw!G19/Raw!I19</f>
        <v>1.53315649867374</v>
      </c>
      <c r="J17" s="20">
        <f t="shared" si="2"/>
        <v>1.5610697747605988</v>
      </c>
      <c r="K17" s="50">
        <f>Raw!F19/Raw!D19</f>
        <v>1.7123287671232876</v>
      </c>
      <c r="L17" s="50">
        <f>Raw!G19/Raw!E19</f>
        <v>1.7050147492625369</v>
      </c>
      <c r="M17" s="20">
        <f t="shared" si="3"/>
        <v>1.7086717581929123</v>
      </c>
      <c r="O17" s="70" t="s">
        <v>25</v>
      </c>
      <c r="P17" s="71">
        <v>1.77</v>
      </c>
    </row>
    <row r="18" spans="1:16" s="53" customFormat="1">
      <c r="A18" s="51">
        <f>Raw!A20</f>
        <v>265</v>
      </c>
      <c r="B18" s="15">
        <f>Raw!B20/Raw!H20</f>
        <v>1.5227272727272727</v>
      </c>
      <c r="C18" s="15">
        <f>Raw!C20/Raw!I20</f>
        <v>1.4141414141414141</v>
      </c>
      <c r="D18" s="20">
        <f t="shared" si="0"/>
        <v>1.4684343434343434</v>
      </c>
      <c r="E18" s="15">
        <f>Raw!B20/Raw!D20</f>
        <v>1.6028708133971292</v>
      </c>
      <c r="F18" s="15">
        <f>Raw!C20/Raw!E20</f>
        <v>1.5730337078651686</v>
      </c>
      <c r="G18" s="52">
        <f t="shared" si="1"/>
        <v>1.5879522606311489</v>
      </c>
      <c r="H18" s="49">
        <f>Raw!F20/Raw!H20</f>
        <v>1.5363636363636364</v>
      </c>
      <c r="I18" s="50">
        <f>Raw!G20/Raw!I20</f>
        <v>1.4267676767676767</v>
      </c>
      <c r="J18" s="20">
        <f t="shared" si="2"/>
        <v>1.4815656565656565</v>
      </c>
      <c r="K18" s="50">
        <f>Raw!F20/Raw!D20</f>
        <v>1.6172248803827751</v>
      </c>
      <c r="L18" s="50">
        <f>Raw!G20/Raw!E20</f>
        <v>1.5870786516853932</v>
      </c>
      <c r="M18" s="20">
        <f t="shared" si="3"/>
        <v>1.6021517660340843</v>
      </c>
    </row>
    <row r="19" spans="1:16" s="53" customFormat="1">
      <c r="A19" s="51">
        <f>Raw!A21</f>
        <v>270</v>
      </c>
      <c r="B19" s="15">
        <f>Raw!B21/Raw!H21</f>
        <v>1.4634146341463414</v>
      </c>
      <c r="C19" s="15">
        <f>Raw!C21/Raw!I21</f>
        <v>1.3406862745098038</v>
      </c>
      <c r="D19" s="20">
        <f t="shared" si="0"/>
        <v>1.4020504543280725</v>
      </c>
      <c r="E19" s="15">
        <f>Raw!B21/Raw!D21</f>
        <v>1.5075376884422111</v>
      </c>
      <c r="F19" s="15">
        <f>Raw!C21/Raw!E21</f>
        <v>1.5068870523415978</v>
      </c>
      <c r="G19" s="52">
        <f t="shared" si="1"/>
        <v>1.5072123703919045</v>
      </c>
      <c r="H19" s="49">
        <f>Raw!F21/Raw!H21</f>
        <v>1.4829268292682927</v>
      </c>
      <c r="I19" s="50">
        <f>Raw!G21/Raw!I21</f>
        <v>1.3504901960784315</v>
      </c>
      <c r="J19" s="20">
        <f t="shared" si="2"/>
        <v>1.4167085126733621</v>
      </c>
      <c r="K19" s="50">
        <f>Raw!F21/Raw!D21</f>
        <v>1.5276381909547738</v>
      </c>
      <c r="L19" s="50">
        <f>Raw!G21/Raw!E21</f>
        <v>1.5179063360881542</v>
      </c>
      <c r="M19" s="20">
        <f t="shared" si="3"/>
        <v>1.522772263521464</v>
      </c>
    </row>
    <row r="20" spans="1:16" s="53" customFormat="1">
      <c r="A20" s="51">
        <f>Raw!A22</f>
        <v>275</v>
      </c>
      <c r="B20" s="15">
        <f>Raw!B22/Raw!H22</f>
        <v>1.39</v>
      </c>
      <c r="C20" s="15">
        <f>Raw!C22/Raw!I22</f>
        <v>1.2814814814814814</v>
      </c>
      <c r="D20" s="20">
        <f t="shared" si="0"/>
        <v>1.3357407407407407</v>
      </c>
      <c r="E20" s="15">
        <f>Raw!B22/Raw!D22</f>
        <v>1.4329896907216495</v>
      </c>
      <c r="F20" s="15">
        <f>Raw!C22/Raw!E22</f>
        <v>1.4103260869565217</v>
      </c>
      <c r="G20" s="52">
        <f t="shared" si="1"/>
        <v>1.4216578888390856</v>
      </c>
      <c r="H20" s="49">
        <f>Raw!F22/Raw!H22</f>
        <v>1.39</v>
      </c>
      <c r="I20" s="50">
        <f>Raw!G22/Raw!I22</f>
        <v>1.2839506172839505</v>
      </c>
      <c r="J20" s="20">
        <f t="shared" si="2"/>
        <v>1.3369753086419753</v>
      </c>
      <c r="K20" s="50">
        <f>Raw!F22/Raw!D22</f>
        <v>1.4329896907216495</v>
      </c>
      <c r="L20" s="50">
        <f>Raw!G22/Raw!E22</f>
        <v>1.4130434782608696</v>
      </c>
      <c r="M20" s="20">
        <f t="shared" si="3"/>
        <v>1.4230165844912595</v>
      </c>
    </row>
    <row r="21" spans="1:16" s="53" customFormat="1">
      <c r="A21" s="51">
        <f>Raw!A23</f>
        <v>280</v>
      </c>
      <c r="B21" s="15">
        <f>Raw!B23/Raw!H23</f>
        <v>1.3106796116504855</v>
      </c>
      <c r="C21" s="15">
        <f>Raw!C23/Raw!I23</f>
        <v>1.2407407407407407</v>
      </c>
      <c r="D21" s="20">
        <f t="shared" si="0"/>
        <v>1.2757101761956131</v>
      </c>
      <c r="E21" s="15">
        <f>Raw!B23/Raw!D23</f>
        <v>1.3432835820895523</v>
      </c>
      <c r="F21" s="15">
        <f>Raw!C23/Raw!E23</f>
        <v>1.3515850144092219</v>
      </c>
      <c r="G21" s="52">
        <f t="shared" si="1"/>
        <v>1.3474342982493872</v>
      </c>
      <c r="H21" s="49">
        <f>Raw!F23/Raw!H23</f>
        <v>1.325242718446602</v>
      </c>
      <c r="I21" s="50">
        <f>Raw!G23/Raw!I23</f>
        <v>1.2433862433862435</v>
      </c>
      <c r="J21" s="20">
        <f t="shared" si="2"/>
        <v>1.2843144809164229</v>
      </c>
      <c r="K21" s="50">
        <f>Raw!F23/Raw!D23</f>
        <v>1.3582089552238805</v>
      </c>
      <c r="L21" s="50">
        <f>Raw!G23/Raw!E23</f>
        <v>1.3544668587896254</v>
      </c>
      <c r="M21" s="20">
        <f t="shared" si="3"/>
        <v>1.3563379070067529</v>
      </c>
    </row>
    <row r="22" spans="1:16" s="53" customFormat="1">
      <c r="A22" s="51">
        <f>Raw!A24</f>
        <v>285</v>
      </c>
      <c r="B22" s="15">
        <f>Raw!B24/Raw!H24</f>
        <v>1.2636363636363637</v>
      </c>
      <c r="C22" s="15">
        <f>Raw!C24/Raw!I24</f>
        <v>1.1876832844574781</v>
      </c>
      <c r="D22" s="20">
        <f t="shared" si="0"/>
        <v>1.2256598240469208</v>
      </c>
      <c r="E22" s="15">
        <f>Raw!B24/Raw!D24</f>
        <v>1.2990654205607477</v>
      </c>
      <c r="F22" s="15">
        <f>Raw!C24/Raw!E24</f>
        <v>1.277602523659306</v>
      </c>
      <c r="G22" s="52">
        <f t="shared" si="1"/>
        <v>1.2883339721100269</v>
      </c>
      <c r="H22" s="49">
        <f>Raw!F24/Raw!H24</f>
        <v>1.2681818181818181</v>
      </c>
      <c r="I22" s="50">
        <f>Raw!G24/Raw!I24</f>
        <v>1.1818181818181819</v>
      </c>
      <c r="J22" s="20">
        <f t="shared" si="2"/>
        <v>1.2250000000000001</v>
      </c>
      <c r="K22" s="50">
        <f>Raw!F24/Raw!D24</f>
        <v>1.3037383177570094</v>
      </c>
      <c r="L22" s="50">
        <f>Raw!G24/Raw!E24</f>
        <v>1.2712933753943219</v>
      </c>
      <c r="M22" s="20">
        <f t="shared" si="3"/>
        <v>1.2875158465756655</v>
      </c>
      <c r="O22" s="70" t="s">
        <v>26</v>
      </c>
      <c r="P22" s="71">
        <v>1.26</v>
      </c>
    </row>
    <row r="23" spans="1:16" s="53" customFormat="1">
      <c r="A23" s="51">
        <f>Raw!A25</f>
        <v>290</v>
      </c>
      <c r="B23" s="15">
        <f>Raw!B25/Raw!H25</f>
        <v>1.2222222222222223</v>
      </c>
      <c r="C23" s="15">
        <f>Raw!C25/Raw!I25</f>
        <v>1.1246105919003115</v>
      </c>
      <c r="D23" s="20">
        <f t="shared" si="0"/>
        <v>1.1734164070612669</v>
      </c>
      <c r="E23" s="15">
        <f>Raw!B25/Raw!D25</f>
        <v>1.25</v>
      </c>
      <c r="F23" s="15">
        <f>Raw!C25/Raw!E25</f>
        <v>1.1836065573770491</v>
      </c>
      <c r="G23" s="52">
        <f t="shared" si="1"/>
        <v>1.2168032786885246</v>
      </c>
      <c r="H23" s="49">
        <f>Raw!F25/Raw!H25</f>
        <v>1.2133333333333334</v>
      </c>
      <c r="I23" s="50">
        <f>Raw!G25/Raw!I25</f>
        <v>1.1214953271028036</v>
      </c>
      <c r="J23" s="20">
        <f t="shared" si="2"/>
        <v>1.1674143302180684</v>
      </c>
      <c r="K23" s="50">
        <f>Raw!F25/Raw!D25</f>
        <v>1.240909090909091</v>
      </c>
      <c r="L23" s="50">
        <f>Raw!G25/Raw!E25</f>
        <v>1.180327868852459</v>
      </c>
      <c r="M23" s="20">
        <f t="shared" si="3"/>
        <v>1.2106184798807749</v>
      </c>
    </row>
    <row r="24" spans="1:16" s="53" customFormat="1">
      <c r="A24" s="51">
        <f>Raw!A26</f>
        <v>295</v>
      </c>
      <c r="B24" s="15">
        <f>Raw!B26/Raw!H26</f>
        <v>1.1636363636363636</v>
      </c>
      <c r="C24" s="15">
        <f>Raw!C26/Raw!I26</f>
        <v>1.0857142857142856</v>
      </c>
      <c r="D24" s="20">
        <f t="shared" si="0"/>
        <v>1.1246753246753247</v>
      </c>
      <c r="E24" s="15">
        <f>Raw!B26/Raw!D26</f>
        <v>1.1851851851851851</v>
      </c>
      <c r="F24" s="15">
        <f>Raw!C26/Raw!E26</f>
        <v>1.1324503311258278</v>
      </c>
      <c r="G24" s="52">
        <f t="shared" si="1"/>
        <v>1.1588177581555064</v>
      </c>
      <c r="H24" s="49">
        <f>Raw!F26/Raw!H26</f>
        <v>1.1727272727272726</v>
      </c>
      <c r="I24" s="50">
        <f>Raw!G26/Raw!I26</f>
        <v>1.0888888888888888</v>
      </c>
      <c r="J24" s="20">
        <f t="shared" si="2"/>
        <v>1.1308080808080807</v>
      </c>
      <c r="K24" s="50">
        <f>Raw!F26/Raw!D26</f>
        <v>1.1944444444444444</v>
      </c>
      <c r="L24" s="50">
        <f>Raw!G26/Raw!E26</f>
        <v>1.1357615894039734</v>
      </c>
      <c r="M24" s="20">
        <f t="shared" si="3"/>
        <v>1.1651030169242089</v>
      </c>
    </row>
    <row r="25" spans="1:16" s="53" customFormat="1">
      <c r="A25" s="51">
        <f>Raw!A27</f>
        <v>300</v>
      </c>
      <c r="B25" s="15">
        <f>Raw!B27/Raw!H27</f>
        <v>1.1267605633802817</v>
      </c>
      <c r="C25" s="15">
        <f>Raw!C27/Raw!I27</f>
        <v>1.0289389067524115</v>
      </c>
      <c r="D25" s="20">
        <f t="shared" si="0"/>
        <v>1.0778497350663465</v>
      </c>
      <c r="E25" s="15">
        <f>Raw!B27/Raw!D27</f>
        <v>1.1374407582938388</v>
      </c>
      <c r="F25" s="15">
        <f>Raw!C27/Raw!E27</f>
        <v>1.0774410774410774</v>
      </c>
      <c r="G25" s="52">
        <f t="shared" si="1"/>
        <v>1.107440917867458</v>
      </c>
      <c r="H25" s="49">
        <f>Raw!F27/Raw!H27</f>
        <v>1.1267605633802817</v>
      </c>
      <c r="I25" s="50">
        <f>Raw!G27/Raw!I27</f>
        <v>1.0257234726688103</v>
      </c>
      <c r="J25" s="20">
        <f t="shared" si="2"/>
        <v>1.076242018024546</v>
      </c>
      <c r="K25" s="50">
        <f>Raw!F27/Raw!D27</f>
        <v>1.1374407582938388</v>
      </c>
      <c r="L25" s="50">
        <f>Raw!G27/Raw!E27</f>
        <v>1.0740740740740742</v>
      </c>
      <c r="M25" s="20">
        <f t="shared" si="3"/>
        <v>1.1057574161839565</v>
      </c>
    </row>
    <row r="26" spans="1:16" s="53" customFormat="1">
      <c r="A26" s="51">
        <f>Raw!A28</f>
        <v>310</v>
      </c>
      <c r="B26" s="15">
        <f>Raw!B28/Raw!H28</f>
        <v>1.0549999999999999</v>
      </c>
      <c r="C26" s="15">
        <f>Raw!C28/Raw!I28</f>
        <v>0.97241379310344822</v>
      </c>
      <c r="D26" s="20">
        <f t="shared" si="0"/>
        <v>1.013706896551724</v>
      </c>
      <c r="E26" s="15">
        <f>Raw!B28/Raw!D28</f>
        <v>1.0932642487046633</v>
      </c>
      <c r="F26" s="15">
        <f>Raw!C28/Raw!E28</f>
        <v>1.0444444444444445</v>
      </c>
      <c r="G26" s="52">
        <f t="shared" si="1"/>
        <v>1.0688543465745539</v>
      </c>
      <c r="H26" s="49">
        <f>Raw!F28/Raw!H28</f>
        <v>1.0549999999999999</v>
      </c>
      <c r="I26" s="50">
        <f>Raw!G28/Raw!I28</f>
        <v>0.99310344827586206</v>
      </c>
      <c r="J26" s="20">
        <f t="shared" si="2"/>
        <v>1.024051724137931</v>
      </c>
      <c r="K26" s="50">
        <f>Raw!F28/Raw!D28</f>
        <v>1.0932642487046633</v>
      </c>
      <c r="L26" s="50">
        <f>Raw!G28/Raw!E28</f>
        <v>1.0666666666666667</v>
      </c>
      <c r="M26" s="20">
        <f t="shared" si="3"/>
        <v>1.079965457685665</v>
      </c>
    </row>
    <row r="27" spans="1:16" s="53" customFormat="1">
      <c r="A27" s="51">
        <f>Raw!A29</f>
        <v>320</v>
      </c>
      <c r="B27" s="15">
        <f>Raw!B29/Raw!H29</f>
        <v>1.0263157894736843</v>
      </c>
      <c r="C27" s="15">
        <f>Raw!C29/Raw!I29</f>
        <v>0.96197718631178708</v>
      </c>
      <c r="D27" s="20">
        <f t="shared" si="0"/>
        <v>0.99414648789273574</v>
      </c>
      <c r="E27" s="15">
        <f>Raw!B29/Raw!D29</f>
        <v>1.0483870967741935</v>
      </c>
      <c r="F27" s="15">
        <f>Raw!C29/Raw!E29</f>
        <v>1.0201612903225807</v>
      </c>
      <c r="G27" s="52">
        <f t="shared" si="1"/>
        <v>1.034274193548387</v>
      </c>
      <c r="H27" s="49">
        <f>Raw!F29/Raw!H29</f>
        <v>1.0210526315789474</v>
      </c>
      <c r="I27" s="50">
        <f>Raw!G29/Raw!I29</f>
        <v>0.95057034220532322</v>
      </c>
      <c r="J27" s="20">
        <f t="shared" si="2"/>
        <v>0.98581148689213527</v>
      </c>
      <c r="K27" s="50">
        <f>Raw!F29/Raw!D29</f>
        <v>1.043010752688172</v>
      </c>
      <c r="L27" s="50">
        <f>Raw!G29/Raw!E29</f>
        <v>1.0080645161290323</v>
      </c>
      <c r="M27" s="20">
        <f t="shared" si="3"/>
        <v>1.025537634408602</v>
      </c>
    </row>
    <row r="28" spans="1:16" s="53" customFormat="1">
      <c r="A28" s="51">
        <f>Raw!A30</f>
        <v>330</v>
      </c>
      <c r="B28" s="15">
        <f>Raw!B30/Raw!H30</f>
        <v>1.021505376344086</v>
      </c>
      <c r="C28" s="15">
        <f>Raw!C30/Raw!I30</f>
        <v>0.97747747747747749</v>
      </c>
      <c r="D28" s="20">
        <f t="shared" si="0"/>
        <v>0.99949142691078174</v>
      </c>
      <c r="E28" s="15">
        <f>Raw!B30/Raw!D30</f>
        <v>1.0326086956521738</v>
      </c>
      <c r="F28" s="15">
        <f>Raw!C30/Raw!E30</f>
        <v>1.0235849056603774</v>
      </c>
      <c r="G28" s="52">
        <f t="shared" si="1"/>
        <v>1.0280968006562756</v>
      </c>
      <c r="H28" s="49">
        <f>Raw!F30/Raw!H30</f>
        <v>1</v>
      </c>
      <c r="I28" s="50">
        <f>Raw!G30/Raw!I30</f>
        <v>0.96846846846846846</v>
      </c>
      <c r="J28" s="20">
        <f t="shared" si="2"/>
        <v>0.98423423423423428</v>
      </c>
      <c r="K28" s="50">
        <f>Raw!F30/Raw!D30</f>
        <v>1.0108695652173914</v>
      </c>
      <c r="L28" s="50">
        <f>Raw!G30/Raw!E30</f>
        <v>1.0141509433962264</v>
      </c>
      <c r="M28" s="20">
        <f t="shared" si="3"/>
        <v>1.0125102543068087</v>
      </c>
    </row>
    <row r="29" spans="1:16" s="53" customFormat="1">
      <c r="A29" s="51">
        <f>Raw!A31</f>
        <v>340</v>
      </c>
      <c r="B29" s="15">
        <f>Raw!B31/Raw!H31</f>
        <v>1.0222222222222221</v>
      </c>
      <c r="C29" s="15">
        <f>Raw!C31/Raw!I31</f>
        <v>0.95897435897435901</v>
      </c>
      <c r="D29" s="20">
        <f t="shared" si="0"/>
        <v>0.99059829059829063</v>
      </c>
      <c r="E29" s="15">
        <f>Raw!B31/Raw!D31</f>
        <v>1.0337078651685394</v>
      </c>
      <c r="F29" s="15">
        <f>Raw!C31/Raw!E31</f>
        <v>1.0053763440860215</v>
      </c>
      <c r="G29" s="52">
        <f t="shared" si="1"/>
        <v>1.0195421046272806</v>
      </c>
      <c r="H29" s="49">
        <f>Raw!F31/Raw!H31</f>
        <v>0.97222222222222221</v>
      </c>
      <c r="I29" s="50">
        <f>Raw!G31/Raw!I31</f>
        <v>0.93846153846153846</v>
      </c>
      <c r="J29" s="20">
        <f t="shared" si="2"/>
        <v>0.95534188034188028</v>
      </c>
      <c r="K29" s="50">
        <f>Raw!F31/Raw!D31</f>
        <v>0.9831460674157303</v>
      </c>
      <c r="L29" s="50">
        <f>Raw!G31/Raw!E31</f>
        <v>0.9838709677419355</v>
      </c>
      <c r="M29" s="20">
        <f t="shared" si="3"/>
        <v>0.98350851757883295</v>
      </c>
    </row>
    <row r="30" spans="1:16" s="53" customFormat="1">
      <c r="A30" s="51">
        <f>Raw!A32</f>
        <v>350</v>
      </c>
      <c r="B30" s="15">
        <f>Raw!B32/Raw!H32</f>
        <v>1.0125</v>
      </c>
      <c r="C30" s="15">
        <f>Raw!C32/Raw!I32</f>
        <v>0.97222222222222221</v>
      </c>
      <c r="D30" s="20">
        <f t="shared" si="0"/>
        <v>0.99236111111111103</v>
      </c>
      <c r="E30" s="15">
        <f>Raw!B32/Raw!D32</f>
        <v>1.0125</v>
      </c>
      <c r="F30" s="15">
        <f>Raw!C32/Raw!E32</f>
        <v>1.0115606936416186</v>
      </c>
      <c r="G30" s="52">
        <f t="shared" si="1"/>
        <v>1.0120303468208092</v>
      </c>
      <c r="H30" s="49">
        <f>Raw!F32/Raw!H32</f>
        <v>0.98124999999999996</v>
      </c>
      <c r="I30" s="50">
        <f>Raw!G32/Raw!I32</f>
        <v>0.96111111111111114</v>
      </c>
      <c r="J30" s="20">
        <f t="shared" si="2"/>
        <v>0.97118055555555549</v>
      </c>
      <c r="K30" s="50">
        <f>Raw!F32/Raw!D32</f>
        <v>0.98124999999999996</v>
      </c>
      <c r="L30" s="50">
        <f>Raw!G32/Raw!E32</f>
        <v>1</v>
      </c>
      <c r="M30" s="20">
        <f t="shared" si="3"/>
        <v>0.99062499999999998</v>
      </c>
    </row>
    <row r="31" spans="1:16" s="53" customFormat="1">
      <c r="A31" s="51">
        <f>Raw!A33</f>
        <v>360</v>
      </c>
      <c r="B31" s="15">
        <f>Raw!B33/Raw!H33</f>
        <v>1.0071428571428571</v>
      </c>
      <c r="C31" s="15">
        <f>Raw!C33/Raw!I33</f>
        <v>0.9882352941176471</v>
      </c>
      <c r="D31" s="20">
        <f t="shared" si="0"/>
        <v>0.99768907563025211</v>
      </c>
      <c r="E31" s="15">
        <f>Raw!B33/Raw!D33</f>
        <v>1.0071428571428571</v>
      </c>
      <c r="F31" s="15">
        <f>Raw!C33/Raw!E33</f>
        <v>1</v>
      </c>
      <c r="G31" s="52">
        <f t="shared" si="1"/>
        <v>1.0035714285714286</v>
      </c>
      <c r="H31" s="49">
        <f>Raw!F33/Raw!H33</f>
        <v>0.97857142857142854</v>
      </c>
      <c r="I31" s="50">
        <f>Raw!G33/Raw!I33</f>
        <v>0.97058823529411764</v>
      </c>
      <c r="J31" s="20">
        <f t="shared" si="2"/>
        <v>0.97457983193277309</v>
      </c>
      <c r="K31" s="50">
        <f>Raw!F33/Raw!D33</f>
        <v>0.97857142857142854</v>
      </c>
      <c r="L31" s="50">
        <f>Raw!G33/Raw!E33</f>
        <v>0.9821428571428571</v>
      </c>
      <c r="M31" s="20">
        <f t="shared" si="3"/>
        <v>0.98035714285714282</v>
      </c>
    </row>
    <row r="32" spans="1:16" s="53" customFormat="1">
      <c r="A32" s="51">
        <f>Raw!A34</f>
        <v>370</v>
      </c>
      <c r="B32" s="15">
        <f>Raw!B34/Raw!H34</f>
        <v>1.0081967213114753</v>
      </c>
      <c r="C32" s="15">
        <f>Raw!C34/Raw!I34</f>
        <v>0.98787878787878791</v>
      </c>
      <c r="D32" s="20">
        <f t="shared" si="0"/>
        <v>0.99803775459513155</v>
      </c>
      <c r="E32" s="15">
        <f>Raw!B34/Raw!D34</f>
        <v>0.99193548387096775</v>
      </c>
      <c r="F32" s="15">
        <f>Raw!C34/Raw!E34</f>
        <v>1</v>
      </c>
      <c r="G32" s="52">
        <f t="shared" si="1"/>
        <v>0.99596774193548387</v>
      </c>
      <c r="H32" s="49">
        <f>Raw!F34/Raw!H34</f>
        <v>1</v>
      </c>
      <c r="I32" s="50">
        <f>Raw!G34/Raw!I34</f>
        <v>0.98181818181818181</v>
      </c>
      <c r="J32" s="20">
        <f t="shared" si="2"/>
        <v>0.99090909090909096</v>
      </c>
      <c r="K32" s="50">
        <f>Raw!F34/Raw!D34</f>
        <v>0.9838709677419355</v>
      </c>
      <c r="L32" s="50">
        <f>Raw!G34/Raw!E34</f>
        <v>0.99386503067484666</v>
      </c>
      <c r="M32" s="20">
        <f t="shared" si="3"/>
        <v>0.98886799920839108</v>
      </c>
    </row>
    <row r="33" spans="1:13" s="53" customFormat="1">
      <c r="A33" s="51">
        <f>Raw!A35</f>
        <v>380</v>
      </c>
      <c r="B33" s="15">
        <f>Raw!B35/Raw!H35</f>
        <v>1.0086206896551724</v>
      </c>
      <c r="C33" s="15">
        <f>Raw!C35/Raw!I35</f>
        <v>1.0063291139240507</v>
      </c>
      <c r="D33" s="20">
        <f t="shared" si="0"/>
        <v>1.0074749017896116</v>
      </c>
      <c r="E33" s="15">
        <f>Raw!B35/Raw!D35</f>
        <v>1</v>
      </c>
      <c r="F33" s="15">
        <f>Raw!C35/Raw!E35</f>
        <v>1.0063291139240507</v>
      </c>
      <c r="G33" s="52">
        <f t="shared" si="1"/>
        <v>1.0031645569620253</v>
      </c>
      <c r="H33" s="49">
        <f>Raw!F35/Raw!H35</f>
        <v>0.99137931034482762</v>
      </c>
      <c r="I33" s="50">
        <f>Raw!G35/Raw!I35</f>
        <v>1</v>
      </c>
      <c r="J33" s="20">
        <f t="shared" si="2"/>
        <v>0.99568965517241381</v>
      </c>
      <c r="K33" s="50">
        <f>Raw!F35/Raw!D35</f>
        <v>0.98290598290598286</v>
      </c>
      <c r="L33" s="50">
        <f>Raw!G35/Raw!E35</f>
        <v>1</v>
      </c>
      <c r="M33" s="20">
        <f t="shared" si="3"/>
        <v>0.99145299145299148</v>
      </c>
    </row>
    <row r="34" spans="1:13" s="53" customFormat="1">
      <c r="A34" s="51">
        <f>Raw!A36</f>
        <v>390</v>
      </c>
      <c r="B34" s="15">
        <f>Raw!B36/Raw!H36</f>
        <v>1.0095238095238095</v>
      </c>
      <c r="C34" s="15">
        <f>Raw!C36/Raw!I36</f>
        <v>1.0067114093959733</v>
      </c>
      <c r="D34" s="20">
        <f t="shared" si="0"/>
        <v>1.0081176094598914</v>
      </c>
      <c r="E34" s="15">
        <f>Raw!B36/Raw!D36</f>
        <v>0.99065420560747663</v>
      </c>
      <c r="F34" s="15">
        <f>Raw!C36/Raw!E36</f>
        <v>1</v>
      </c>
      <c r="G34" s="52">
        <f t="shared" si="1"/>
        <v>0.99532710280373826</v>
      </c>
      <c r="H34" s="49">
        <f>Raw!F36/Raw!H36</f>
        <v>1</v>
      </c>
      <c r="I34" s="50">
        <f>Raw!G36/Raw!I36</f>
        <v>1</v>
      </c>
      <c r="J34" s="20">
        <f t="shared" si="2"/>
        <v>1</v>
      </c>
      <c r="K34" s="50">
        <f>Raw!F36/Raw!D36</f>
        <v>0.98130841121495327</v>
      </c>
      <c r="L34" s="50">
        <f>Raw!G36/Raw!E36</f>
        <v>0.99333333333333329</v>
      </c>
      <c r="M34" s="20">
        <f t="shared" si="3"/>
        <v>0.98732087227414334</v>
      </c>
    </row>
    <row r="35" spans="1:13" s="53" customFormat="1">
      <c r="A35" s="51">
        <f>Raw!A37</f>
        <v>400</v>
      </c>
      <c r="B35" s="15">
        <f>Raw!B37/Raw!H37</f>
        <v>1</v>
      </c>
      <c r="C35" s="15">
        <f>Raw!C37/Raw!I37</f>
        <v>1</v>
      </c>
      <c r="D35" s="20">
        <f t="shared" si="0"/>
        <v>1</v>
      </c>
      <c r="E35" s="15">
        <f>Raw!B37/Raw!D37</f>
        <v>1</v>
      </c>
      <c r="F35" s="15">
        <f>Raw!C37/Raw!E37</f>
        <v>1</v>
      </c>
      <c r="G35" s="52">
        <f t="shared" si="1"/>
        <v>1</v>
      </c>
      <c r="H35" s="49">
        <f>Raw!F37/Raw!H37</f>
        <v>1</v>
      </c>
      <c r="I35" s="50">
        <f>Raw!G37/Raw!I37</f>
        <v>1</v>
      </c>
      <c r="J35" s="20">
        <f t="shared" si="2"/>
        <v>1</v>
      </c>
      <c r="K35" s="50">
        <f>Raw!F37/Raw!D37</f>
        <v>1</v>
      </c>
      <c r="L35" s="50">
        <f>Raw!G37/Raw!E37</f>
        <v>1</v>
      </c>
      <c r="M35" s="20">
        <f t="shared" si="3"/>
        <v>1</v>
      </c>
    </row>
  </sheetData>
  <mergeCells count="9">
    <mergeCell ref="B1:G1"/>
    <mergeCell ref="H1:M1"/>
    <mergeCell ref="K2:L2"/>
    <mergeCell ref="O1:P1"/>
    <mergeCell ref="B4:G4"/>
    <mergeCell ref="H4:M4"/>
    <mergeCell ref="B2:D2"/>
    <mergeCell ref="E2:G2"/>
    <mergeCell ref="H2:J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</vt:lpstr>
      <vt:lpstr>Raw</vt:lpstr>
      <vt:lpstr>Gain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Joosten</dc:creator>
  <cp:lastModifiedBy>Sylvester Joosten</cp:lastModifiedBy>
  <dcterms:created xsi:type="dcterms:W3CDTF">2014-08-27T19:23:14Z</dcterms:created>
  <dcterms:modified xsi:type="dcterms:W3CDTF">2014-09-02T13:47:08Z</dcterms:modified>
</cp:coreProperties>
</file>