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c\Downloads\"/>
    </mc:Choice>
  </mc:AlternateContent>
  <bookViews>
    <workbookView xWindow="0" yWindow="0" windowWidth="23220" windowHeight="1128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E21" i="1" l="1"/>
  <c r="E20" i="1"/>
  <c r="E10" i="1" l="1"/>
  <c r="E18" i="1"/>
  <c r="E19" i="1" s="1"/>
  <c r="E22" i="1" s="1"/>
  <c r="E23" i="1" l="1"/>
</calcChain>
</file>

<file path=xl/sharedStrings.xml><?xml version="1.0" encoding="utf-8"?>
<sst xmlns="http://schemas.openxmlformats.org/spreadsheetml/2006/main" count="45" uniqueCount="40">
  <si>
    <t>Example</t>
  </si>
  <si>
    <t>R2XXITOT</t>
  </si>
  <si>
    <t>uA</t>
  </si>
  <si>
    <t>GMES</t>
  </si>
  <si>
    <t>MV/m</t>
  </si>
  <si>
    <t>CRFP</t>
  </si>
  <si>
    <t>kW</t>
  </si>
  <si>
    <t>CRRP</t>
  </si>
  <si>
    <t>total average current</t>
  </si>
  <si>
    <t>cavity greadient</t>
  </si>
  <si>
    <t>forward power</t>
  </si>
  <si>
    <t>reflected power</t>
  </si>
  <si>
    <t>DETA</t>
  </si>
  <si>
    <t>deg</t>
  </si>
  <si>
    <t>ATT</t>
  </si>
  <si>
    <t>R/Q</t>
  </si>
  <si>
    <t>Ohm</t>
  </si>
  <si>
    <t>active length</t>
  </si>
  <si>
    <t>characteristic shunt impedance</t>
  </si>
  <si>
    <t>Lact</t>
  </si>
  <si>
    <t>m</t>
  </si>
  <si>
    <t>computed values</t>
  </si>
  <si>
    <t>attenuation</t>
  </si>
  <si>
    <t>attenuation alpha</t>
  </si>
  <si>
    <t>corrected forward power</t>
  </si>
  <si>
    <t>Pf,c</t>
  </si>
  <si>
    <t>corrected reflected power</t>
  </si>
  <si>
    <t>Pr,c</t>
  </si>
  <si>
    <t>Ql(Pf,c)</t>
  </si>
  <si>
    <t>Ql(Pr,c)</t>
  </si>
  <si>
    <t>radians</t>
  </si>
  <si>
    <t>alpha</t>
  </si>
  <si>
    <t>dB</t>
  </si>
  <si>
    <t>fixed cavity data for specific cavity type (here C100 cavity)</t>
  </si>
  <si>
    <t>this e.g. is for C100 cavity R1M1</t>
  </si>
  <si>
    <t>detuning angle</t>
  </si>
  <si>
    <t>loaded/external Q from Pf,c</t>
  </si>
  <si>
    <t>loaded/external Q from Pr,c</t>
  </si>
  <si>
    <t>input available values of recorded PVs</t>
  </si>
  <si>
    <t>output new PVs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</si>
</sst>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175" fontId="0" fillId="4" borderId="0" xfId="0" applyNumberFormat="1" applyFill="1"/>
    <xf numFmtId="175" fontId="0" fillId="0" borderId="0" xfId="0" applyNumberFormat="1"/>
    <xf numFmtId="175" fontId="0" fillId="2" borderId="0" xfId="0" applyNumberFormat="1" applyFill="1"/>
    <xf numFmtId="17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workbookViewId="0">
      <selection activeCell="D10" sqref="D10"/>
    </sheetView>
  </sheetViews>
  <sheetFormatPr defaultRowHeight="15" x14ac:dyDescent="0.25"/>
  <cols>
    <col min="2" max="2" width="29" bestFit="1" customWidth="1"/>
    <col min="3" max="3" width="53.140625" bestFit="1" customWidth="1"/>
    <col min="4" max="4" width="28.85546875" bestFit="1" customWidth="1"/>
    <col min="5" max="5" width="23" bestFit="1" customWidth="1"/>
    <col min="7" max="7" width="12" bestFit="1" customWidth="1"/>
  </cols>
  <sheetData>
    <row r="2" spans="2:5" x14ac:dyDescent="0.25">
      <c r="C2" t="s">
        <v>0</v>
      </c>
      <c r="D2" t="s">
        <v>34</v>
      </c>
    </row>
    <row r="4" spans="2:5" x14ac:dyDescent="0.25">
      <c r="C4" s="3" t="s">
        <v>38</v>
      </c>
    </row>
    <row r="5" spans="2:5" x14ac:dyDescent="0.25">
      <c r="B5" t="s">
        <v>8</v>
      </c>
      <c r="C5" t="s">
        <v>1</v>
      </c>
      <c r="D5" t="s">
        <v>2</v>
      </c>
      <c r="E5" s="5">
        <v>201.8</v>
      </c>
    </row>
    <row r="6" spans="2:5" x14ac:dyDescent="0.25">
      <c r="B6" t="s">
        <v>9</v>
      </c>
      <c r="C6" t="s">
        <v>3</v>
      </c>
      <c r="D6" t="s">
        <v>4</v>
      </c>
      <c r="E6" s="5">
        <v>17.794</v>
      </c>
    </row>
    <row r="7" spans="2:5" x14ac:dyDescent="0.25">
      <c r="B7" t="s">
        <v>10</v>
      </c>
      <c r="C7" t="s">
        <v>5</v>
      </c>
      <c r="D7" t="s">
        <v>6</v>
      </c>
      <c r="E7" s="5">
        <v>3.3959999999999999</v>
      </c>
    </row>
    <row r="8" spans="2:5" x14ac:dyDescent="0.25">
      <c r="B8" t="s">
        <v>11</v>
      </c>
      <c r="C8" t="s">
        <v>7</v>
      </c>
      <c r="D8" t="s">
        <v>6</v>
      </c>
      <c r="E8" s="5">
        <v>0.80500000000000005</v>
      </c>
    </row>
    <row r="9" spans="2:5" x14ac:dyDescent="0.25">
      <c r="B9" t="s">
        <v>35</v>
      </c>
      <c r="C9" t="s">
        <v>12</v>
      </c>
      <c r="D9" t="s">
        <v>13</v>
      </c>
      <c r="E9" s="5">
        <v>0.67</v>
      </c>
    </row>
    <row r="10" spans="2:5" x14ac:dyDescent="0.25">
      <c r="B10" t="s">
        <v>35</v>
      </c>
      <c r="C10" t="s">
        <v>12</v>
      </c>
      <c r="D10" t="s">
        <v>30</v>
      </c>
      <c r="E10" s="5">
        <f>E9*PI()/180</f>
        <v>1.1693705988362009E-2</v>
      </c>
    </row>
    <row r="11" spans="2:5" x14ac:dyDescent="0.25">
      <c r="E11" s="6"/>
    </row>
    <row r="12" spans="2:5" x14ac:dyDescent="0.25">
      <c r="E12" s="6"/>
    </row>
    <row r="13" spans="2:5" x14ac:dyDescent="0.25">
      <c r="C13" s="1" t="s">
        <v>33</v>
      </c>
      <c r="E13" s="6"/>
    </row>
    <row r="14" spans="2:5" x14ac:dyDescent="0.25">
      <c r="B14" t="s">
        <v>18</v>
      </c>
      <c r="C14" t="s">
        <v>15</v>
      </c>
      <c r="D14" t="s">
        <v>16</v>
      </c>
      <c r="E14" s="7">
        <v>868.9</v>
      </c>
    </row>
    <row r="15" spans="2:5" x14ac:dyDescent="0.25">
      <c r="B15" t="s">
        <v>17</v>
      </c>
      <c r="C15" t="s">
        <v>19</v>
      </c>
      <c r="D15" t="s">
        <v>20</v>
      </c>
      <c r="E15" s="7">
        <v>0.7</v>
      </c>
    </row>
    <row r="16" spans="2:5" x14ac:dyDescent="0.25">
      <c r="E16" s="6"/>
    </row>
    <row r="17" spans="2:5" x14ac:dyDescent="0.25">
      <c r="B17" t="s">
        <v>21</v>
      </c>
      <c r="C17" s="2" t="s">
        <v>39</v>
      </c>
      <c r="E17" s="6"/>
    </row>
    <row r="18" spans="2:5" x14ac:dyDescent="0.25">
      <c r="B18" t="s">
        <v>22</v>
      </c>
      <c r="C18" t="s">
        <v>14</v>
      </c>
      <c r="E18" s="8">
        <f>(E5*E6*E15+SQRT((E5*E6*E15)^2+4*E7*1000*E8*1000))/(2*E7*1000)</f>
        <v>0.98163698265756338</v>
      </c>
    </row>
    <row r="19" spans="2:5" x14ac:dyDescent="0.25">
      <c r="B19" t="s">
        <v>23</v>
      </c>
      <c r="C19" t="s">
        <v>31</v>
      </c>
      <c r="D19" t="s">
        <v>32</v>
      </c>
      <c r="E19" s="8">
        <f>-10*LOG(E18)</f>
        <v>8.0490881564083572E-2</v>
      </c>
    </row>
    <row r="20" spans="2:5" x14ac:dyDescent="0.25">
      <c r="B20" t="s">
        <v>24</v>
      </c>
      <c r="C20" t="s">
        <v>25</v>
      </c>
      <c r="D20" t="s">
        <v>6</v>
      </c>
      <c r="E20" s="8">
        <f>E7*10^(-E19/10)</f>
        <v>3.3336391931050851</v>
      </c>
    </row>
    <row r="21" spans="2:5" x14ac:dyDescent="0.25">
      <c r="B21" t="s">
        <v>26</v>
      </c>
      <c r="C21" t="s">
        <v>27</v>
      </c>
      <c r="D21" t="s">
        <v>6</v>
      </c>
      <c r="E21" s="8">
        <f>E8*10^(E19/10)</f>
        <v>0.82005875310508569</v>
      </c>
    </row>
    <row r="22" spans="2:5" x14ac:dyDescent="0.25">
      <c r="B22" s="4" t="s">
        <v>36</v>
      </c>
      <c r="C22" s="4" t="s">
        <v>28</v>
      </c>
      <c r="D22" s="4"/>
      <c r="E22" s="8">
        <f>(2*E20*1000-E5*E6*E15-2*E20*1000*SQRT(1-E5*E6*E15/(E20*1000)-(E5*E6*E15/(E20*1000))^2/4*TAN(E10)^2))/(E14*(E5*10^-6)^2)</f>
        <v>23937066.588447586</v>
      </c>
    </row>
    <row r="23" spans="2:5" x14ac:dyDescent="0.25">
      <c r="B23" s="4" t="s">
        <v>37</v>
      </c>
      <c r="C23" s="4" t="s">
        <v>29</v>
      </c>
      <c r="D23" s="4"/>
      <c r="E23" s="8">
        <f>(2*E21*1000+E5*E6*E15-2*E21*1000*SQRT(1+E5*E6*E15/(E21*1000)-(E5*E6*E15/(E21*1000))^2/4*TAN(E10)^2))/(E14*(E5*10^-6)^2)</f>
        <v>23937066.588447571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Marhauser</dc:creator>
  <cp:lastModifiedBy>Adam Carpenter</cp:lastModifiedBy>
  <dcterms:created xsi:type="dcterms:W3CDTF">2020-01-16T18:35:59Z</dcterms:created>
  <dcterms:modified xsi:type="dcterms:W3CDTF">2020-01-17T15:31:54Z</dcterms:modified>
</cp:coreProperties>
</file>