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MC\docs\"/>
    </mc:Choice>
  </mc:AlternateContent>
  <xr:revisionPtr revIDLastSave="0" documentId="13_ncr:1_{0B91F6A5-E7B4-46CD-9ACC-4EEF3A13363C}" xr6:coauthVersionLast="47" xr6:coauthVersionMax="47" xr10:uidLastSave="{00000000-0000-0000-0000-000000000000}"/>
  <bookViews>
    <workbookView xWindow="-110" yWindow="-110" windowWidth="38620" windowHeight="21220" activeTab="9" xr2:uid="{89F747F6-356F-A648-8844-FDBC04AEB422}"/>
  </bookViews>
  <sheets>
    <sheet name="Reg0" sheetId="2" r:id="rId1"/>
    <sheet name="Reg5" sheetId="1" r:id="rId2"/>
    <sheet name="Reg2" sheetId="3" r:id="rId3"/>
    <sheet name="Reg1" sheetId="7" r:id="rId4"/>
    <sheet name="Reg6" sheetId="24" r:id="rId5"/>
    <sheet name="Reg4" sheetId="8" r:id="rId6"/>
    <sheet name="Reg3" sheetId="23" r:id="rId7"/>
    <sheet name="Channels" sheetId="4" r:id="rId8"/>
    <sheet name="PMW" sheetId="5" r:id="rId9"/>
    <sheet name="SW_HW_interface" sheetId="6" r:id="rId10"/>
    <sheet name="Sheet1" sheetId="25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4" i="7" l="1"/>
  <c r="AD18" i="23"/>
  <c r="AB15" i="3"/>
  <c r="Q14" i="4"/>
  <c r="Q13" i="4"/>
  <c r="Q12" i="4"/>
  <c r="Q10" i="4"/>
  <c r="Q9" i="4"/>
  <c r="Q8" i="4"/>
  <c r="Q7" i="4"/>
  <c r="Q6" i="4"/>
  <c r="Q5" i="4"/>
  <c r="Q4" i="4"/>
  <c r="Q3" i="4"/>
  <c r="Q2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9" i="4"/>
  <c r="AD21" i="23"/>
  <c r="G17" i="5"/>
  <c r="G16" i="5"/>
  <c r="C28" i="4"/>
  <c r="D28" i="4" s="1"/>
  <c r="C26" i="4"/>
  <c r="D26" i="4" s="1"/>
  <c r="C25" i="4"/>
  <c r="D25" i="4" s="1"/>
  <c r="C24" i="4"/>
  <c r="D24" i="4" s="1"/>
  <c r="C22" i="4"/>
  <c r="D22" i="4" s="1"/>
  <c r="C20" i="4"/>
  <c r="D20" i="4" s="1"/>
  <c r="C19" i="4"/>
  <c r="D19" i="4" s="1"/>
  <c r="C18" i="4"/>
  <c r="D18" i="4" s="1"/>
  <c r="C14" i="4"/>
  <c r="D14" i="4" s="1"/>
  <c r="B15" i="4"/>
  <c r="B16" i="4" s="1"/>
  <c r="C16" i="4" l="1"/>
  <c r="D16" i="4" s="1"/>
  <c r="C15" i="4"/>
  <c r="D15" i="4" s="1"/>
</calcChain>
</file>

<file path=xl/sharedStrings.xml><?xml version="1.0" encoding="utf-8"?>
<sst xmlns="http://schemas.openxmlformats.org/spreadsheetml/2006/main" count="349" uniqueCount="169">
  <si>
    <t>THRESH</t>
    <phoneticPr fontId="1" type="noConversion"/>
  </si>
  <si>
    <t>Address</t>
    <phoneticPr fontId="1" type="noConversion"/>
  </si>
  <si>
    <t>Reserved</t>
    <phoneticPr fontId="1" type="noConversion"/>
  </si>
  <si>
    <t>REG5</t>
    <phoneticPr fontId="1" type="noConversion"/>
  </si>
  <si>
    <t>REG0</t>
    <phoneticPr fontId="1" type="noConversion"/>
  </si>
  <si>
    <t>AM</t>
    <phoneticPr fontId="1" type="noConversion"/>
  </si>
  <si>
    <t>VHF</t>
    <phoneticPr fontId="1" type="noConversion"/>
  </si>
  <si>
    <t>RF EN</t>
    <phoneticPr fontId="1" type="noConversion"/>
  </si>
  <si>
    <t>Zero IF</t>
    <phoneticPr fontId="1" type="noConversion"/>
  </si>
  <si>
    <t>BW=200KHz</t>
    <phoneticPr fontId="1" type="noConversion"/>
  </si>
  <si>
    <t>BL</t>
    <phoneticPr fontId="1" type="noConversion"/>
  </si>
  <si>
    <t>B45</t>
    <phoneticPr fontId="1" type="noConversion"/>
  </si>
  <si>
    <t>B3</t>
    <phoneticPr fontId="1" type="noConversion"/>
  </si>
  <si>
    <t>REF  = 24MHz</t>
    <phoneticPr fontId="1" type="noConversion"/>
  </si>
  <si>
    <t>INT(31)</t>
    <phoneticPr fontId="1" type="noConversion"/>
  </si>
  <si>
    <t>LB</t>
    <phoneticPr fontId="1" type="noConversion"/>
  </si>
  <si>
    <t>F</t>
    <phoneticPr fontId="1" type="noConversion"/>
  </si>
  <si>
    <t>REG2</t>
    <phoneticPr fontId="1" type="noConversion"/>
  </si>
  <si>
    <t>INT</t>
    <phoneticPr fontId="1" type="noConversion"/>
  </si>
  <si>
    <t>FRAC</t>
    <phoneticPr fontId="1" type="noConversion"/>
  </si>
  <si>
    <t>…</t>
    <phoneticPr fontId="1" type="noConversion"/>
  </si>
  <si>
    <t>FREQ</t>
    <phoneticPr fontId="1" type="noConversion"/>
  </si>
  <si>
    <t>FRAC(400)</t>
    <phoneticPr fontId="1" type="noConversion"/>
  </si>
  <si>
    <t>ADC Dump CMD</t>
    <phoneticPr fontId="1" type="noConversion"/>
  </si>
  <si>
    <t>Normal FM Receiver</t>
    <phoneticPr fontId="1" type="noConversion"/>
  </si>
  <si>
    <t>RSSI Scan</t>
    <phoneticPr fontId="1" type="noConversion"/>
  </si>
  <si>
    <t>REG2</t>
  </si>
  <si>
    <t>LB</t>
  </si>
  <si>
    <t>INT(31)</t>
  </si>
  <si>
    <t>Address</t>
  </si>
  <si>
    <t>BB Gain</t>
  </si>
  <si>
    <t>BB Gain</t>
    <phoneticPr fontId="1" type="noConversion"/>
  </si>
  <si>
    <t xml:space="preserve">AM </t>
  </si>
  <si>
    <t xml:space="preserve">AM </t>
    <phoneticPr fontId="1" type="noConversion"/>
  </si>
  <si>
    <t xml:space="preserve">MIX </t>
  </si>
  <si>
    <t xml:space="preserve">MIX </t>
    <phoneticPr fontId="1" type="noConversion"/>
  </si>
  <si>
    <t>LNA</t>
  </si>
  <si>
    <t>LNA</t>
    <phoneticPr fontId="1" type="noConversion"/>
  </si>
  <si>
    <t>DC Cal</t>
  </si>
  <si>
    <t>DC Cal</t>
    <phoneticPr fontId="1" type="noConversion"/>
  </si>
  <si>
    <t>DC SU</t>
  </si>
  <si>
    <t>DC SU</t>
    <phoneticPr fontId="1" type="noConversion"/>
  </si>
  <si>
    <t>REG1</t>
  </si>
  <si>
    <t>REG1</t>
    <phoneticPr fontId="1" type="noConversion"/>
  </si>
  <si>
    <t>A</t>
    <phoneticPr fontId="1" type="noConversion"/>
  </si>
  <si>
    <t>C</t>
  </si>
  <si>
    <t>C</t>
    <phoneticPr fontId="1" type="noConversion"/>
  </si>
  <si>
    <t>BB Gain = deduction 10 dB</t>
    <phoneticPr fontId="1" type="noConversion"/>
  </si>
  <si>
    <t>Sine wave gen</t>
    <phoneticPr fontId="1" type="noConversion"/>
  </si>
  <si>
    <t>En</t>
    <phoneticPr fontId="1" type="noConversion"/>
  </si>
  <si>
    <t>REG4</t>
    <phoneticPr fontId="1" type="noConversion"/>
  </si>
  <si>
    <t>Adress</t>
    <phoneticPr fontId="1" type="noConversion"/>
  </si>
  <si>
    <t>REG6</t>
    <phoneticPr fontId="1" type="noConversion"/>
  </si>
  <si>
    <t>DC Offset Track timer(use default)</t>
    <phoneticPr fontId="1" type="noConversion"/>
  </si>
  <si>
    <t>DC Offset refresh rate timer(use default value)</t>
    <phoneticPr fontId="1" type="noConversion"/>
  </si>
  <si>
    <t>F</t>
  </si>
  <si>
    <t>REG3</t>
    <phoneticPr fontId="1" type="noConversion"/>
  </si>
  <si>
    <t>RF Synthesizer LO trim word(AFC)</t>
    <phoneticPr fontId="1" type="noConversion"/>
  </si>
  <si>
    <t>B</t>
    <phoneticPr fontId="1" type="noConversion"/>
  </si>
  <si>
    <t>BB Gain = deduction 63 dB</t>
    <phoneticPr fontId="1" type="noConversion"/>
  </si>
  <si>
    <t>BB Gain = deduction 20dB</t>
    <phoneticPr fontId="1" type="noConversion"/>
  </si>
  <si>
    <t>BB Gain = deduction 26dB</t>
    <phoneticPr fontId="1" type="noConversion"/>
  </si>
  <si>
    <t>FM 93.4MHz</t>
    <phoneticPr fontId="1" type="noConversion"/>
  </si>
  <si>
    <t>FM 93.7MHz</t>
    <phoneticPr fontId="1" type="noConversion"/>
  </si>
  <si>
    <t>FRAC(700)</t>
  </si>
  <si>
    <t>FRAC(700)</t>
    <phoneticPr fontId="1" type="noConversion"/>
  </si>
  <si>
    <t>BB Gain = deduction 32dB DC Mode: continues</t>
    <phoneticPr fontId="1" type="noConversion"/>
  </si>
  <si>
    <t>BB Gain = deduction 40dB</t>
    <phoneticPr fontId="1" type="noConversion"/>
  </si>
  <si>
    <t>FM 94.7MHz</t>
    <phoneticPr fontId="1" type="noConversion"/>
  </si>
  <si>
    <t>FM 107.7MHz</t>
    <phoneticPr fontId="1" type="noConversion"/>
  </si>
  <si>
    <t>INT(35)</t>
    <phoneticPr fontId="1" type="noConversion"/>
  </si>
  <si>
    <t>FRAC(2700)</t>
    <phoneticPr fontId="1" type="noConversion"/>
  </si>
  <si>
    <t>BB Gain = deduction 20dB DC Mode: continues</t>
    <phoneticPr fontId="1" type="noConversion"/>
  </si>
  <si>
    <t>BB Gain = deduction 46dB</t>
    <phoneticPr fontId="1" type="noConversion"/>
  </si>
  <si>
    <t>E</t>
    <phoneticPr fontId="1" type="noConversion"/>
  </si>
  <si>
    <t>BB Gain = deduction 43dB</t>
    <phoneticPr fontId="1" type="noConversion"/>
  </si>
  <si>
    <t>LODiv</t>
    <phoneticPr fontId="1" type="noConversion"/>
  </si>
  <si>
    <t>AFC</t>
    <phoneticPr fontId="1" type="noConversion"/>
  </si>
  <si>
    <t>FLO</t>
    <phoneticPr fontId="1" type="noConversion"/>
  </si>
  <si>
    <t xml:space="preserve">Channel: </t>
    <phoneticPr fontId="1" type="noConversion"/>
  </si>
  <si>
    <t>BB Gain = deduction 60dB</t>
    <phoneticPr fontId="1" type="noConversion"/>
  </si>
  <si>
    <t>BB Gain = deduction 60dB. DC continue mode</t>
    <phoneticPr fontId="1" type="noConversion"/>
  </si>
  <si>
    <t xml:space="preserve">UART Command： </t>
    <phoneticPr fontId="1" type="noConversion"/>
  </si>
  <si>
    <t>Power on FM receiver</t>
    <phoneticPr fontId="1" type="noConversion"/>
  </si>
  <si>
    <t>Power off FM receiver</t>
    <phoneticPr fontId="1" type="noConversion"/>
  </si>
  <si>
    <t xml:space="preserve">C </t>
    <phoneticPr fontId="1" type="noConversion"/>
  </si>
  <si>
    <t>Dump Demodulated data</t>
    <phoneticPr fontId="1" type="noConversion"/>
  </si>
  <si>
    <t>右边的公式计算过程，例子</t>
    <phoneticPr fontId="1" type="noConversion"/>
  </si>
  <si>
    <t>FREF1</t>
    <phoneticPr fontId="1" type="noConversion"/>
  </si>
  <si>
    <t>使用PMW 模拟DAC输出</t>
    <phoneticPr fontId="1" type="noConversion"/>
  </si>
  <si>
    <t>DAC bit</t>
  </si>
  <si>
    <t>DAC range</t>
    <phoneticPr fontId="1" type="noConversion"/>
  </si>
  <si>
    <t>Audio bps（kHz）</t>
    <phoneticPr fontId="1" type="noConversion"/>
  </si>
  <si>
    <t>clk needed (kHz)</t>
    <phoneticPr fontId="1" type="noConversion"/>
  </si>
  <si>
    <t>选择最后两行的配置做实验</t>
    <phoneticPr fontId="1" type="noConversion"/>
  </si>
  <si>
    <t>AFC = 4000</t>
    <phoneticPr fontId="1" type="noConversion"/>
  </si>
  <si>
    <t>AFC = 0</t>
    <phoneticPr fontId="1" type="noConversion"/>
  </si>
  <si>
    <t>上海FM 99.0 中央电台中国之声（第一套）</t>
  </si>
  <si>
    <r>
      <t>上海</t>
    </r>
    <r>
      <rPr>
        <sz val="16"/>
        <color rgb="FF333333"/>
        <rFont val="PingFang SC"/>
        <family val="1"/>
      </rPr>
      <t xml:space="preserve">FM 99.0 </t>
    </r>
    <r>
      <rPr>
        <sz val="16"/>
        <color rgb="FF333333"/>
        <rFont val="PingFang SC"/>
        <family val="2"/>
        <charset val="134"/>
      </rPr>
      <t>中央电台中国之声（第一套）</t>
    </r>
    <phoneticPr fontId="1" type="noConversion"/>
  </si>
  <si>
    <r>
      <t>上海</t>
    </r>
    <r>
      <rPr>
        <sz val="16"/>
        <color rgb="FF333333"/>
        <rFont val="Cambria"/>
        <family val="1"/>
      </rPr>
      <t xml:space="preserve">FM 97.7 </t>
    </r>
    <r>
      <rPr>
        <sz val="16"/>
        <color rgb="FF333333"/>
        <rFont val="PingFang SC"/>
        <family val="2"/>
        <charset val="134"/>
      </rPr>
      <t>第一财经广播频率（东方电台财经频率）</t>
    </r>
  </si>
  <si>
    <r>
      <t>上海</t>
    </r>
    <r>
      <rPr>
        <sz val="16"/>
        <color rgb="FF333333"/>
        <rFont val="Cambria"/>
        <family val="1"/>
      </rPr>
      <t xml:space="preserve">FM 97.7 </t>
    </r>
    <r>
      <rPr>
        <sz val="16"/>
        <color rgb="FF333333"/>
        <rFont val="PingFang SC"/>
        <family val="2"/>
        <charset val="134"/>
      </rPr>
      <t>第一财经广播频率（东方电台财经频率）</t>
    </r>
    <phoneticPr fontId="1" type="noConversion"/>
  </si>
  <si>
    <r>
      <t>上海</t>
    </r>
    <r>
      <rPr>
        <sz val="16"/>
        <color rgb="FF333333"/>
        <rFont val="Cambria"/>
        <family val="1"/>
      </rPr>
      <t xml:space="preserve">FM 96.8 </t>
    </r>
    <r>
      <rPr>
        <sz val="16"/>
        <color rgb="FF333333"/>
        <rFont val="PingFang SC"/>
        <family val="2"/>
        <charset val="134"/>
      </rPr>
      <t>开心调频（上海电台文艺频率）</t>
    </r>
  </si>
  <si>
    <r>
      <t>上海</t>
    </r>
    <r>
      <rPr>
        <sz val="16"/>
        <color rgb="FF333333"/>
        <rFont val="Cambria"/>
        <family val="1"/>
      </rPr>
      <t xml:space="preserve">FM 96.8 </t>
    </r>
    <r>
      <rPr>
        <sz val="16"/>
        <color rgb="FF333333"/>
        <rFont val="PingFang SC"/>
        <family val="2"/>
        <charset val="134"/>
      </rPr>
      <t>开心调频（上海电台文艺频率）</t>
    </r>
    <phoneticPr fontId="1" type="noConversion"/>
  </si>
  <si>
    <r>
      <t>上海</t>
    </r>
    <r>
      <rPr>
        <sz val="16"/>
        <color rgb="FF333333"/>
        <rFont val="Cambria"/>
        <family val="1"/>
      </rPr>
      <t xml:space="preserve">FM 94.7 </t>
    </r>
    <r>
      <rPr>
        <sz val="16"/>
        <color rgb="FF333333"/>
        <rFont val="PingFang SC"/>
        <family val="2"/>
        <charset val="134"/>
      </rPr>
      <t>经典</t>
    </r>
    <r>
      <rPr>
        <sz val="16"/>
        <color rgb="FF333333"/>
        <rFont val="Cambria"/>
        <family val="1"/>
      </rPr>
      <t>947</t>
    </r>
    <r>
      <rPr>
        <sz val="16"/>
        <color rgb="FF333333"/>
        <rFont val="PingFang SC"/>
        <family val="2"/>
        <charset val="134"/>
      </rPr>
      <t>（东方电台经典音乐频率）</t>
    </r>
  </si>
  <si>
    <r>
      <t>上海</t>
    </r>
    <r>
      <rPr>
        <sz val="16"/>
        <color rgb="FF333333"/>
        <rFont val="Cambria"/>
        <family val="1"/>
      </rPr>
      <t xml:space="preserve">FM 94.7 </t>
    </r>
    <r>
      <rPr>
        <sz val="16"/>
        <color rgb="FF333333"/>
        <rFont val="PingFang SC"/>
        <family val="2"/>
        <charset val="134"/>
      </rPr>
      <t>经典</t>
    </r>
    <r>
      <rPr>
        <sz val="16"/>
        <color rgb="FF333333"/>
        <rFont val="Cambria"/>
        <family val="1"/>
      </rPr>
      <t>947</t>
    </r>
    <r>
      <rPr>
        <sz val="16"/>
        <color rgb="FF333333"/>
        <rFont val="PingFang SC"/>
        <family val="2"/>
        <charset val="134"/>
      </rPr>
      <t>（东方电台经典音乐频率）</t>
    </r>
    <phoneticPr fontId="1" type="noConversion"/>
  </si>
  <si>
    <r>
      <t>上海</t>
    </r>
    <r>
      <rPr>
        <sz val="16"/>
        <color rgb="FF333333"/>
        <rFont val="Cambria"/>
        <family val="1"/>
      </rPr>
      <t>FM 93.4 990</t>
    </r>
    <r>
      <rPr>
        <sz val="16"/>
        <color rgb="FF333333"/>
        <rFont val="PingFang SC"/>
        <family val="2"/>
        <charset val="134"/>
      </rPr>
      <t>新闻频率（上海人民广播电台）</t>
    </r>
  </si>
  <si>
    <r>
      <t>上海</t>
    </r>
    <r>
      <rPr>
        <sz val="16"/>
        <color rgb="FF333333"/>
        <rFont val="Cambria"/>
        <family val="1"/>
      </rPr>
      <t>FM 93.4 990</t>
    </r>
    <r>
      <rPr>
        <sz val="16"/>
        <color rgb="FF333333"/>
        <rFont val="PingFang SC"/>
        <family val="2"/>
        <charset val="134"/>
      </rPr>
      <t>新闻频率（上海人民广播电台）</t>
    </r>
    <phoneticPr fontId="1" type="noConversion"/>
  </si>
  <si>
    <r>
      <t>上海</t>
    </r>
    <r>
      <rPr>
        <sz val="16"/>
        <color rgb="FF333333"/>
        <rFont val="Cambria"/>
        <family val="1"/>
      </rPr>
      <t xml:space="preserve">FM 92.4 </t>
    </r>
    <r>
      <rPr>
        <sz val="16"/>
        <color rgb="FF333333"/>
        <rFont val="PingFang SC"/>
        <family val="2"/>
        <charset val="134"/>
      </rPr>
      <t>海上戏剧（上海电台戏剧频率）</t>
    </r>
  </si>
  <si>
    <r>
      <t>上海</t>
    </r>
    <r>
      <rPr>
        <sz val="16"/>
        <color rgb="FF333333"/>
        <rFont val="Cambria"/>
        <family val="1"/>
      </rPr>
      <t xml:space="preserve">FM 92.4 </t>
    </r>
    <r>
      <rPr>
        <sz val="16"/>
        <color rgb="FF333333"/>
        <rFont val="PingFang SC"/>
        <family val="2"/>
        <charset val="134"/>
      </rPr>
      <t>海上戏剧（上海电台戏剧频率）</t>
    </r>
    <phoneticPr fontId="1" type="noConversion"/>
  </si>
  <si>
    <r>
      <t>上海</t>
    </r>
    <r>
      <rPr>
        <sz val="16"/>
        <color rgb="FF333333"/>
        <rFont val="Cambria"/>
        <family val="1"/>
      </rPr>
      <t xml:space="preserve">FM 91.4 </t>
    </r>
    <r>
      <rPr>
        <sz val="16"/>
        <color rgb="FF333333"/>
        <rFont val="PingFang SC"/>
        <family val="2"/>
        <charset val="134"/>
      </rPr>
      <t>中央电台经济之声</t>
    </r>
  </si>
  <si>
    <r>
      <t>上海</t>
    </r>
    <r>
      <rPr>
        <sz val="16"/>
        <color rgb="FF333333"/>
        <rFont val="Cambria"/>
        <family val="1"/>
      </rPr>
      <t xml:space="preserve">FM 91.4 </t>
    </r>
    <r>
      <rPr>
        <sz val="16"/>
        <color rgb="FF333333"/>
        <rFont val="PingFang SC"/>
        <family val="2"/>
        <charset val="134"/>
      </rPr>
      <t>中央电台经济之声</t>
    </r>
    <phoneticPr fontId="1" type="noConversion"/>
  </si>
  <si>
    <r>
      <t>上海</t>
    </r>
    <r>
      <rPr>
        <sz val="16"/>
        <color rgb="FF333333"/>
        <rFont val="Cambria"/>
        <family val="1"/>
      </rPr>
      <t xml:space="preserve">FM 89.9 </t>
    </r>
    <r>
      <rPr>
        <sz val="16"/>
        <color rgb="FF333333"/>
        <rFont val="PingFang SC"/>
        <family val="2"/>
        <charset val="134"/>
      </rPr>
      <t>都市</t>
    </r>
    <r>
      <rPr>
        <sz val="16"/>
        <color rgb="FF333333"/>
        <rFont val="Cambria"/>
        <family val="1"/>
      </rPr>
      <t>792</t>
    </r>
    <r>
      <rPr>
        <sz val="16"/>
        <color rgb="FF333333"/>
        <rFont val="PingFang SC"/>
        <family val="2"/>
        <charset val="134"/>
      </rPr>
      <t>（东方电台都市频率）</t>
    </r>
  </si>
  <si>
    <r>
      <t>上海</t>
    </r>
    <r>
      <rPr>
        <sz val="16"/>
        <color rgb="FF333333"/>
        <rFont val="Cambria"/>
        <family val="1"/>
      </rPr>
      <t xml:space="preserve">FM 89.9 </t>
    </r>
    <r>
      <rPr>
        <sz val="16"/>
        <color rgb="FF333333"/>
        <rFont val="PingFang SC"/>
        <family val="2"/>
        <charset val="134"/>
      </rPr>
      <t>都市</t>
    </r>
    <r>
      <rPr>
        <sz val="16"/>
        <color rgb="FF333333"/>
        <rFont val="Cambria"/>
        <family val="1"/>
      </rPr>
      <t>792</t>
    </r>
    <r>
      <rPr>
        <sz val="16"/>
        <color rgb="FF333333"/>
        <rFont val="PingFang SC"/>
        <family val="2"/>
        <charset val="134"/>
      </rPr>
      <t>（东方电台都市频率）</t>
    </r>
    <phoneticPr fontId="1" type="noConversion"/>
  </si>
  <si>
    <r>
      <t>上海</t>
    </r>
    <r>
      <rPr>
        <sz val="16"/>
        <color rgb="FF333333"/>
        <rFont val="Cambria"/>
        <family val="1"/>
      </rPr>
      <t xml:space="preserve">FM 87.9 </t>
    </r>
    <r>
      <rPr>
        <sz val="16"/>
        <color rgb="FF333333"/>
        <rFont val="PingFang SC"/>
        <family val="2"/>
        <charset val="134"/>
      </rPr>
      <t>中国国际广播电台轻松调频</t>
    </r>
  </si>
  <si>
    <r>
      <t>上海</t>
    </r>
    <r>
      <rPr>
        <sz val="16"/>
        <color rgb="FF333333"/>
        <rFont val="Cambria"/>
        <family val="1"/>
      </rPr>
      <t xml:space="preserve">FM 87.9 </t>
    </r>
    <r>
      <rPr>
        <sz val="16"/>
        <color rgb="FF333333"/>
        <rFont val="PingFang SC"/>
        <family val="2"/>
        <charset val="134"/>
      </rPr>
      <t>中国国际广播电台轻松调频</t>
    </r>
    <phoneticPr fontId="1" type="noConversion"/>
  </si>
  <si>
    <r>
      <t>上海</t>
    </r>
    <r>
      <rPr>
        <sz val="16"/>
        <color rgb="FF333333"/>
        <rFont val="Cambria"/>
        <family val="1"/>
      </rPr>
      <t xml:space="preserve">FM 107.7 </t>
    </r>
    <r>
      <rPr>
        <sz val="16"/>
        <color rgb="FF333333"/>
        <rFont val="PingFang SC"/>
        <family val="2"/>
        <charset val="134"/>
      </rPr>
      <t>中央电台音乐之声（第三套）</t>
    </r>
  </si>
  <si>
    <r>
      <t>上海</t>
    </r>
    <r>
      <rPr>
        <sz val="16"/>
        <color rgb="FF333333"/>
        <rFont val="Cambria"/>
        <family val="1"/>
      </rPr>
      <t xml:space="preserve">FM 107.7 </t>
    </r>
    <r>
      <rPr>
        <sz val="16"/>
        <color rgb="FF333333"/>
        <rFont val="PingFang SC"/>
        <family val="2"/>
        <charset val="134"/>
      </rPr>
      <t>中央电台音乐之声（第三套）</t>
    </r>
    <phoneticPr fontId="1" type="noConversion"/>
  </si>
  <si>
    <r>
      <t>上海</t>
    </r>
    <r>
      <rPr>
        <sz val="16"/>
        <color rgb="FF333333"/>
        <rFont val="Cambria"/>
        <family val="1"/>
      </rPr>
      <t>FM 105.7</t>
    </r>
    <r>
      <rPr>
        <sz val="16"/>
        <color rgb="FF333333"/>
        <rFont val="PingFang SC"/>
        <family val="2"/>
        <charset val="134"/>
      </rPr>
      <t>上海电台交通频率（</t>
    </r>
    <r>
      <rPr>
        <sz val="16"/>
        <color rgb="FF333333"/>
        <rFont val="Cambria"/>
        <family val="1"/>
      </rPr>
      <t>AM648</t>
    </r>
    <r>
      <rPr>
        <sz val="16"/>
        <color rgb="FF333333"/>
        <rFont val="PingFang SC"/>
        <family val="2"/>
        <charset val="134"/>
      </rPr>
      <t>）</t>
    </r>
  </si>
  <si>
    <r>
      <t>上海</t>
    </r>
    <r>
      <rPr>
        <sz val="16"/>
        <color rgb="FF333333"/>
        <rFont val="Cambria"/>
        <family val="1"/>
      </rPr>
      <t>FM 105.7</t>
    </r>
    <r>
      <rPr>
        <sz val="16"/>
        <color rgb="FF333333"/>
        <rFont val="PingFang SC"/>
        <family val="2"/>
        <charset val="134"/>
      </rPr>
      <t>上海电台交通频率（</t>
    </r>
    <r>
      <rPr>
        <sz val="16"/>
        <color rgb="FF333333"/>
        <rFont val="Cambria"/>
        <family val="1"/>
      </rPr>
      <t>AM648</t>
    </r>
    <r>
      <rPr>
        <sz val="16"/>
        <color rgb="FF333333"/>
        <rFont val="PingFang SC"/>
        <family val="2"/>
        <charset val="134"/>
      </rPr>
      <t>）</t>
    </r>
    <phoneticPr fontId="1" type="noConversion"/>
  </si>
  <si>
    <r>
      <t>上海</t>
    </r>
    <r>
      <rPr>
        <sz val="16"/>
        <color rgb="FF333333"/>
        <rFont val="Cambria"/>
        <family val="1"/>
      </rPr>
      <t xml:space="preserve">FM 104.5 </t>
    </r>
    <r>
      <rPr>
        <sz val="16"/>
        <color rgb="FF333333"/>
        <rFont val="PingFang SC"/>
        <family val="2"/>
        <charset val="134"/>
      </rPr>
      <t>东广新闻台（东方广播电台）</t>
    </r>
  </si>
  <si>
    <r>
      <t>上海</t>
    </r>
    <r>
      <rPr>
        <sz val="16"/>
        <color rgb="FF333333"/>
        <rFont val="Cambria"/>
        <family val="1"/>
      </rPr>
      <t xml:space="preserve">FM 104.5 </t>
    </r>
    <r>
      <rPr>
        <sz val="16"/>
        <color rgb="FF333333"/>
        <rFont val="PingFang SC"/>
        <family val="2"/>
        <charset val="134"/>
      </rPr>
      <t>东广新闻台（东方广播电台）</t>
    </r>
    <phoneticPr fontId="1" type="noConversion"/>
  </si>
  <si>
    <r>
      <t>上海</t>
    </r>
    <r>
      <rPr>
        <sz val="16"/>
        <color rgb="FF333333"/>
        <rFont val="Cambria"/>
        <family val="1"/>
      </rPr>
      <t xml:space="preserve">FM 103.7 </t>
    </r>
    <r>
      <rPr>
        <sz val="16"/>
        <color rgb="FF333333"/>
        <rFont val="PingFang SC"/>
        <family val="2"/>
        <charset val="134"/>
      </rPr>
      <t>魅力</t>
    </r>
    <r>
      <rPr>
        <sz val="16"/>
        <color rgb="FF333333"/>
        <rFont val="Cambria"/>
        <family val="1"/>
      </rPr>
      <t>103</t>
    </r>
    <r>
      <rPr>
        <sz val="16"/>
        <color rgb="FF333333"/>
        <rFont val="PingFang SC"/>
        <family val="2"/>
        <charset val="134"/>
      </rPr>
      <t>（东方电台流行音乐频率）</t>
    </r>
    <r>
      <rPr>
        <sz val="16"/>
        <color rgb="FF333333"/>
        <rFont val="Cambria"/>
        <family val="1"/>
      </rPr>
      <t xml:space="preserve">FM 101.7 </t>
    </r>
    <r>
      <rPr>
        <sz val="16"/>
        <color rgb="FF333333"/>
        <rFont val="PingFang SC"/>
        <family val="2"/>
        <charset val="134"/>
      </rPr>
      <t>动感</t>
    </r>
    <r>
      <rPr>
        <sz val="16"/>
        <color rgb="FF333333"/>
        <rFont val="Cambria"/>
        <family val="1"/>
      </rPr>
      <t>101</t>
    </r>
    <r>
      <rPr>
        <sz val="16"/>
        <color rgb="FF333333"/>
        <rFont val="PingFang SC"/>
        <family val="2"/>
        <charset val="134"/>
      </rPr>
      <t>（东方电台流行音乐频率）</t>
    </r>
    <phoneticPr fontId="1" type="noConversion"/>
  </si>
  <si>
    <t>INT HEX</t>
    <phoneticPr fontId="1" type="noConversion"/>
  </si>
  <si>
    <t>FRAC HEX</t>
    <phoneticPr fontId="1" type="noConversion"/>
  </si>
  <si>
    <t>电台</t>
    <phoneticPr fontId="1" type="noConversion"/>
  </si>
  <si>
    <t>21a8c2</t>
    <phoneticPr fontId="1" type="noConversion"/>
  </si>
  <si>
    <t>229c42</t>
    <phoneticPr fontId="1" type="noConversion"/>
  </si>
  <si>
    <t>232bc2</t>
    <phoneticPr fontId="1" type="noConversion"/>
  </si>
  <si>
    <t>1d3842</t>
    <phoneticPr fontId="1" type="noConversion"/>
  </si>
  <si>
    <t>1db542</t>
    <phoneticPr fontId="1" type="noConversion"/>
  </si>
  <si>
    <t>1e5782</t>
    <phoneticPr fontId="1" type="noConversion"/>
  </si>
  <si>
    <t>1e9602</t>
    <phoneticPr fontId="1" type="noConversion"/>
  </si>
  <si>
    <t>1f6a42</t>
    <phoneticPr fontId="1" type="noConversion"/>
  </si>
  <si>
    <t>1f1902</t>
    <phoneticPr fontId="1" type="noConversion"/>
  </si>
  <si>
    <t>206a42</t>
    <phoneticPr fontId="1" type="noConversion"/>
  </si>
  <si>
    <t>0x0000e281</t>
    <phoneticPr fontId="1" type="noConversion"/>
  </si>
  <si>
    <t>current gain</t>
    <phoneticPr fontId="1" type="noConversion"/>
  </si>
  <si>
    <t>gain+1</t>
    <phoneticPr fontId="1" type="noConversion"/>
  </si>
  <si>
    <t>0x0000e291</t>
    <phoneticPr fontId="1" type="noConversion"/>
  </si>
  <si>
    <t>gain=40</t>
    <phoneticPr fontId="1" type="noConversion"/>
  </si>
  <si>
    <t>gain=40-1=39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</si>
  <si>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</si>
  <si>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</si>
  <si>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</si>
  <si>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Yes</t>
    <phoneticPr fontId="1" type="noConversion"/>
  </si>
  <si>
    <t>90.9M</t>
    <phoneticPr fontId="1" type="noConversion"/>
  </si>
  <si>
    <t>94。0</t>
    <phoneticPr fontId="1" type="noConversion"/>
  </si>
  <si>
    <r>
      <rPr>
        <sz val="16"/>
        <color rgb="FF333333"/>
        <rFont val="Cambria"/>
        <family val="1"/>
      </rPr>
      <t xml:space="preserve">FM 101.7 </t>
    </r>
    <r>
      <rPr>
        <sz val="16"/>
        <color rgb="FF333333"/>
        <rFont val="PingFang SC"/>
        <family val="2"/>
        <charset val="134"/>
      </rPr>
      <t>动感</t>
    </r>
    <r>
      <rPr>
        <sz val="16"/>
        <color rgb="FF333333"/>
        <rFont val="Cambria"/>
        <family val="1"/>
      </rPr>
      <t>101</t>
    </r>
    <r>
      <rPr>
        <sz val="16"/>
        <color rgb="FF333333"/>
        <rFont val="PingFang SC"/>
        <family val="2"/>
        <charset val="134"/>
      </rPr>
      <t>（东方电台流行音乐频率）</t>
    </r>
    <phoneticPr fontId="1" type="noConversion"/>
  </si>
  <si>
    <t>上海FM 103.7 魅力103（东方电台流行音乐频率）</t>
  </si>
  <si>
    <t>No</t>
    <phoneticPr fontId="1" type="noConversion"/>
  </si>
  <si>
    <t>UART Command （ 参考Keil下面这个channelSelection_control.c）</t>
    <phoneticPr fontId="1" type="noConversion"/>
  </si>
  <si>
    <t>U</t>
    <phoneticPr fontId="1" type="noConversion"/>
  </si>
  <si>
    <t>dump IQ Data</t>
    <phoneticPr fontId="1" type="noConversion"/>
  </si>
  <si>
    <t>u</t>
    <phoneticPr fontId="1" type="noConversion"/>
  </si>
  <si>
    <t>dump audio Data</t>
    <phoneticPr fontId="1" type="noConversion"/>
  </si>
  <si>
    <t>G</t>
    <phoneticPr fontId="1" type="noConversion"/>
  </si>
  <si>
    <t>Manual adjust  BB Gain</t>
    <phoneticPr fontId="1" type="noConversion"/>
  </si>
  <si>
    <t>I</t>
    <phoneticPr fontId="1" type="noConversion"/>
  </si>
  <si>
    <t>Manual adjust  INT</t>
    <phoneticPr fontId="1" type="noConversion"/>
  </si>
  <si>
    <t>Manual adjust  FRAC</t>
    <phoneticPr fontId="1" type="noConversion"/>
  </si>
  <si>
    <t>f</t>
    <phoneticPr fontId="1" type="noConversion"/>
  </si>
  <si>
    <t>Manual adjust  AFC</t>
    <phoneticPr fontId="1" type="noConversion"/>
  </si>
  <si>
    <t>电台收动设置</t>
    <phoneticPr fontId="1" type="noConversion"/>
  </si>
  <si>
    <r>
      <t>上海</t>
    </r>
    <r>
      <rPr>
        <sz val="16"/>
        <color rgb="FF333333"/>
        <rFont val="Cambria"/>
        <family val="1"/>
      </rPr>
      <t xml:space="preserve">FM 103.7 </t>
    </r>
    <r>
      <rPr>
        <sz val="16"/>
        <color rgb="FF333333"/>
        <rFont val="PingFang SC"/>
        <family val="2"/>
        <charset val="134"/>
      </rPr>
      <t>魅力</t>
    </r>
    <r>
      <rPr>
        <sz val="16"/>
        <color rgb="FF333333"/>
        <rFont val="Cambria"/>
        <family val="1"/>
      </rPr>
      <t>103</t>
    </r>
    <r>
      <rPr>
        <sz val="16"/>
        <color rgb="FF333333"/>
        <rFont val="PingFang SC"/>
        <family val="2"/>
        <charset val="134"/>
      </rPr>
      <t>（东方电台流行音乐频率）</t>
    </r>
    <r>
      <rPr>
        <sz val="16"/>
        <color rgb="FF333333"/>
        <rFont val="Cambria"/>
        <family val="1"/>
      </rPr>
      <t xml:space="preserve">FM 101.7 </t>
    </r>
    <r>
      <rPr>
        <sz val="16"/>
        <color rgb="FF333333"/>
        <rFont val="PingFang SC"/>
        <family val="2"/>
        <charset val="134"/>
      </rPr>
      <t>动感</t>
    </r>
    <r>
      <rPr>
        <sz val="16"/>
        <color rgb="FF333333"/>
        <rFont val="Cambria"/>
        <family val="1"/>
      </rPr>
      <t>101</t>
    </r>
    <r>
      <rPr>
        <sz val="16"/>
        <color rgb="FF333333"/>
        <rFont val="PingFang SC"/>
        <family val="2"/>
        <charset val="134"/>
      </rPr>
      <t>（东方电台流行音乐频率）</t>
    </r>
  </si>
  <si>
    <r>
      <rPr>
        <b/>
        <sz val="12"/>
        <color theme="1"/>
        <rFont val="等线"/>
        <family val="4"/>
        <charset val="134"/>
      </rPr>
      <t>0001: normal receiver ON</t>
    </r>
    <r>
      <rPr>
        <sz val="12"/>
        <color theme="1"/>
        <rFont val="Calibri"/>
        <family val="2"/>
        <charset val="134"/>
        <scheme val="minor"/>
      </rPr>
      <t xml:space="preserve">
  -- 0100:dump demodulated data
  -- 1000: start dump demodulated data
  -- 1100: stop dump demodulated data 
0010: normal receiver OFF</t>
    </r>
  </si>
  <si>
    <t>控制接收器状态</t>
  </si>
  <si>
    <t>0001: dump cmd
0010: read start
0100: read done</t>
  </si>
  <si>
    <t xml:space="preserve">00000001: RSSI Scan start
00000010: RSSI Scan stop
00000100: RSSI calculate </t>
  </si>
  <si>
    <t>read  RSSI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</si>
</sst>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2"/>
      <color theme="1"/>
      <name val="Calibri"/>
      <family val="4"/>
      <charset val="134"/>
      <scheme val="minor"/>
    </font>
    <font>
      <sz val="12"/>
      <color rgb="FF000000"/>
      <name val="Calibri"/>
      <family val="4"/>
      <charset val="134"/>
      <scheme val="minor"/>
    </font>
    <font>
      <sz val="9"/>
      <color rgb="FF000000"/>
      <name val="Calibri"/>
      <family val="4"/>
      <charset val="134"/>
      <scheme val="minor"/>
    </font>
    <font>
      <sz val="18"/>
      <color theme="1"/>
      <name val="Calibri"/>
      <family val="2"/>
      <charset val="134"/>
      <scheme val="minor"/>
    </font>
    <font>
      <sz val="16"/>
      <color theme="1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sz val="22"/>
      <color theme="1"/>
      <name val="Calibri"/>
      <family val="2"/>
      <charset val="134"/>
      <scheme val="minor"/>
    </font>
    <font>
      <sz val="12"/>
      <color rgb="FFFF0000"/>
      <name val="Calibri"/>
      <family val="4"/>
      <charset val="134"/>
      <scheme val="minor"/>
    </font>
    <font>
      <b/>
      <sz val="12"/>
      <color rgb="FFFF0000"/>
      <name val="Calibri"/>
      <family val="4"/>
      <charset val="134"/>
      <scheme val="minor"/>
    </font>
    <font>
      <b/>
      <sz val="12"/>
      <color rgb="FF000000"/>
      <name val="Calibri"/>
      <family val="4"/>
      <charset val="134"/>
      <scheme val="minor"/>
    </font>
    <font>
      <sz val="12"/>
      <color theme="1"/>
      <name val="Calibri"/>
      <family val="4"/>
      <charset val="134"/>
      <scheme val="minor"/>
    </font>
    <font>
      <b/>
      <sz val="12"/>
      <color theme="1"/>
      <name val="等线"/>
      <family val="4"/>
      <charset val="134"/>
    </font>
    <font>
      <sz val="12"/>
      <color theme="1"/>
      <name val="等线"/>
      <family val="4"/>
      <charset val="134"/>
    </font>
    <font>
      <sz val="16"/>
      <color rgb="FF333333"/>
      <name val="PingFang SC"/>
      <family val="2"/>
      <charset val="134"/>
    </font>
    <font>
      <sz val="16"/>
      <color rgb="FF333333"/>
      <name val="Cambria"/>
      <family val="1"/>
    </font>
    <font>
      <sz val="16"/>
      <color rgb="FF333333"/>
      <name val="PingFang SC"/>
      <family val="1"/>
    </font>
    <font>
      <sz val="16"/>
      <color rgb="FF333333"/>
      <name val="PingFang SC"/>
      <family val="1"/>
      <charset val="134"/>
    </font>
    <font>
      <b/>
      <sz val="16"/>
      <color theme="1"/>
      <name val="Calibri"/>
      <family val="4"/>
      <charset val="134"/>
      <scheme val="minor"/>
    </font>
    <font>
      <b/>
      <sz val="14"/>
      <color rgb="FFFF0000"/>
      <name val="Calibri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5" fillId="4" borderId="8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5" fillId="4" borderId="10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5" fillId="5" borderId="8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5" fillId="5" borderId="1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7" xfId="0" applyFont="1" applyBorder="1">
      <alignment vertical="center"/>
    </xf>
    <xf numFmtId="0" fontId="4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1" fillId="0" borderId="0" xfId="0" applyFont="1">
      <alignment vertical="center"/>
    </xf>
    <xf numFmtId="0" fontId="15" fillId="0" borderId="0" xfId="0" applyFont="1">
      <alignment vertical="center"/>
    </xf>
    <xf numFmtId="0" fontId="19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vertical="center" wrapText="1"/>
    </xf>
    <xf numFmtId="0" fontId="0" fillId="0" borderId="16" xfId="0" applyFill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2</xdr:row>
      <xdr:rowOff>25400</xdr:rowOff>
    </xdr:from>
    <xdr:to>
      <xdr:col>9</xdr:col>
      <xdr:colOff>38100</xdr:colOff>
      <xdr:row>3</xdr:row>
      <xdr:rowOff>175898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0DB3CC0-9348-CF34-51EE-5A8D16770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431800"/>
          <a:ext cx="4572000" cy="785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24B9-7C6A-854C-9A59-E32945C5E6EF}">
  <dimension ref="A1:Y4"/>
  <sheetViews>
    <sheetView zoomScale="130" zoomScaleNormal="130" workbookViewId="0">
      <selection activeCell="I15" sqref="I15"/>
    </sheetView>
  </sheetViews>
  <sheetFormatPr defaultColWidth="11" defaultRowHeight="15.5"/>
  <cols>
    <col min="1" max="5" width="5.83203125" customWidth="1"/>
    <col min="6" max="14" width="5.08203125" customWidth="1"/>
    <col min="15" max="15" width="7" customWidth="1"/>
    <col min="16" max="25" width="5.08203125" customWidth="1"/>
  </cols>
  <sheetData>
    <row r="1" spans="1:25">
      <c r="A1" s="1"/>
      <c r="B1" s="1">
        <v>23</v>
      </c>
      <c r="C1" s="1">
        <v>22</v>
      </c>
      <c r="D1" s="1">
        <v>21</v>
      </c>
      <c r="E1" s="1">
        <v>20</v>
      </c>
      <c r="F1" s="2">
        <v>19</v>
      </c>
      <c r="G1" s="2">
        <v>18</v>
      </c>
      <c r="H1" s="2">
        <v>17</v>
      </c>
      <c r="I1" s="2">
        <v>16</v>
      </c>
      <c r="J1" s="2">
        <v>15</v>
      </c>
      <c r="K1" s="2">
        <v>14</v>
      </c>
      <c r="L1" s="2">
        <v>13</v>
      </c>
      <c r="M1" s="2">
        <v>12</v>
      </c>
      <c r="N1" s="2">
        <v>11</v>
      </c>
      <c r="O1" s="2">
        <v>10</v>
      </c>
      <c r="P1" s="2">
        <v>9</v>
      </c>
      <c r="Q1" s="2">
        <v>8</v>
      </c>
      <c r="R1" s="2">
        <v>7</v>
      </c>
      <c r="S1" s="2">
        <v>6</v>
      </c>
      <c r="T1" s="2">
        <v>5</v>
      </c>
      <c r="U1" s="2">
        <v>4</v>
      </c>
      <c r="V1" s="2">
        <v>3</v>
      </c>
      <c r="W1" s="2">
        <v>2</v>
      </c>
      <c r="X1" s="2">
        <v>1</v>
      </c>
      <c r="Y1" s="2">
        <v>0</v>
      </c>
    </row>
    <row r="2" spans="1:25">
      <c r="A2" s="50" t="s">
        <v>4</v>
      </c>
      <c r="B2" s="10">
        <v>0</v>
      </c>
      <c r="C2" s="10">
        <v>0</v>
      </c>
      <c r="D2" s="10">
        <v>0</v>
      </c>
      <c r="E2" s="10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1</v>
      </c>
      <c r="N2" s="2">
        <v>0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8" customHeight="1">
      <c r="A3" s="50"/>
      <c r="B3" s="11"/>
      <c r="C3" s="11"/>
      <c r="D3" s="11"/>
      <c r="E3" s="11"/>
      <c r="F3" s="51" t="s">
        <v>13</v>
      </c>
      <c r="G3" s="53"/>
      <c r="H3" s="52"/>
      <c r="I3" s="51" t="s">
        <v>9</v>
      </c>
      <c r="J3" s="53"/>
      <c r="K3" s="52"/>
      <c r="L3" s="51" t="s">
        <v>8</v>
      </c>
      <c r="M3" s="52"/>
      <c r="N3" s="3" t="s">
        <v>5</v>
      </c>
      <c r="O3" s="3" t="s">
        <v>7</v>
      </c>
      <c r="P3" s="3" t="s">
        <v>5</v>
      </c>
      <c r="Q3" s="3" t="s">
        <v>10</v>
      </c>
      <c r="R3" s="3" t="s">
        <v>11</v>
      </c>
      <c r="S3" s="3" t="s">
        <v>12</v>
      </c>
      <c r="T3" s="3" t="s">
        <v>6</v>
      </c>
      <c r="U3" s="3" t="s">
        <v>5</v>
      </c>
      <c r="V3" s="50" t="s">
        <v>1</v>
      </c>
      <c r="W3" s="50"/>
      <c r="X3" s="50"/>
      <c r="Y3" s="50"/>
    </row>
    <row r="4" spans="1:25">
      <c r="B4" s="49">
        <v>0</v>
      </c>
      <c r="C4" s="49"/>
      <c r="D4" s="49"/>
      <c r="E4" s="49"/>
      <c r="F4" s="49">
        <v>4</v>
      </c>
      <c r="G4" s="49"/>
      <c r="H4" s="49"/>
      <c r="I4" s="49"/>
      <c r="J4" s="49">
        <v>3</v>
      </c>
      <c r="K4" s="49"/>
      <c r="L4" s="49"/>
      <c r="M4" s="49"/>
      <c r="N4" s="49">
        <v>4</v>
      </c>
      <c r="O4" s="49"/>
      <c r="P4" s="49"/>
      <c r="Q4" s="49"/>
      <c r="R4" s="49">
        <v>2</v>
      </c>
      <c r="S4" s="49"/>
      <c r="T4" s="49"/>
      <c r="U4" s="49"/>
      <c r="V4" s="49">
        <v>0</v>
      </c>
      <c r="W4" s="49"/>
      <c r="X4" s="49"/>
      <c r="Y4" s="49"/>
    </row>
  </sheetData>
  <mergeCells count="11">
    <mergeCell ref="A2:A3"/>
    <mergeCell ref="V3:Y3"/>
    <mergeCell ref="L3:M3"/>
    <mergeCell ref="I3:K3"/>
    <mergeCell ref="F3:H3"/>
    <mergeCell ref="B4:E4"/>
    <mergeCell ref="V4:Y4"/>
    <mergeCell ref="R4:U4"/>
    <mergeCell ref="N4:Q4"/>
    <mergeCell ref="J4:M4"/>
    <mergeCell ref="F4:I4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934CD-A864-654D-A101-19BD9206A030}">
  <dimension ref="A1:AF11"/>
  <sheetViews>
    <sheetView tabSelected="1" zoomScaleNormal="100" workbookViewId="0">
      <selection activeCell="Y4" sqref="Y4:AB4"/>
    </sheetView>
  </sheetViews>
  <sheetFormatPr defaultColWidth="11" defaultRowHeight="15.5"/>
  <cols>
    <col min="1" max="24" width="5.5" customWidth="1"/>
    <col min="25" max="32" width="10.08203125" customWidth="1"/>
  </cols>
  <sheetData>
    <row r="1" spans="1:32" ht="29" thickBot="1">
      <c r="A1" s="88">
        <v>60000010</v>
      </c>
      <c r="B1" s="88"/>
      <c r="C1" s="88"/>
      <c r="D1" s="88"/>
      <c r="E1" s="88"/>
      <c r="F1" s="88"/>
      <c r="G1" s="84" t="s">
        <v>165</v>
      </c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</row>
    <row r="2" spans="1:32" ht="24" thickBot="1">
      <c r="A2" s="12">
        <v>31</v>
      </c>
      <c r="B2" s="12">
        <v>30</v>
      </c>
      <c r="C2" s="12">
        <v>29</v>
      </c>
      <c r="D2" s="12">
        <v>28</v>
      </c>
      <c r="E2" s="12">
        <v>27</v>
      </c>
      <c r="F2" s="12">
        <v>26</v>
      </c>
      <c r="G2" s="12">
        <v>25</v>
      </c>
      <c r="H2" s="12">
        <v>24</v>
      </c>
      <c r="I2" s="12">
        <v>23</v>
      </c>
      <c r="J2" s="12">
        <v>22</v>
      </c>
      <c r="K2" s="12">
        <v>21</v>
      </c>
      <c r="L2" s="12">
        <v>20</v>
      </c>
      <c r="M2" s="12">
        <v>19</v>
      </c>
      <c r="N2" s="12">
        <v>18</v>
      </c>
      <c r="O2" s="12">
        <v>17</v>
      </c>
      <c r="P2" s="12">
        <v>16</v>
      </c>
      <c r="Q2" s="19">
        <v>15</v>
      </c>
      <c r="R2" s="20">
        <v>14</v>
      </c>
      <c r="S2" s="20">
        <v>13</v>
      </c>
      <c r="T2" s="20">
        <v>12</v>
      </c>
      <c r="U2" s="20">
        <v>11</v>
      </c>
      <c r="V2" s="20">
        <v>10</v>
      </c>
      <c r="W2" s="20">
        <v>9</v>
      </c>
      <c r="X2" s="21">
        <v>8</v>
      </c>
      <c r="Y2" s="14">
        <v>7</v>
      </c>
      <c r="Z2" s="15">
        <v>6</v>
      </c>
      <c r="AA2" s="15">
        <v>5</v>
      </c>
      <c r="AB2" s="16">
        <v>4</v>
      </c>
      <c r="AC2" s="17">
        <v>3</v>
      </c>
      <c r="AD2" s="17">
        <v>2</v>
      </c>
      <c r="AE2" s="17">
        <v>1</v>
      </c>
      <c r="AF2" s="18">
        <v>0</v>
      </c>
    </row>
    <row r="3" spans="1:32" s="13" customFormat="1" ht="45" customHeight="1">
      <c r="A3" s="89" t="s">
        <v>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 t="s">
        <v>25</v>
      </c>
      <c r="R3" s="89"/>
      <c r="S3" s="89"/>
      <c r="T3" s="89"/>
      <c r="U3" s="89"/>
      <c r="V3" s="89"/>
      <c r="W3" s="89"/>
      <c r="X3" s="89"/>
      <c r="Y3" s="89" t="s">
        <v>24</v>
      </c>
      <c r="Z3" s="89"/>
      <c r="AA3" s="89"/>
      <c r="AB3" s="89"/>
      <c r="AC3" s="89" t="s">
        <v>23</v>
      </c>
      <c r="AD3" s="89"/>
      <c r="AE3" s="89"/>
      <c r="AF3" s="89"/>
    </row>
    <row r="4" spans="1:32" ht="163" customHeight="1">
      <c r="Q4" s="85" t="s">
        <v>167</v>
      </c>
      <c r="R4" s="86"/>
      <c r="S4" s="86"/>
      <c r="T4" s="86"/>
      <c r="U4" s="86"/>
      <c r="V4" s="86"/>
      <c r="W4" s="86"/>
      <c r="X4" s="86"/>
      <c r="Y4" s="87" t="s">
        <v>164</v>
      </c>
      <c r="Z4" s="86"/>
      <c r="AA4" s="86"/>
      <c r="AB4" s="86"/>
      <c r="AC4" s="85" t="s">
        <v>166</v>
      </c>
      <c r="AD4" s="86"/>
      <c r="AE4" s="86"/>
      <c r="AF4" s="86"/>
    </row>
    <row r="7" spans="1:32">
      <c r="B7" t="s">
        <v>82</v>
      </c>
      <c r="F7" t="s">
        <v>44</v>
      </c>
      <c r="G7" t="s">
        <v>83</v>
      </c>
    </row>
    <row r="8" spans="1:32">
      <c r="F8" t="s">
        <v>58</v>
      </c>
      <c r="G8" t="s">
        <v>84</v>
      </c>
    </row>
    <row r="9" spans="1:32">
      <c r="F9" t="s">
        <v>85</v>
      </c>
      <c r="G9" t="s">
        <v>86</v>
      </c>
    </row>
    <row r="11" spans="1:32">
      <c r="B11" s="84">
        <v>6000050</v>
      </c>
      <c r="C11" s="84"/>
      <c r="D11" s="84"/>
      <c r="E11" t="s">
        <v>168</v>
      </c>
    </row>
  </sheetData>
  <mergeCells count="10">
    <mergeCell ref="B11:D11"/>
    <mergeCell ref="AC4:AF4"/>
    <mergeCell ref="Y4:AB4"/>
    <mergeCell ref="Q4:X4"/>
    <mergeCell ref="A1:F1"/>
    <mergeCell ref="A3:P3"/>
    <mergeCell ref="AC3:AF3"/>
    <mergeCell ref="Y3:AB3"/>
    <mergeCell ref="Q3:X3"/>
    <mergeCell ref="G1:AF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7B7F-C061-4635-B967-EC4313A61E98}">
  <dimension ref="A1:D23"/>
  <sheetViews>
    <sheetView workbookViewId="0">
      <selection activeCell="E13" sqref="E13"/>
    </sheetView>
  </sheetViews>
  <sheetFormatPr defaultRowHeight="15.5"/>
  <cols>
    <col min="1" max="1" width="7.75" customWidth="1"/>
    <col min="2" max="2" width="33.75" customWidth="1"/>
  </cols>
  <sheetData>
    <row r="1" spans="1:4" ht="47.25" customHeight="1">
      <c r="A1" s="90" t="s">
        <v>150</v>
      </c>
      <c r="B1" s="90"/>
      <c r="C1" s="90"/>
      <c r="D1" s="90"/>
    </row>
    <row r="2" spans="1:4">
      <c r="A2" s="35" t="s">
        <v>44</v>
      </c>
      <c r="B2" t="s">
        <v>83</v>
      </c>
    </row>
    <row r="3" spans="1:4">
      <c r="A3" s="35" t="s">
        <v>58</v>
      </c>
      <c r="B3" t="s">
        <v>84</v>
      </c>
    </row>
    <row r="4" spans="1:4">
      <c r="A4" s="35" t="s">
        <v>151</v>
      </c>
      <c r="B4" t="s">
        <v>152</v>
      </c>
    </row>
    <row r="5" spans="1:4">
      <c r="A5" s="35" t="s">
        <v>153</v>
      </c>
      <c r="B5" t="s">
        <v>154</v>
      </c>
    </row>
    <row r="6" spans="1:4">
      <c r="A6" s="35" t="s">
        <v>155</v>
      </c>
      <c r="B6" t="s">
        <v>156</v>
      </c>
    </row>
    <row r="7" spans="1:4">
      <c r="A7" s="35" t="s">
        <v>157</v>
      </c>
      <c r="B7" t="s">
        <v>158</v>
      </c>
    </row>
    <row r="8" spans="1:4">
      <c r="A8" s="35" t="s">
        <v>16</v>
      </c>
      <c r="B8" t="s">
        <v>159</v>
      </c>
    </row>
    <row r="9" spans="1:4">
      <c r="A9" s="35" t="s">
        <v>160</v>
      </c>
      <c r="B9" t="s">
        <v>161</v>
      </c>
    </row>
    <row r="10" spans="1:4">
      <c r="A10" s="78" t="s">
        <v>162</v>
      </c>
      <c r="B10" s="78"/>
      <c r="C10" s="78"/>
    </row>
    <row r="11" spans="1:4" ht="63">
      <c r="A11" s="9">
        <v>1</v>
      </c>
      <c r="B11" s="41" t="s">
        <v>97</v>
      </c>
      <c r="C11" s="34">
        <v>99</v>
      </c>
    </row>
    <row r="12" spans="1:4" ht="63">
      <c r="A12" s="9">
        <v>2</v>
      </c>
      <c r="B12" s="41" t="s">
        <v>99</v>
      </c>
      <c r="C12" s="34">
        <v>97.7</v>
      </c>
    </row>
    <row r="13" spans="1:4" ht="63">
      <c r="A13" s="9">
        <v>3</v>
      </c>
      <c r="B13" s="41" t="s">
        <v>101</v>
      </c>
      <c r="C13" s="34">
        <v>96.8</v>
      </c>
    </row>
    <row r="14" spans="1:4" ht="63">
      <c r="A14" s="9">
        <v>4</v>
      </c>
      <c r="B14" s="41" t="s">
        <v>103</v>
      </c>
      <c r="C14" s="34">
        <v>94.7</v>
      </c>
    </row>
    <row r="15" spans="1:4" ht="63">
      <c r="A15" s="9">
        <v>5</v>
      </c>
      <c r="B15" s="41" t="s">
        <v>105</v>
      </c>
      <c r="C15" s="34">
        <v>93.4</v>
      </c>
    </row>
    <row r="16" spans="1:4" ht="63">
      <c r="A16" s="9">
        <v>6</v>
      </c>
      <c r="B16" s="41" t="s">
        <v>107</v>
      </c>
      <c r="C16" s="34">
        <v>92.4</v>
      </c>
    </row>
    <row r="17" spans="1:3" ht="42">
      <c r="A17" s="9">
        <v>7</v>
      </c>
      <c r="B17" s="41" t="s">
        <v>109</v>
      </c>
      <c r="C17" s="34">
        <v>91.4</v>
      </c>
    </row>
    <row r="18" spans="1:3" ht="63">
      <c r="A18" s="9">
        <v>8</v>
      </c>
      <c r="B18" s="41" t="s">
        <v>111</v>
      </c>
      <c r="C18" s="34">
        <v>89.9</v>
      </c>
    </row>
    <row r="19" spans="1:3" ht="42">
      <c r="A19" s="9">
        <v>9</v>
      </c>
      <c r="B19" s="41" t="s">
        <v>113</v>
      </c>
      <c r="C19" s="34">
        <v>87.9</v>
      </c>
    </row>
    <row r="20" spans="1:3" ht="63">
      <c r="A20" s="9"/>
      <c r="B20" s="41" t="s">
        <v>115</v>
      </c>
      <c r="C20" s="34"/>
    </row>
    <row r="21" spans="1:3" ht="63">
      <c r="A21" s="9" t="s">
        <v>141</v>
      </c>
      <c r="B21" s="41" t="s">
        <v>117</v>
      </c>
      <c r="C21" s="34">
        <v>105.7</v>
      </c>
    </row>
    <row r="22" spans="1:3" ht="63">
      <c r="A22" s="9" t="s">
        <v>142</v>
      </c>
      <c r="B22" s="41" t="s">
        <v>119</v>
      </c>
      <c r="C22" s="34">
        <v>104.5</v>
      </c>
    </row>
    <row r="23" spans="1:3" ht="105">
      <c r="A23" s="9" t="s">
        <v>143</v>
      </c>
      <c r="B23" s="41" t="s">
        <v>163</v>
      </c>
      <c r="C23" s="34">
        <v>101.7</v>
      </c>
    </row>
  </sheetData>
  <mergeCells count="2">
    <mergeCell ref="A1:D1"/>
    <mergeCell ref="A10:C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A9B83-7ACF-D84B-B8BA-4F57818C5BC2}">
  <dimension ref="A2:Y5"/>
  <sheetViews>
    <sheetView zoomScale="130" zoomScaleNormal="130" workbookViewId="0">
      <selection activeCell="R5" sqref="R5:U5"/>
    </sheetView>
  </sheetViews>
  <sheetFormatPr defaultColWidth="11" defaultRowHeight="15.5"/>
  <cols>
    <col min="2" max="24" width="5" customWidth="1"/>
    <col min="25" max="25" width="6.83203125" customWidth="1"/>
  </cols>
  <sheetData>
    <row r="2" spans="1:25">
      <c r="A2" s="4"/>
      <c r="B2" s="7">
        <v>23</v>
      </c>
      <c r="C2" s="7">
        <v>22</v>
      </c>
      <c r="D2" s="7">
        <v>21</v>
      </c>
      <c r="E2" s="7">
        <v>20</v>
      </c>
      <c r="F2" s="7">
        <v>19</v>
      </c>
      <c r="G2" s="7">
        <v>18</v>
      </c>
      <c r="H2" s="7">
        <v>17</v>
      </c>
      <c r="I2" s="7">
        <v>16</v>
      </c>
      <c r="J2" s="7">
        <v>15</v>
      </c>
      <c r="K2" s="7">
        <v>14</v>
      </c>
      <c r="L2" s="7">
        <v>13</v>
      </c>
      <c r="M2" s="7">
        <v>12</v>
      </c>
      <c r="N2" s="7">
        <v>11</v>
      </c>
      <c r="O2" s="7">
        <v>10</v>
      </c>
      <c r="P2" s="7">
        <v>9</v>
      </c>
      <c r="Q2" s="7">
        <v>8</v>
      </c>
      <c r="R2" s="7">
        <v>7</v>
      </c>
      <c r="S2" s="7">
        <v>6</v>
      </c>
      <c r="T2" s="7">
        <v>5</v>
      </c>
      <c r="U2" s="7">
        <v>4</v>
      </c>
      <c r="V2" s="7">
        <v>3</v>
      </c>
      <c r="W2" s="7">
        <v>2</v>
      </c>
      <c r="X2" s="7">
        <v>1</v>
      </c>
      <c r="Y2" s="7">
        <v>0</v>
      </c>
    </row>
    <row r="3" spans="1:25">
      <c r="A3" s="54" t="s">
        <v>3</v>
      </c>
      <c r="B3" s="5">
        <v>0</v>
      </c>
      <c r="C3" s="5">
        <v>0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>
        <v>0</v>
      </c>
      <c r="J3" s="5">
        <v>1</v>
      </c>
      <c r="K3" s="5">
        <v>0</v>
      </c>
      <c r="L3" s="5">
        <v>1</v>
      </c>
      <c r="M3" s="5">
        <v>1</v>
      </c>
      <c r="N3" s="5">
        <v>1</v>
      </c>
      <c r="O3" s="5">
        <v>0</v>
      </c>
      <c r="P3" s="5">
        <v>1</v>
      </c>
      <c r="Q3" s="5">
        <v>1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>
        <v>1</v>
      </c>
      <c r="X3" s="5">
        <v>0</v>
      </c>
      <c r="Y3" s="5">
        <v>1</v>
      </c>
    </row>
    <row r="4" spans="1:25">
      <c r="A4" s="55"/>
      <c r="B4" s="56" t="s">
        <v>2</v>
      </c>
      <c r="C4" s="57"/>
      <c r="D4" s="57"/>
      <c r="E4" s="57"/>
      <c r="F4" s="57"/>
      <c r="G4" s="57"/>
      <c r="H4" s="57"/>
      <c r="I4" s="58"/>
      <c r="J4" s="56" t="s">
        <v>0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8"/>
      <c r="V4" s="57" t="s">
        <v>29</v>
      </c>
      <c r="W4" s="57"/>
      <c r="X4" s="57"/>
      <c r="Y4" s="58"/>
    </row>
    <row r="5" spans="1:25">
      <c r="B5" s="49">
        <v>2</v>
      </c>
      <c r="C5" s="49"/>
      <c r="D5" s="49"/>
      <c r="E5" s="49"/>
      <c r="F5" s="59">
        <v>8</v>
      </c>
      <c r="G5" s="59"/>
      <c r="H5" s="59"/>
      <c r="I5" s="59"/>
      <c r="J5" s="59" t="s">
        <v>58</v>
      </c>
      <c r="K5" s="59"/>
      <c r="L5" s="59"/>
      <c r="M5" s="59"/>
      <c r="N5" s="59" t="s">
        <v>58</v>
      </c>
      <c r="O5" s="59"/>
      <c r="P5" s="59"/>
      <c r="Q5" s="59"/>
      <c r="R5" s="49">
        <v>8</v>
      </c>
      <c r="S5" s="49"/>
      <c r="T5" s="49"/>
      <c r="U5" s="49"/>
      <c r="V5" s="49">
        <v>5</v>
      </c>
      <c r="W5" s="49"/>
      <c r="X5" s="49"/>
      <c r="Y5" s="49"/>
    </row>
  </sheetData>
  <mergeCells count="10">
    <mergeCell ref="A3:A4"/>
    <mergeCell ref="J4:U4"/>
    <mergeCell ref="V4:Y4"/>
    <mergeCell ref="B4:I4"/>
    <mergeCell ref="V5:Y5"/>
    <mergeCell ref="R5:U5"/>
    <mergeCell ref="B5:E5"/>
    <mergeCell ref="F5:I5"/>
    <mergeCell ref="J5:M5"/>
    <mergeCell ref="N5:Q5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52DC-FE15-C441-B100-F5BC3802325C}">
  <dimension ref="A1:AB38"/>
  <sheetViews>
    <sheetView topLeftCell="A18" zoomScale="133" workbookViewId="0">
      <selection activeCell="J36" sqref="J36:M36"/>
    </sheetView>
  </sheetViews>
  <sheetFormatPr defaultColWidth="11" defaultRowHeight="15.5"/>
  <cols>
    <col min="2" max="25" width="2.83203125" customWidth="1"/>
  </cols>
  <sheetData>
    <row r="1" spans="1:28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</row>
    <row r="2" spans="1:28">
      <c r="A2" s="4"/>
      <c r="B2" s="7">
        <v>23</v>
      </c>
      <c r="C2" s="7">
        <v>22</v>
      </c>
      <c r="D2" s="7">
        <v>21</v>
      </c>
      <c r="E2" s="7">
        <v>20</v>
      </c>
      <c r="F2" s="7">
        <v>19</v>
      </c>
      <c r="G2" s="7">
        <v>18</v>
      </c>
      <c r="H2" s="7">
        <v>17</v>
      </c>
      <c r="I2" s="7">
        <v>16</v>
      </c>
      <c r="J2" s="7">
        <v>15</v>
      </c>
      <c r="K2" s="7">
        <v>14</v>
      </c>
      <c r="L2" s="7">
        <v>13</v>
      </c>
      <c r="M2" s="7">
        <v>12</v>
      </c>
      <c r="N2" s="7">
        <v>11</v>
      </c>
      <c r="O2" s="7">
        <v>10</v>
      </c>
      <c r="P2" s="7">
        <v>9</v>
      </c>
      <c r="Q2" s="7">
        <v>8</v>
      </c>
      <c r="R2" s="7">
        <v>7</v>
      </c>
      <c r="S2" s="7">
        <v>6</v>
      </c>
      <c r="T2" s="7">
        <v>5</v>
      </c>
      <c r="U2" s="7">
        <v>4</v>
      </c>
      <c r="V2" s="7">
        <v>3</v>
      </c>
      <c r="W2" s="7">
        <v>2</v>
      </c>
      <c r="X2" s="7">
        <v>1</v>
      </c>
      <c r="Y2" s="7">
        <v>0</v>
      </c>
    </row>
    <row r="3" spans="1:28">
      <c r="A3" s="54" t="s">
        <v>17</v>
      </c>
      <c r="B3" s="5">
        <v>0</v>
      </c>
      <c r="C3" s="5">
        <v>0</v>
      </c>
      <c r="D3" s="5">
        <v>0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0</v>
      </c>
      <c r="K3" s="5">
        <v>0</v>
      </c>
      <c r="L3" s="5">
        <v>0</v>
      </c>
      <c r="M3" s="5">
        <v>1</v>
      </c>
      <c r="N3" s="5">
        <v>1</v>
      </c>
      <c r="O3" s="5">
        <v>0</v>
      </c>
      <c r="P3" s="5">
        <v>0</v>
      </c>
      <c r="Q3" s="5">
        <v>1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1</v>
      </c>
      <c r="Y3" s="5">
        <v>0</v>
      </c>
    </row>
    <row r="4" spans="1:28">
      <c r="A4" s="64"/>
      <c r="B4" s="6"/>
      <c r="C4" s="6" t="s">
        <v>15</v>
      </c>
      <c r="D4" s="56" t="s">
        <v>14</v>
      </c>
      <c r="E4" s="57"/>
      <c r="F4" s="57"/>
      <c r="G4" s="57"/>
      <c r="H4" s="57"/>
      <c r="I4" s="58"/>
      <c r="J4" s="56" t="s">
        <v>22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8"/>
      <c r="V4" s="50" t="s">
        <v>1</v>
      </c>
      <c r="W4" s="50"/>
      <c r="X4" s="50"/>
      <c r="Y4" s="50"/>
    </row>
    <row r="5" spans="1:28">
      <c r="B5" s="65">
        <v>1</v>
      </c>
      <c r="C5" s="65"/>
      <c r="D5" s="65"/>
      <c r="E5" s="65"/>
      <c r="F5" s="65" t="s">
        <v>16</v>
      </c>
      <c r="G5" s="65"/>
      <c r="H5" s="65"/>
      <c r="I5" s="65"/>
      <c r="J5" s="65">
        <v>1</v>
      </c>
      <c r="K5" s="65"/>
      <c r="L5" s="65"/>
      <c r="M5" s="65"/>
      <c r="N5" s="65">
        <v>9</v>
      </c>
      <c r="O5" s="65"/>
      <c r="P5" s="65"/>
      <c r="Q5" s="65"/>
      <c r="R5" s="65">
        <v>0</v>
      </c>
      <c r="S5" s="65"/>
      <c r="T5" s="65"/>
      <c r="U5" s="65"/>
      <c r="V5" s="65">
        <v>2</v>
      </c>
      <c r="W5" s="65"/>
      <c r="X5" s="65"/>
      <c r="Y5" s="65"/>
    </row>
    <row r="8" spans="1:28">
      <c r="A8" s="61" t="s">
        <v>63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8">
      <c r="A9" s="29"/>
      <c r="B9" s="30">
        <v>23</v>
      </c>
      <c r="C9" s="30">
        <v>22</v>
      </c>
      <c r="D9" s="30">
        <v>21</v>
      </c>
      <c r="E9" s="30">
        <v>20</v>
      </c>
      <c r="F9" s="30">
        <v>19</v>
      </c>
      <c r="G9" s="30">
        <v>18</v>
      </c>
      <c r="H9" s="30">
        <v>17</v>
      </c>
      <c r="I9" s="30">
        <v>16</v>
      </c>
      <c r="J9" s="30">
        <v>15</v>
      </c>
      <c r="K9" s="30">
        <v>14</v>
      </c>
      <c r="L9" s="30">
        <v>13</v>
      </c>
      <c r="M9" s="30">
        <v>12</v>
      </c>
      <c r="N9" s="30">
        <v>11</v>
      </c>
      <c r="O9" s="30">
        <v>10</v>
      </c>
      <c r="P9" s="30">
        <v>9</v>
      </c>
      <c r="Q9" s="30">
        <v>8</v>
      </c>
      <c r="R9" s="30">
        <v>7</v>
      </c>
      <c r="S9" s="30">
        <v>6</v>
      </c>
      <c r="T9" s="30">
        <v>5</v>
      </c>
      <c r="U9" s="30">
        <v>4</v>
      </c>
      <c r="V9" s="30">
        <v>3</v>
      </c>
      <c r="W9" s="30">
        <v>2</v>
      </c>
      <c r="X9" s="30">
        <v>1</v>
      </c>
      <c r="Y9" s="30">
        <v>0</v>
      </c>
    </row>
    <row r="10" spans="1:28">
      <c r="A10" s="54" t="s">
        <v>26</v>
      </c>
      <c r="B10" s="5">
        <v>0</v>
      </c>
      <c r="C10" s="5">
        <v>0</v>
      </c>
      <c r="D10" s="5">
        <v>0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0</v>
      </c>
      <c r="K10" s="5">
        <v>0</v>
      </c>
      <c r="L10" s="5">
        <v>1</v>
      </c>
      <c r="M10" s="5">
        <v>0</v>
      </c>
      <c r="N10" s="5">
        <v>1</v>
      </c>
      <c r="O10" s="5">
        <v>0</v>
      </c>
      <c r="P10" s="5">
        <v>1</v>
      </c>
      <c r="Q10" s="5">
        <v>1</v>
      </c>
      <c r="R10" s="5">
        <v>1</v>
      </c>
      <c r="S10" s="5">
        <v>1</v>
      </c>
      <c r="T10" s="5">
        <v>0</v>
      </c>
      <c r="U10" s="5">
        <v>0</v>
      </c>
      <c r="V10" s="5">
        <v>0</v>
      </c>
      <c r="W10" s="5">
        <v>0</v>
      </c>
      <c r="X10" s="5">
        <v>1</v>
      </c>
      <c r="Y10" s="5">
        <v>0</v>
      </c>
    </row>
    <row r="11" spans="1:28">
      <c r="A11" s="55"/>
      <c r="B11" s="24"/>
      <c r="C11" s="24" t="s">
        <v>27</v>
      </c>
      <c r="D11" s="56" t="s">
        <v>28</v>
      </c>
      <c r="E11" s="57"/>
      <c r="F11" s="57"/>
      <c r="G11" s="57"/>
      <c r="H11" s="57"/>
      <c r="I11" s="62"/>
      <c r="J11" s="63" t="s">
        <v>65</v>
      </c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62"/>
      <c r="V11" s="63" t="s">
        <v>29</v>
      </c>
      <c r="W11" s="57"/>
      <c r="X11" s="57"/>
      <c r="Y11" s="58"/>
    </row>
    <row r="12" spans="1:28">
      <c r="A12" s="23"/>
      <c r="B12" s="60">
        <v>1</v>
      </c>
      <c r="C12" s="60"/>
      <c r="D12" s="60"/>
      <c r="E12" s="60"/>
      <c r="F12" s="60" t="s">
        <v>55</v>
      </c>
      <c r="G12" s="60"/>
      <c r="H12" s="60"/>
      <c r="I12" s="60"/>
      <c r="J12" s="60">
        <v>2</v>
      </c>
      <c r="K12" s="60"/>
      <c r="L12" s="60"/>
      <c r="M12" s="60"/>
      <c r="N12" s="60" t="s">
        <v>58</v>
      </c>
      <c r="O12" s="60"/>
      <c r="P12" s="60"/>
      <c r="Q12" s="60"/>
      <c r="R12" s="60" t="s">
        <v>46</v>
      </c>
      <c r="S12" s="60"/>
      <c r="T12" s="60"/>
      <c r="U12" s="60"/>
      <c r="V12" s="60">
        <v>2</v>
      </c>
      <c r="W12" s="60"/>
      <c r="X12" s="60"/>
      <c r="Y12" s="60"/>
    </row>
    <row r="15" spans="1:28">
      <c r="AB15">
        <f>2^16</f>
        <v>65536</v>
      </c>
    </row>
    <row r="16" spans="1:28">
      <c r="A16" s="61" t="s">
        <v>68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</row>
    <row r="17" spans="1:25">
      <c r="A17" s="29"/>
      <c r="B17" s="30">
        <v>23</v>
      </c>
      <c r="C17" s="30">
        <v>22</v>
      </c>
      <c r="D17" s="30">
        <v>21</v>
      </c>
      <c r="E17" s="30">
        <v>20</v>
      </c>
      <c r="F17" s="30">
        <v>19</v>
      </c>
      <c r="G17" s="30">
        <v>18</v>
      </c>
      <c r="H17" s="30">
        <v>17</v>
      </c>
      <c r="I17" s="30">
        <v>16</v>
      </c>
      <c r="J17" s="30">
        <v>15</v>
      </c>
      <c r="K17" s="30">
        <v>14</v>
      </c>
      <c r="L17" s="30">
        <v>13</v>
      </c>
      <c r="M17" s="30">
        <v>12</v>
      </c>
      <c r="N17" s="30">
        <v>11</v>
      </c>
      <c r="O17" s="30">
        <v>10</v>
      </c>
      <c r="P17" s="30">
        <v>9</v>
      </c>
      <c r="Q17" s="30">
        <v>8</v>
      </c>
      <c r="R17" s="30">
        <v>7</v>
      </c>
      <c r="S17" s="30">
        <v>6</v>
      </c>
      <c r="T17" s="30">
        <v>5</v>
      </c>
      <c r="U17" s="30">
        <v>4</v>
      </c>
      <c r="V17" s="30">
        <v>3</v>
      </c>
      <c r="W17" s="30">
        <v>2</v>
      </c>
      <c r="X17" s="30">
        <v>1</v>
      </c>
      <c r="Y17" s="30">
        <v>0</v>
      </c>
    </row>
    <row r="18" spans="1:25">
      <c r="A18" s="54" t="s">
        <v>26</v>
      </c>
      <c r="B18" s="5">
        <v>0</v>
      </c>
      <c r="C18" s="5">
        <v>0</v>
      </c>
      <c r="D18" s="5">
        <v>0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0</v>
      </c>
      <c r="K18" s="5">
        <v>1</v>
      </c>
      <c r="L18" s="5">
        <v>1</v>
      </c>
      <c r="M18" s="5">
        <v>0</v>
      </c>
      <c r="N18" s="5">
        <v>1</v>
      </c>
      <c r="O18" s="5">
        <v>0</v>
      </c>
      <c r="P18" s="5">
        <v>1</v>
      </c>
      <c r="Q18" s="5">
        <v>0</v>
      </c>
      <c r="R18" s="5">
        <v>0</v>
      </c>
      <c r="S18" s="5">
        <v>1</v>
      </c>
      <c r="T18" s="5">
        <v>0</v>
      </c>
      <c r="U18" s="5">
        <v>0</v>
      </c>
      <c r="V18" s="5">
        <v>0</v>
      </c>
      <c r="W18" s="5">
        <v>0</v>
      </c>
      <c r="X18" s="5">
        <v>1</v>
      </c>
      <c r="Y18" s="5">
        <v>0</v>
      </c>
    </row>
    <row r="19" spans="1:25">
      <c r="A19" s="55"/>
      <c r="B19" s="24"/>
      <c r="C19" s="24" t="s">
        <v>27</v>
      </c>
      <c r="D19" s="56" t="s">
        <v>28</v>
      </c>
      <c r="E19" s="57"/>
      <c r="F19" s="57"/>
      <c r="G19" s="57"/>
      <c r="H19" s="57"/>
      <c r="I19" s="62"/>
      <c r="J19" s="63" t="s">
        <v>64</v>
      </c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62"/>
      <c r="V19" s="63" t="s">
        <v>29</v>
      </c>
      <c r="W19" s="57"/>
      <c r="X19" s="57"/>
      <c r="Y19" s="62"/>
    </row>
    <row r="20" spans="1:25">
      <c r="A20" s="23"/>
      <c r="B20" s="60">
        <v>1</v>
      </c>
      <c r="C20" s="60"/>
      <c r="D20" s="60"/>
      <c r="E20" s="60"/>
      <c r="F20" s="60" t="s">
        <v>55</v>
      </c>
      <c r="G20" s="60"/>
      <c r="H20" s="60"/>
      <c r="I20" s="60"/>
      <c r="J20" s="60">
        <v>2</v>
      </c>
      <c r="K20" s="60"/>
      <c r="L20" s="60"/>
      <c r="M20" s="60"/>
      <c r="N20" s="60" t="s">
        <v>44</v>
      </c>
      <c r="O20" s="60"/>
      <c r="P20" s="60"/>
      <c r="Q20" s="60"/>
      <c r="R20" s="60">
        <v>4</v>
      </c>
      <c r="S20" s="60"/>
      <c r="T20" s="60"/>
      <c r="U20" s="60"/>
      <c r="V20" s="60">
        <v>2</v>
      </c>
      <c r="W20" s="60"/>
      <c r="X20" s="60"/>
      <c r="Y20" s="60"/>
    </row>
    <row r="24" spans="1:25">
      <c r="A24" s="61" t="s">
        <v>69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</row>
    <row r="25" spans="1:25">
      <c r="A25" s="29"/>
      <c r="B25" s="30">
        <v>23</v>
      </c>
      <c r="C25" s="30">
        <v>22</v>
      </c>
      <c r="D25" s="30">
        <v>21</v>
      </c>
      <c r="E25" s="30">
        <v>20</v>
      </c>
      <c r="F25" s="30">
        <v>19</v>
      </c>
      <c r="G25" s="30">
        <v>18</v>
      </c>
      <c r="H25" s="30">
        <v>17</v>
      </c>
      <c r="I25" s="30">
        <v>16</v>
      </c>
      <c r="J25" s="30">
        <v>15</v>
      </c>
      <c r="K25" s="30">
        <v>14</v>
      </c>
      <c r="L25" s="30">
        <v>13</v>
      </c>
      <c r="M25" s="30">
        <v>12</v>
      </c>
      <c r="N25" s="30">
        <v>11</v>
      </c>
      <c r="O25" s="30">
        <v>10</v>
      </c>
      <c r="P25" s="30">
        <v>9</v>
      </c>
      <c r="Q25" s="30">
        <v>8</v>
      </c>
      <c r="R25" s="30">
        <v>7</v>
      </c>
      <c r="S25" s="30">
        <v>6</v>
      </c>
      <c r="T25" s="30">
        <v>5</v>
      </c>
      <c r="U25" s="30">
        <v>4</v>
      </c>
      <c r="V25" s="30">
        <v>3</v>
      </c>
      <c r="W25" s="30">
        <v>2</v>
      </c>
      <c r="X25" s="30">
        <v>1</v>
      </c>
      <c r="Y25" s="30">
        <v>0</v>
      </c>
    </row>
    <row r="26" spans="1:25">
      <c r="A26" s="54" t="s">
        <v>26</v>
      </c>
      <c r="B26" s="5">
        <v>0</v>
      </c>
      <c r="C26" s="5">
        <v>0</v>
      </c>
      <c r="D26" s="5">
        <v>1</v>
      </c>
      <c r="E26" s="5">
        <v>0</v>
      </c>
      <c r="F26" s="5">
        <v>0</v>
      </c>
      <c r="G26" s="5">
        <v>0</v>
      </c>
      <c r="H26" s="5">
        <v>1</v>
      </c>
      <c r="I26" s="5">
        <v>1</v>
      </c>
      <c r="J26" s="5">
        <v>1</v>
      </c>
      <c r="K26" s="5">
        <v>0</v>
      </c>
      <c r="L26" s="5">
        <v>1</v>
      </c>
      <c r="M26" s="5">
        <v>0</v>
      </c>
      <c r="N26" s="5">
        <v>1</v>
      </c>
      <c r="O26" s="5">
        <v>0</v>
      </c>
      <c r="P26" s="5">
        <v>0</v>
      </c>
      <c r="Q26" s="5">
        <v>0</v>
      </c>
      <c r="R26" s="5">
        <v>1</v>
      </c>
      <c r="S26" s="5">
        <v>1</v>
      </c>
      <c r="T26" s="5">
        <v>0</v>
      </c>
      <c r="U26" s="5">
        <v>0</v>
      </c>
      <c r="V26" s="5">
        <v>0</v>
      </c>
      <c r="W26" s="5">
        <v>0</v>
      </c>
      <c r="X26" s="5">
        <v>1</v>
      </c>
      <c r="Y26" s="5">
        <v>0</v>
      </c>
    </row>
    <row r="27" spans="1:25">
      <c r="A27" s="55"/>
      <c r="B27" s="24"/>
      <c r="C27" s="24" t="s">
        <v>27</v>
      </c>
      <c r="D27" s="56" t="s">
        <v>70</v>
      </c>
      <c r="E27" s="57"/>
      <c r="F27" s="57"/>
      <c r="G27" s="57"/>
      <c r="H27" s="57"/>
      <c r="I27" s="62"/>
      <c r="J27" s="63" t="s">
        <v>71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62"/>
      <c r="V27" s="63" t="s">
        <v>29</v>
      </c>
      <c r="W27" s="57"/>
      <c r="X27" s="57"/>
      <c r="Y27" s="62"/>
    </row>
    <row r="28" spans="1:25">
      <c r="A28" s="23"/>
      <c r="B28" s="60">
        <v>2</v>
      </c>
      <c r="C28" s="60"/>
      <c r="D28" s="60"/>
      <c r="E28" s="60"/>
      <c r="F28" s="60">
        <v>3</v>
      </c>
      <c r="G28" s="60"/>
      <c r="H28" s="60"/>
      <c r="I28" s="60"/>
      <c r="J28" s="60" t="s">
        <v>44</v>
      </c>
      <c r="K28" s="60"/>
      <c r="L28" s="60"/>
      <c r="M28" s="60"/>
      <c r="N28" s="60">
        <v>8</v>
      </c>
      <c r="O28" s="60"/>
      <c r="P28" s="60"/>
      <c r="Q28" s="60"/>
      <c r="R28" s="60" t="s">
        <v>46</v>
      </c>
      <c r="S28" s="60"/>
      <c r="T28" s="60"/>
      <c r="U28" s="60"/>
      <c r="V28" s="60">
        <v>2</v>
      </c>
      <c r="W28" s="60"/>
      <c r="X28" s="60"/>
      <c r="Y28" s="60"/>
    </row>
    <row r="32" spans="1:25">
      <c r="A32" s="61" t="s">
        <v>69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</row>
    <row r="33" spans="1:25">
      <c r="A33" s="29"/>
      <c r="B33" s="30">
        <v>23</v>
      </c>
      <c r="C33" s="30">
        <v>22</v>
      </c>
      <c r="D33" s="30">
        <v>21</v>
      </c>
      <c r="E33" s="30">
        <v>20</v>
      </c>
      <c r="F33" s="30">
        <v>19</v>
      </c>
      <c r="G33" s="30">
        <v>18</v>
      </c>
      <c r="H33" s="30">
        <v>17</v>
      </c>
      <c r="I33" s="30">
        <v>16</v>
      </c>
      <c r="J33" s="30">
        <v>15</v>
      </c>
      <c r="K33" s="30">
        <v>14</v>
      </c>
      <c r="L33" s="30">
        <v>13</v>
      </c>
      <c r="M33" s="30">
        <v>12</v>
      </c>
      <c r="N33" s="30">
        <v>11</v>
      </c>
      <c r="O33" s="30">
        <v>10</v>
      </c>
      <c r="P33" s="30">
        <v>9</v>
      </c>
      <c r="Q33" s="30">
        <v>8</v>
      </c>
      <c r="R33" s="30">
        <v>7</v>
      </c>
      <c r="S33" s="30">
        <v>6</v>
      </c>
      <c r="T33" s="30">
        <v>5</v>
      </c>
      <c r="U33" s="30">
        <v>4</v>
      </c>
      <c r="V33" s="30">
        <v>3</v>
      </c>
      <c r="W33" s="30">
        <v>2</v>
      </c>
      <c r="X33" s="30">
        <v>1</v>
      </c>
      <c r="Y33" s="30">
        <v>0</v>
      </c>
    </row>
    <row r="34" spans="1:25">
      <c r="A34" s="54" t="s">
        <v>26</v>
      </c>
      <c r="B34" s="5">
        <v>0</v>
      </c>
      <c r="C34" s="5">
        <v>0</v>
      </c>
      <c r="D34" s="5">
        <v>1</v>
      </c>
      <c r="E34" s="5">
        <v>0</v>
      </c>
      <c r="F34" s="5">
        <v>0</v>
      </c>
      <c r="G34" s="5">
        <v>0</v>
      </c>
      <c r="H34" s="5">
        <v>1</v>
      </c>
      <c r="I34" s="5">
        <v>1</v>
      </c>
      <c r="J34" s="5">
        <v>1</v>
      </c>
      <c r="K34" s="5">
        <v>0</v>
      </c>
      <c r="L34" s="5">
        <v>1</v>
      </c>
      <c r="M34" s="5">
        <v>0</v>
      </c>
      <c r="N34" s="5">
        <v>1</v>
      </c>
      <c r="O34" s="5">
        <v>0</v>
      </c>
      <c r="P34" s="5">
        <v>0</v>
      </c>
      <c r="Q34" s="5">
        <v>0</v>
      </c>
      <c r="R34" s="5">
        <v>1</v>
      </c>
      <c r="S34" s="5">
        <v>1</v>
      </c>
      <c r="T34" s="5">
        <v>0</v>
      </c>
      <c r="U34" s="5">
        <v>0</v>
      </c>
      <c r="V34" s="5">
        <v>0</v>
      </c>
      <c r="W34" s="5">
        <v>0</v>
      </c>
      <c r="X34" s="5">
        <v>1</v>
      </c>
      <c r="Y34" s="5">
        <v>0</v>
      </c>
    </row>
    <row r="35" spans="1:25">
      <c r="A35" s="55"/>
      <c r="B35" s="24"/>
      <c r="C35" s="24" t="s">
        <v>27</v>
      </c>
      <c r="D35" s="56" t="s">
        <v>70</v>
      </c>
      <c r="E35" s="57"/>
      <c r="F35" s="57"/>
      <c r="G35" s="57"/>
      <c r="H35" s="57"/>
      <c r="I35" s="62"/>
      <c r="J35" s="63" t="s">
        <v>71</v>
      </c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62"/>
      <c r="V35" s="63" t="s">
        <v>29</v>
      </c>
      <c r="W35" s="57"/>
      <c r="X35" s="57"/>
      <c r="Y35" s="62"/>
    </row>
    <row r="36" spans="1:25">
      <c r="A36" s="23"/>
      <c r="B36" s="60">
        <v>2</v>
      </c>
      <c r="C36" s="60"/>
      <c r="D36" s="60"/>
      <c r="E36" s="60"/>
      <c r="F36" s="60">
        <v>3</v>
      </c>
      <c r="G36" s="60"/>
      <c r="H36" s="60"/>
      <c r="I36" s="60"/>
      <c r="J36" s="60" t="s">
        <v>44</v>
      </c>
      <c r="K36" s="60"/>
      <c r="L36" s="60"/>
      <c r="M36" s="60"/>
      <c r="N36" s="60">
        <v>8</v>
      </c>
      <c r="O36" s="60"/>
      <c r="P36" s="60"/>
      <c r="Q36" s="60"/>
      <c r="R36" s="60" t="s">
        <v>46</v>
      </c>
      <c r="S36" s="60"/>
      <c r="T36" s="60"/>
      <c r="U36" s="60"/>
      <c r="V36" s="60">
        <v>2</v>
      </c>
      <c r="W36" s="60"/>
      <c r="X36" s="60"/>
      <c r="Y36" s="60"/>
    </row>
    <row r="37" spans="1:25"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0</v>
      </c>
    </row>
    <row r="38" spans="1:25">
      <c r="J38">
        <v>0</v>
      </c>
      <c r="K38">
        <v>1</v>
      </c>
      <c r="L38">
        <v>0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</sheetData>
  <mergeCells count="55">
    <mergeCell ref="V36:Y36"/>
    <mergeCell ref="B36:E36"/>
    <mergeCell ref="F36:I36"/>
    <mergeCell ref="J36:M36"/>
    <mergeCell ref="N36:Q36"/>
    <mergeCell ref="R36:U36"/>
    <mergeCell ref="A32:Y32"/>
    <mergeCell ref="A34:A35"/>
    <mergeCell ref="D35:I35"/>
    <mergeCell ref="J35:U35"/>
    <mergeCell ref="V35:Y35"/>
    <mergeCell ref="A1:Y1"/>
    <mergeCell ref="A8:Y8"/>
    <mergeCell ref="A10:A11"/>
    <mergeCell ref="D11:I11"/>
    <mergeCell ref="J11:U11"/>
    <mergeCell ref="V11:Y11"/>
    <mergeCell ref="A3:A4"/>
    <mergeCell ref="V4:Y4"/>
    <mergeCell ref="J4:U4"/>
    <mergeCell ref="D4:I4"/>
    <mergeCell ref="V5:Y5"/>
    <mergeCell ref="R5:U5"/>
    <mergeCell ref="N5:Q5"/>
    <mergeCell ref="J5:M5"/>
    <mergeCell ref="F5:I5"/>
    <mergeCell ref="B5:E5"/>
    <mergeCell ref="V12:Y12"/>
    <mergeCell ref="A16:Y16"/>
    <mergeCell ref="A18:A19"/>
    <mergeCell ref="D19:I19"/>
    <mergeCell ref="J19:U19"/>
    <mergeCell ref="V19:Y19"/>
    <mergeCell ref="B12:E12"/>
    <mergeCell ref="F12:I12"/>
    <mergeCell ref="J12:M12"/>
    <mergeCell ref="N12:Q12"/>
    <mergeCell ref="R12:U12"/>
    <mergeCell ref="V20:Y20"/>
    <mergeCell ref="A24:Y24"/>
    <mergeCell ref="A26:A27"/>
    <mergeCell ref="D27:I27"/>
    <mergeCell ref="J27:U27"/>
    <mergeCell ref="V27:Y27"/>
    <mergeCell ref="B20:E20"/>
    <mergeCell ref="F20:I20"/>
    <mergeCell ref="J20:M20"/>
    <mergeCell ref="N20:Q20"/>
    <mergeCell ref="R20:U20"/>
    <mergeCell ref="V28:Y28"/>
    <mergeCell ref="B28:E28"/>
    <mergeCell ref="F28:I28"/>
    <mergeCell ref="J28:M28"/>
    <mergeCell ref="N28:Q28"/>
    <mergeCell ref="R28:U2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E04E-62D6-2E42-BAB2-7FD477D5E6CE}">
  <dimension ref="A1:Y94"/>
  <sheetViews>
    <sheetView topLeftCell="A8" zoomScale="150" workbookViewId="0">
      <selection activeCell="J92" sqref="J92:N94"/>
    </sheetView>
  </sheetViews>
  <sheetFormatPr defaultColWidth="5.83203125" defaultRowHeight="15.5"/>
  <cols>
    <col min="3" max="3" width="14" customWidth="1"/>
    <col min="13" max="13" width="16.5" customWidth="1"/>
    <col min="15" max="15" width="7" bestFit="1" customWidth="1"/>
  </cols>
  <sheetData>
    <row r="1" spans="1:25">
      <c r="A1" s="61" t="s">
        <v>47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</row>
    <row r="2" spans="1:25">
      <c r="A2" s="4"/>
      <c r="B2" s="7">
        <v>23</v>
      </c>
      <c r="C2" s="7">
        <v>22</v>
      </c>
      <c r="D2" s="7">
        <v>21</v>
      </c>
      <c r="E2" s="7">
        <v>20</v>
      </c>
      <c r="F2" s="7">
        <v>19</v>
      </c>
      <c r="G2" s="7">
        <v>18</v>
      </c>
      <c r="H2" s="7">
        <v>17</v>
      </c>
      <c r="I2" s="7">
        <v>16</v>
      </c>
      <c r="J2" s="7">
        <v>15</v>
      </c>
      <c r="K2" s="7">
        <v>14</v>
      </c>
      <c r="L2" s="7">
        <v>13</v>
      </c>
      <c r="M2" s="7">
        <v>12</v>
      </c>
      <c r="N2" s="25">
        <v>11</v>
      </c>
      <c r="O2" s="25">
        <v>10</v>
      </c>
      <c r="P2" s="7">
        <v>9</v>
      </c>
      <c r="Q2" s="7">
        <v>8</v>
      </c>
      <c r="R2" s="7">
        <v>7</v>
      </c>
      <c r="S2" s="7">
        <v>6</v>
      </c>
      <c r="T2" s="7">
        <v>5</v>
      </c>
      <c r="U2" s="7">
        <v>4</v>
      </c>
      <c r="V2" s="7">
        <v>3</v>
      </c>
      <c r="W2" s="7">
        <v>2</v>
      </c>
      <c r="X2" s="7">
        <v>1</v>
      </c>
      <c r="Y2" s="7">
        <v>0</v>
      </c>
    </row>
    <row r="3" spans="1:25">
      <c r="A3" s="54" t="s">
        <v>43</v>
      </c>
      <c r="B3" s="5"/>
      <c r="C3" s="5"/>
      <c r="D3" s="5"/>
      <c r="E3" s="5"/>
      <c r="F3" s="5"/>
      <c r="G3" s="5"/>
      <c r="H3" s="5"/>
      <c r="I3" s="5"/>
      <c r="J3" s="5">
        <v>1</v>
      </c>
      <c r="K3" s="5">
        <v>1</v>
      </c>
      <c r="L3" s="5">
        <v>0</v>
      </c>
      <c r="M3" s="5">
        <v>0</v>
      </c>
      <c r="N3" s="26">
        <v>0</v>
      </c>
      <c r="O3" s="26">
        <v>0</v>
      </c>
      <c r="P3" s="5">
        <v>0</v>
      </c>
      <c r="Q3" s="5">
        <v>0</v>
      </c>
      <c r="R3" s="5">
        <v>1</v>
      </c>
      <c r="S3" s="5">
        <v>0</v>
      </c>
      <c r="T3" s="5">
        <v>1</v>
      </c>
      <c r="U3" s="5">
        <v>0</v>
      </c>
      <c r="V3" s="5">
        <v>0</v>
      </c>
      <c r="W3" s="5">
        <v>0</v>
      </c>
      <c r="X3" s="5">
        <v>0</v>
      </c>
      <c r="Y3" s="5">
        <v>1</v>
      </c>
    </row>
    <row r="4" spans="1:25">
      <c r="A4" s="55"/>
      <c r="B4" s="24"/>
      <c r="C4" s="4"/>
      <c r="D4" s="6"/>
      <c r="E4" s="6"/>
      <c r="F4" s="6"/>
      <c r="G4" s="6"/>
      <c r="H4" s="6" t="s">
        <v>41</v>
      </c>
      <c r="I4" s="56" t="s">
        <v>39</v>
      </c>
      <c r="J4" s="57"/>
      <c r="K4" s="58"/>
      <c r="L4" s="6" t="s">
        <v>37</v>
      </c>
      <c r="M4" s="6" t="s">
        <v>35</v>
      </c>
      <c r="N4" s="73" t="s">
        <v>33</v>
      </c>
      <c r="O4" s="73"/>
      <c r="P4" s="72" t="s">
        <v>31</v>
      </c>
      <c r="Q4" s="72"/>
      <c r="R4" s="72"/>
      <c r="S4" s="72"/>
      <c r="T4" s="72"/>
      <c r="U4" s="72"/>
      <c r="V4" s="72" t="s">
        <v>29</v>
      </c>
      <c r="W4" s="72"/>
      <c r="X4" s="72"/>
      <c r="Y4" s="72"/>
    </row>
    <row r="5" spans="1:25">
      <c r="J5" s="66" t="s">
        <v>46</v>
      </c>
      <c r="K5" s="66"/>
      <c r="L5" s="66"/>
      <c r="M5" s="66"/>
      <c r="N5" s="66">
        <v>0</v>
      </c>
      <c r="O5" s="66"/>
      <c r="P5" s="66"/>
      <c r="Q5" s="66"/>
      <c r="R5" s="67" t="s">
        <v>44</v>
      </c>
      <c r="S5" s="67"/>
      <c r="T5" s="67"/>
      <c r="U5" s="67"/>
      <c r="V5" s="66">
        <v>1</v>
      </c>
      <c r="W5" s="66"/>
      <c r="X5" s="66"/>
      <c r="Y5" s="66"/>
    </row>
    <row r="8" spans="1:25">
      <c r="A8" s="61" t="s">
        <v>59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5">
      <c r="A9" s="4"/>
      <c r="B9" s="7">
        <v>23</v>
      </c>
      <c r="C9" s="7">
        <v>22</v>
      </c>
      <c r="D9" s="7">
        <v>21</v>
      </c>
      <c r="E9" s="7">
        <v>20</v>
      </c>
      <c r="F9" s="7">
        <v>19</v>
      </c>
      <c r="G9" s="7">
        <v>18</v>
      </c>
      <c r="H9" s="7">
        <v>17</v>
      </c>
      <c r="I9" s="7">
        <v>16</v>
      </c>
      <c r="J9" s="7">
        <v>15</v>
      </c>
      <c r="K9" s="7">
        <v>14</v>
      </c>
      <c r="L9" s="7">
        <v>13</v>
      </c>
      <c r="M9" s="7">
        <v>12</v>
      </c>
      <c r="N9" s="27">
        <v>11</v>
      </c>
      <c r="O9" s="27">
        <v>10</v>
      </c>
      <c r="P9" s="7">
        <v>9</v>
      </c>
      <c r="Q9" s="7">
        <v>8</v>
      </c>
      <c r="R9" s="7">
        <v>7</v>
      </c>
      <c r="S9" s="7">
        <v>6</v>
      </c>
      <c r="T9" s="7">
        <v>5</v>
      </c>
      <c r="U9" s="7">
        <v>4</v>
      </c>
      <c r="V9" s="7">
        <v>3</v>
      </c>
      <c r="W9" s="7">
        <v>2</v>
      </c>
      <c r="X9" s="7">
        <v>1</v>
      </c>
      <c r="Y9" s="7">
        <v>0</v>
      </c>
    </row>
    <row r="10" spans="1:25">
      <c r="A10" s="54" t="s">
        <v>42</v>
      </c>
      <c r="B10" s="5"/>
      <c r="C10" s="5"/>
      <c r="D10" s="5"/>
      <c r="E10" s="5"/>
      <c r="F10" s="5"/>
      <c r="G10" s="5"/>
      <c r="H10" s="5"/>
      <c r="I10" s="5"/>
      <c r="J10" s="5">
        <v>1</v>
      </c>
      <c r="K10" s="5">
        <v>1</v>
      </c>
      <c r="L10" s="5">
        <v>0</v>
      </c>
      <c r="M10" s="5">
        <v>0</v>
      </c>
      <c r="N10" s="28">
        <v>0</v>
      </c>
      <c r="O10" s="28">
        <v>0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</v>
      </c>
      <c r="W10" s="5">
        <v>0</v>
      </c>
      <c r="X10" s="5">
        <v>0</v>
      </c>
      <c r="Y10" s="5">
        <v>1</v>
      </c>
    </row>
    <row r="11" spans="1:25">
      <c r="A11" s="55"/>
      <c r="B11" s="24"/>
      <c r="C11" s="24"/>
      <c r="D11" s="24"/>
      <c r="E11" s="24"/>
      <c r="F11" s="24"/>
      <c r="G11" s="24"/>
      <c r="H11" s="24" t="s">
        <v>40</v>
      </c>
      <c r="I11" s="56" t="s">
        <v>38</v>
      </c>
      <c r="J11" s="57"/>
      <c r="K11" s="62"/>
      <c r="L11" s="24" t="s">
        <v>36</v>
      </c>
      <c r="M11" s="24" t="s">
        <v>34</v>
      </c>
      <c r="N11" s="70" t="s">
        <v>32</v>
      </c>
      <c r="O11" s="71"/>
      <c r="P11" s="56" t="s">
        <v>30</v>
      </c>
      <c r="Q11" s="57"/>
      <c r="R11" s="57"/>
      <c r="S11" s="57"/>
      <c r="T11" s="57"/>
      <c r="U11" s="58"/>
      <c r="V11" s="56" t="s">
        <v>29</v>
      </c>
      <c r="W11" s="57"/>
      <c r="X11" s="57"/>
      <c r="Y11" s="58"/>
    </row>
    <row r="12" spans="1:25">
      <c r="A12" s="23"/>
      <c r="B12" s="59">
        <v>0</v>
      </c>
      <c r="C12" s="59"/>
      <c r="D12" s="59"/>
      <c r="E12" s="59"/>
      <c r="F12" s="59">
        <v>0</v>
      </c>
      <c r="G12" s="59"/>
      <c r="H12" s="59"/>
      <c r="I12" s="59"/>
      <c r="J12" s="66" t="s">
        <v>45</v>
      </c>
      <c r="K12" s="66"/>
      <c r="L12" s="66"/>
      <c r="M12" s="66"/>
      <c r="N12" s="66">
        <v>3</v>
      </c>
      <c r="O12" s="66"/>
      <c r="P12" s="66"/>
      <c r="Q12" s="66"/>
      <c r="R12" s="67" t="s">
        <v>16</v>
      </c>
      <c r="S12" s="67"/>
      <c r="T12" s="67"/>
      <c r="U12" s="67"/>
      <c r="V12" s="66">
        <v>1</v>
      </c>
      <c r="W12" s="66"/>
      <c r="X12" s="66"/>
      <c r="Y12" s="66"/>
    </row>
    <row r="16" spans="1:25">
      <c r="A16" s="61" t="s">
        <v>66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</row>
    <row r="17" spans="1:25">
      <c r="A17" s="4"/>
      <c r="B17" s="7">
        <v>23</v>
      </c>
      <c r="C17" s="7">
        <v>22</v>
      </c>
      <c r="D17" s="7">
        <v>21</v>
      </c>
      <c r="E17" s="7">
        <v>20</v>
      </c>
      <c r="F17" s="7">
        <v>19</v>
      </c>
      <c r="G17" s="7">
        <v>18</v>
      </c>
      <c r="H17" s="7">
        <v>17</v>
      </c>
      <c r="I17" s="7">
        <v>16</v>
      </c>
      <c r="J17" s="7">
        <v>15</v>
      </c>
      <c r="K17" s="7">
        <v>14</v>
      </c>
      <c r="L17" s="7">
        <v>13</v>
      </c>
      <c r="M17" s="7">
        <v>12</v>
      </c>
      <c r="N17" s="27">
        <v>11</v>
      </c>
      <c r="O17" s="27">
        <v>10</v>
      </c>
      <c r="P17" s="7">
        <v>9</v>
      </c>
      <c r="Q17" s="7">
        <v>8</v>
      </c>
      <c r="R17" s="7">
        <v>7</v>
      </c>
      <c r="S17" s="7">
        <v>6</v>
      </c>
      <c r="T17" s="7">
        <v>5</v>
      </c>
      <c r="U17" s="7">
        <v>4</v>
      </c>
      <c r="V17" s="7">
        <v>3</v>
      </c>
      <c r="W17" s="7">
        <v>2</v>
      </c>
      <c r="X17" s="7">
        <v>1</v>
      </c>
      <c r="Y17" s="7">
        <v>0</v>
      </c>
    </row>
    <row r="18" spans="1:25">
      <c r="A18" s="54" t="s">
        <v>42</v>
      </c>
      <c r="B18" s="5"/>
      <c r="C18" s="5"/>
      <c r="D18" s="5"/>
      <c r="E18" s="5"/>
      <c r="F18" s="5"/>
      <c r="G18" s="5"/>
      <c r="H18" s="5"/>
      <c r="I18" s="5">
        <v>1</v>
      </c>
      <c r="J18" s="5">
        <v>0</v>
      </c>
      <c r="K18" s="5">
        <v>1</v>
      </c>
      <c r="L18" s="5">
        <v>0</v>
      </c>
      <c r="M18" s="5">
        <v>0</v>
      </c>
      <c r="N18" s="28">
        <v>0</v>
      </c>
      <c r="O18" s="28">
        <v>0</v>
      </c>
      <c r="P18" s="5">
        <v>1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</v>
      </c>
    </row>
    <row r="19" spans="1:25">
      <c r="A19" s="55"/>
      <c r="B19" s="24"/>
      <c r="C19" s="24"/>
      <c r="D19" s="24"/>
      <c r="E19" s="24"/>
      <c r="F19" s="24"/>
      <c r="G19" s="24"/>
      <c r="H19" s="24" t="s">
        <v>40</v>
      </c>
      <c r="I19" s="56" t="s">
        <v>38</v>
      </c>
      <c r="J19" s="57"/>
      <c r="K19" s="62"/>
      <c r="L19" s="24" t="s">
        <v>36</v>
      </c>
      <c r="M19" s="24" t="s">
        <v>34</v>
      </c>
      <c r="N19" s="70" t="s">
        <v>32</v>
      </c>
      <c r="O19" s="71"/>
      <c r="P19" s="56" t="s">
        <v>30</v>
      </c>
      <c r="Q19" s="57"/>
      <c r="R19" s="57"/>
      <c r="S19" s="57"/>
      <c r="T19" s="57"/>
      <c r="U19" s="58"/>
      <c r="V19" s="56" t="s">
        <v>29</v>
      </c>
      <c r="W19" s="57"/>
      <c r="X19" s="57"/>
      <c r="Y19" s="58"/>
    </row>
    <row r="20" spans="1:25">
      <c r="A20" s="23"/>
      <c r="B20" s="59">
        <v>0</v>
      </c>
      <c r="C20" s="59"/>
      <c r="D20" s="59"/>
      <c r="E20" s="59"/>
      <c r="F20" s="59">
        <v>1</v>
      </c>
      <c r="G20" s="59"/>
      <c r="H20" s="59"/>
      <c r="I20" s="59"/>
      <c r="J20" s="66">
        <v>4</v>
      </c>
      <c r="K20" s="66"/>
      <c r="L20" s="66"/>
      <c r="M20" s="66"/>
      <c r="N20" s="66">
        <v>2</v>
      </c>
      <c r="O20" s="66"/>
      <c r="P20" s="66"/>
      <c r="Q20" s="66"/>
      <c r="R20" s="67">
        <v>0</v>
      </c>
      <c r="S20" s="67"/>
      <c r="T20" s="67"/>
      <c r="U20" s="67"/>
      <c r="V20" s="66">
        <v>1</v>
      </c>
      <c r="W20" s="66"/>
      <c r="X20" s="66"/>
      <c r="Y20" s="66"/>
    </row>
    <row r="22" spans="1:25">
      <c r="A22" s="61" t="s">
        <v>60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</row>
    <row r="23" spans="1:25">
      <c r="A23" s="4"/>
      <c r="B23" s="7">
        <v>23</v>
      </c>
      <c r="C23" s="7">
        <v>22</v>
      </c>
      <c r="D23" s="7">
        <v>21</v>
      </c>
      <c r="E23" s="7">
        <v>20</v>
      </c>
      <c r="F23" s="7">
        <v>19</v>
      </c>
      <c r="G23" s="7">
        <v>18</v>
      </c>
      <c r="H23" s="7">
        <v>17</v>
      </c>
      <c r="I23" s="7">
        <v>16</v>
      </c>
      <c r="J23" s="7">
        <v>15</v>
      </c>
      <c r="K23" s="7">
        <v>14</v>
      </c>
      <c r="L23" s="7">
        <v>13</v>
      </c>
      <c r="M23" s="7">
        <v>12</v>
      </c>
      <c r="N23" s="27">
        <v>11</v>
      </c>
      <c r="O23" s="27">
        <v>10</v>
      </c>
      <c r="P23" s="7">
        <v>9</v>
      </c>
      <c r="Q23" s="7">
        <v>8</v>
      </c>
      <c r="R23" s="7">
        <v>7</v>
      </c>
      <c r="S23" s="7">
        <v>6</v>
      </c>
      <c r="T23" s="7">
        <v>5</v>
      </c>
      <c r="U23" s="7">
        <v>4</v>
      </c>
      <c r="V23" s="7">
        <v>3</v>
      </c>
      <c r="W23" s="7">
        <v>2</v>
      </c>
      <c r="X23" s="7">
        <v>1</v>
      </c>
      <c r="Y23" s="7">
        <v>0</v>
      </c>
    </row>
    <row r="24" spans="1:25">
      <c r="A24" s="54" t="s">
        <v>42</v>
      </c>
      <c r="B24" s="5"/>
      <c r="C24" s="5"/>
      <c r="D24" s="5"/>
      <c r="E24" s="5"/>
      <c r="F24" s="5"/>
      <c r="G24" s="5"/>
      <c r="H24" s="5"/>
      <c r="I24" s="5"/>
      <c r="J24" s="5">
        <v>1</v>
      </c>
      <c r="K24" s="5">
        <v>1</v>
      </c>
      <c r="L24" s="5">
        <v>0</v>
      </c>
      <c r="M24" s="5">
        <v>0</v>
      </c>
      <c r="N24" s="28">
        <v>0</v>
      </c>
      <c r="O24" s="28">
        <v>0</v>
      </c>
      <c r="P24" s="5">
        <v>0</v>
      </c>
      <c r="Q24" s="5">
        <v>1</v>
      </c>
      <c r="R24" s="5">
        <v>0</v>
      </c>
      <c r="S24" s="5">
        <v>1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1</v>
      </c>
    </row>
    <row r="25" spans="1:25">
      <c r="A25" s="55"/>
      <c r="B25" s="24"/>
      <c r="C25" s="24"/>
      <c r="D25" s="24"/>
      <c r="E25" s="24"/>
      <c r="F25" s="24"/>
      <c r="G25" s="24"/>
      <c r="H25" s="24" t="s">
        <v>40</v>
      </c>
      <c r="I25" s="56" t="s">
        <v>38</v>
      </c>
      <c r="J25" s="57"/>
      <c r="K25" s="62"/>
      <c r="L25" s="24" t="s">
        <v>36</v>
      </c>
      <c r="M25" s="24" t="s">
        <v>34</v>
      </c>
      <c r="N25" s="70" t="s">
        <v>32</v>
      </c>
      <c r="O25" s="71"/>
      <c r="P25" s="56" t="s">
        <v>30</v>
      </c>
      <c r="Q25" s="57"/>
      <c r="R25" s="57"/>
      <c r="S25" s="57"/>
      <c r="T25" s="57"/>
      <c r="U25" s="58"/>
      <c r="V25" s="56" t="s">
        <v>29</v>
      </c>
      <c r="W25" s="57"/>
      <c r="X25" s="57"/>
      <c r="Y25" s="58"/>
    </row>
    <row r="26" spans="1:25">
      <c r="A26" s="23"/>
      <c r="B26" s="59">
        <v>0</v>
      </c>
      <c r="C26" s="59"/>
      <c r="D26" s="59"/>
      <c r="E26" s="59"/>
      <c r="F26" s="59">
        <v>0</v>
      </c>
      <c r="G26" s="59"/>
      <c r="H26" s="59"/>
      <c r="I26" s="59"/>
      <c r="J26" s="66" t="s">
        <v>45</v>
      </c>
      <c r="K26" s="66"/>
      <c r="L26" s="66"/>
      <c r="M26" s="66"/>
      <c r="N26" s="66">
        <v>1</v>
      </c>
      <c r="O26" s="66"/>
      <c r="P26" s="66"/>
      <c r="Q26" s="66"/>
      <c r="R26" s="67">
        <v>4</v>
      </c>
      <c r="S26" s="67"/>
      <c r="T26" s="67"/>
      <c r="U26" s="67"/>
      <c r="V26" s="66">
        <v>1</v>
      </c>
      <c r="W26" s="66"/>
      <c r="X26" s="66"/>
      <c r="Y26" s="66"/>
    </row>
    <row r="28" spans="1:25">
      <c r="A28" s="61" t="s">
        <v>61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</row>
    <row r="29" spans="1:25">
      <c r="A29" s="4"/>
      <c r="B29" s="7">
        <v>23</v>
      </c>
      <c r="C29" s="7">
        <v>22</v>
      </c>
      <c r="D29" s="7">
        <v>21</v>
      </c>
      <c r="E29" s="7">
        <v>20</v>
      </c>
      <c r="F29" s="7">
        <v>19</v>
      </c>
      <c r="G29" s="7">
        <v>18</v>
      </c>
      <c r="H29" s="7">
        <v>17</v>
      </c>
      <c r="I29" s="7">
        <v>16</v>
      </c>
      <c r="J29" s="7">
        <v>15</v>
      </c>
      <c r="K29" s="7">
        <v>14</v>
      </c>
      <c r="L29" s="7">
        <v>13</v>
      </c>
      <c r="M29" s="7">
        <v>12</v>
      </c>
      <c r="N29" s="27">
        <v>11</v>
      </c>
      <c r="O29" s="27">
        <v>10</v>
      </c>
      <c r="P29" s="7">
        <v>9</v>
      </c>
      <c r="Q29" s="7">
        <v>8</v>
      </c>
      <c r="R29" s="7">
        <v>7</v>
      </c>
      <c r="S29" s="7">
        <v>6</v>
      </c>
      <c r="T29" s="7">
        <v>5</v>
      </c>
      <c r="U29" s="7">
        <v>4</v>
      </c>
      <c r="V29" s="7">
        <v>3</v>
      </c>
      <c r="W29" s="7">
        <v>2</v>
      </c>
      <c r="X29" s="7">
        <v>1</v>
      </c>
      <c r="Y29" s="7">
        <v>0</v>
      </c>
    </row>
    <row r="30" spans="1:25">
      <c r="A30" s="54" t="s">
        <v>42</v>
      </c>
      <c r="B30" s="5"/>
      <c r="C30" s="5"/>
      <c r="D30" s="5"/>
      <c r="E30" s="5"/>
      <c r="F30" s="5"/>
      <c r="G30" s="5"/>
      <c r="H30" s="5"/>
      <c r="I30" s="5"/>
      <c r="J30" s="5">
        <v>1</v>
      </c>
      <c r="K30" s="5">
        <v>1</v>
      </c>
      <c r="L30" s="5">
        <v>0</v>
      </c>
      <c r="M30" s="5">
        <v>0</v>
      </c>
      <c r="N30" s="28">
        <v>0</v>
      </c>
      <c r="O30" s="28">
        <v>0</v>
      </c>
      <c r="P30" s="5">
        <v>0</v>
      </c>
      <c r="Q30" s="5">
        <v>1</v>
      </c>
      <c r="R30" s="5">
        <v>0</v>
      </c>
      <c r="S30" s="5">
        <v>1</v>
      </c>
      <c r="T30" s="5">
        <v>1</v>
      </c>
      <c r="U30" s="5">
        <v>0</v>
      </c>
      <c r="V30" s="5">
        <v>0</v>
      </c>
      <c r="W30" s="5">
        <v>0</v>
      </c>
      <c r="X30" s="5">
        <v>0</v>
      </c>
      <c r="Y30" s="5">
        <v>1</v>
      </c>
    </row>
    <row r="31" spans="1:25">
      <c r="A31" s="55"/>
      <c r="B31" s="24"/>
      <c r="C31" s="24"/>
      <c r="D31" s="24"/>
      <c r="E31" s="24"/>
      <c r="F31" s="24"/>
      <c r="G31" s="24"/>
      <c r="H31" s="24" t="s">
        <v>40</v>
      </c>
      <c r="I31" s="56" t="s">
        <v>38</v>
      </c>
      <c r="J31" s="57"/>
      <c r="K31" s="62"/>
      <c r="L31" s="24" t="s">
        <v>36</v>
      </c>
      <c r="M31" s="24" t="s">
        <v>34</v>
      </c>
      <c r="N31" s="70" t="s">
        <v>32</v>
      </c>
      <c r="O31" s="71"/>
      <c r="P31" s="56" t="s">
        <v>30</v>
      </c>
      <c r="Q31" s="57"/>
      <c r="R31" s="57"/>
      <c r="S31" s="57"/>
      <c r="T31" s="57"/>
      <c r="U31" s="58"/>
      <c r="V31" s="56" t="s">
        <v>29</v>
      </c>
      <c r="W31" s="57"/>
      <c r="X31" s="57"/>
      <c r="Y31" s="58"/>
    </row>
    <row r="32" spans="1:25">
      <c r="A32" s="23"/>
      <c r="B32" s="59">
        <v>0</v>
      </c>
      <c r="C32" s="59"/>
      <c r="D32" s="59"/>
      <c r="E32" s="59"/>
      <c r="F32" s="59">
        <v>0</v>
      </c>
      <c r="G32" s="59"/>
      <c r="H32" s="59"/>
      <c r="I32" s="59"/>
      <c r="J32" s="66" t="s">
        <v>45</v>
      </c>
      <c r="K32" s="66"/>
      <c r="L32" s="66"/>
      <c r="M32" s="66"/>
      <c r="N32" s="66">
        <v>1</v>
      </c>
      <c r="O32" s="66"/>
      <c r="P32" s="66"/>
      <c r="Q32" s="66"/>
      <c r="R32" s="67">
        <v>6</v>
      </c>
      <c r="S32" s="67"/>
      <c r="T32" s="67"/>
      <c r="U32" s="67"/>
      <c r="V32" s="66">
        <v>1</v>
      </c>
      <c r="W32" s="66"/>
      <c r="X32" s="66"/>
      <c r="Y32" s="66"/>
    </row>
    <row r="34" spans="1:25">
      <c r="A34" s="61" t="s">
        <v>67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</row>
    <row r="35" spans="1:25">
      <c r="A35" s="4"/>
      <c r="B35" s="7">
        <v>23</v>
      </c>
      <c r="C35" s="7">
        <v>22</v>
      </c>
      <c r="D35" s="7">
        <v>21</v>
      </c>
      <c r="E35" s="7">
        <v>20</v>
      </c>
      <c r="F35" s="7">
        <v>19</v>
      </c>
      <c r="G35" s="7">
        <v>18</v>
      </c>
      <c r="H35" s="7">
        <v>17</v>
      </c>
      <c r="I35" s="7">
        <v>16</v>
      </c>
      <c r="J35" s="7">
        <v>15</v>
      </c>
      <c r="K35" s="7">
        <v>14</v>
      </c>
      <c r="L35" s="7">
        <v>13</v>
      </c>
      <c r="M35" s="7">
        <v>12</v>
      </c>
      <c r="N35" s="31">
        <v>11</v>
      </c>
      <c r="O35" s="31">
        <v>10</v>
      </c>
      <c r="P35" s="7">
        <v>9</v>
      </c>
      <c r="Q35" s="7">
        <v>8</v>
      </c>
      <c r="R35" s="7">
        <v>7</v>
      </c>
      <c r="S35" s="7">
        <v>6</v>
      </c>
      <c r="T35" s="7">
        <v>5</v>
      </c>
      <c r="U35" s="7">
        <v>4</v>
      </c>
      <c r="V35" s="7">
        <v>3</v>
      </c>
      <c r="W35" s="7">
        <v>2</v>
      </c>
      <c r="X35" s="7">
        <v>1</v>
      </c>
      <c r="Y35" s="7">
        <v>0</v>
      </c>
    </row>
    <row r="36" spans="1:25">
      <c r="A36" s="54" t="s">
        <v>42</v>
      </c>
      <c r="B36" s="5"/>
      <c r="C36" s="5"/>
      <c r="D36" s="5"/>
      <c r="E36" s="5"/>
      <c r="F36" s="5"/>
      <c r="G36" s="5"/>
      <c r="H36" s="5"/>
      <c r="I36" s="5"/>
      <c r="J36" s="5">
        <v>1</v>
      </c>
      <c r="K36" s="5">
        <v>1</v>
      </c>
      <c r="L36" s="5">
        <v>0</v>
      </c>
      <c r="M36" s="5">
        <v>0</v>
      </c>
      <c r="N36" s="32">
        <v>0</v>
      </c>
      <c r="O36" s="32">
        <v>0</v>
      </c>
      <c r="P36" s="5">
        <v>1</v>
      </c>
      <c r="Q36" s="5">
        <v>0</v>
      </c>
      <c r="R36" s="5">
        <v>1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1</v>
      </c>
    </row>
    <row r="37" spans="1:25">
      <c r="A37" s="55"/>
      <c r="B37" s="24"/>
      <c r="C37" s="24"/>
      <c r="D37" s="24"/>
      <c r="E37" s="24"/>
      <c r="F37" s="24"/>
      <c r="G37" s="24"/>
      <c r="H37" s="24" t="s">
        <v>40</v>
      </c>
      <c r="I37" s="56" t="s">
        <v>38</v>
      </c>
      <c r="J37" s="57"/>
      <c r="K37" s="62"/>
      <c r="L37" s="24" t="s">
        <v>36</v>
      </c>
      <c r="M37" s="24" t="s">
        <v>34</v>
      </c>
      <c r="N37" s="68" t="s">
        <v>32</v>
      </c>
      <c r="O37" s="69"/>
      <c r="P37" s="63" t="s">
        <v>30</v>
      </c>
      <c r="Q37" s="57"/>
      <c r="R37" s="57"/>
      <c r="S37" s="57"/>
      <c r="T37" s="57"/>
      <c r="U37" s="62"/>
      <c r="V37" s="63" t="s">
        <v>29</v>
      </c>
      <c r="W37" s="57"/>
      <c r="X37" s="57"/>
      <c r="Y37" s="62"/>
    </row>
    <row r="38" spans="1:25">
      <c r="A38" s="23"/>
      <c r="B38" s="59">
        <v>0</v>
      </c>
      <c r="C38" s="59"/>
      <c r="D38" s="59"/>
      <c r="E38" s="59"/>
      <c r="F38" s="59">
        <v>0</v>
      </c>
      <c r="G38" s="59"/>
      <c r="H38" s="59"/>
      <c r="I38" s="59"/>
      <c r="J38" s="66" t="s">
        <v>45</v>
      </c>
      <c r="K38" s="66"/>
      <c r="L38" s="66"/>
      <c r="M38" s="66"/>
      <c r="N38" s="66">
        <v>2</v>
      </c>
      <c r="O38" s="66"/>
      <c r="P38" s="66"/>
      <c r="Q38" s="66"/>
      <c r="R38" s="67">
        <v>8</v>
      </c>
      <c r="S38" s="67"/>
      <c r="T38" s="67"/>
      <c r="U38" s="67"/>
      <c r="V38" s="66">
        <v>1</v>
      </c>
      <c r="W38" s="66"/>
      <c r="X38" s="66"/>
      <c r="Y38" s="66"/>
    </row>
    <row r="41" spans="1:25">
      <c r="A41" s="61" t="s">
        <v>72</v>
      </c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</row>
    <row r="42" spans="1:25">
      <c r="A42" s="4"/>
      <c r="B42" s="7">
        <v>23</v>
      </c>
      <c r="C42" s="7">
        <v>22</v>
      </c>
      <c r="D42" s="7">
        <v>21</v>
      </c>
      <c r="E42" s="7">
        <v>20</v>
      </c>
      <c r="F42" s="7">
        <v>19</v>
      </c>
      <c r="G42" s="7">
        <v>18</v>
      </c>
      <c r="H42" s="7">
        <v>17</v>
      </c>
      <c r="I42" s="7">
        <v>16</v>
      </c>
      <c r="J42" s="7">
        <v>15</v>
      </c>
      <c r="K42" s="7">
        <v>14</v>
      </c>
      <c r="L42" s="7">
        <v>13</v>
      </c>
      <c r="M42" s="7">
        <v>12</v>
      </c>
      <c r="N42" s="27">
        <v>11</v>
      </c>
      <c r="O42" s="27">
        <v>10</v>
      </c>
      <c r="P42" s="7">
        <v>9</v>
      </c>
      <c r="Q42" s="7">
        <v>8</v>
      </c>
      <c r="R42" s="7">
        <v>7</v>
      </c>
      <c r="S42" s="7">
        <v>6</v>
      </c>
      <c r="T42" s="7">
        <v>5</v>
      </c>
      <c r="U42" s="7">
        <v>4</v>
      </c>
      <c r="V42" s="7">
        <v>3</v>
      </c>
      <c r="W42" s="7">
        <v>2</v>
      </c>
      <c r="X42" s="7">
        <v>1</v>
      </c>
      <c r="Y42" s="7">
        <v>0</v>
      </c>
    </row>
    <row r="43" spans="1:25">
      <c r="A43" s="54" t="s">
        <v>42</v>
      </c>
      <c r="B43" s="5"/>
      <c r="C43" s="5"/>
      <c r="D43" s="5"/>
      <c r="E43" s="5"/>
      <c r="F43" s="5"/>
      <c r="G43" s="5"/>
      <c r="H43" s="5"/>
      <c r="I43" s="5">
        <v>1</v>
      </c>
      <c r="J43" s="5">
        <v>0</v>
      </c>
      <c r="K43" s="5">
        <v>1</v>
      </c>
      <c r="L43" s="5">
        <v>0</v>
      </c>
      <c r="M43" s="5">
        <v>0</v>
      </c>
      <c r="N43" s="28">
        <v>0</v>
      </c>
      <c r="O43" s="28">
        <v>0</v>
      </c>
      <c r="P43" s="5">
        <v>0</v>
      </c>
      <c r="Q43" s="5">
        <v>1</v>
      </c>
      <c r="R43" s="5">
        <v>0</v>
      </c>
      <c r="S43" s="5">
        <v>1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1</v>
      </c>
    </row>
    <row r="44" spans="1:25">
      <c r="A44" s="55"/>
      <c r="B44" s="24"/>
      <c r="C44" s="24"/>
      <c r="D44" s="24"/>
      <c r="E44" s="24"/>
      <c r="F44" s="24"/>
      <c r="G44" s="24"/>
      <c r="H44" s="24" t="s">
        <v>40</v>
      </c>
      <c r="I44" s="56" t="s">
        <v>38</v>
      </c>
      <c r="J44" s="57"/>
      <c r="K44" s="62"/>
      <c r="L44" s="24" t="s">
        <v>36</v>
      </c>
      <c r="M44" s="24" t="s">
        <v>34</v>
      </c>
      <c r="N44" s="70" t="s">
        <v>32</v>
      </c>
      <c r="O44" s="71"/>
      <c r="P44" s="56" t="s">
        <v>30</v>
      </c>
      <c r="Q44" s="57"/>
      <c r="R44" s="57"/>
      <c r="S44" s="57"/>
      <c r="T44" s="57"/>
      <c r="U44" s="58"/>
      <c r="V44" s="56" t="s">
        <v>29</v>
      </c>
      <c r="W44" s="57"/>
      <c r="X44" s="57"/>
      <c r="Y44" s="58"/>
    </row>
    <row r="45" spans="1:25">
      <c r="A45" s="23"/>
      <c r="B45" s="59">
        <v>0</v>
      </c>
      <c r="C45" s="59"/>
      <c r="D45" s="59"/>
      <c r="E45" s="59"/>
      <c r="F45" s="59">
        <v>1</v>
      </c>
      <c r="G45" s="59"/>
      <c r="H45" s="59"/>
      <c r="I45" s="59"/>
      <c r="J45" s="66">
        <v>4</v>
      </c>
      <c r="K45" s="66"/>
      <c r="L45" s="66"/>
      <c r="M45" s="66"/>
      <c r="N45" s="66">
        <v>1</v>
      </c>
      <c r="O45" s="66"/>
      <c r="P45" s="66"/>
      <c r="Q45" s="66"/>
      <c r="R45" s="67">
        <v>4</v>
      </c>
      <c r="S45" s="67"/>
      <c r="T45" s="67"/>
      <c r="U45" s="67"/>
      <c r="V45" s="66">
        <v>1</v>
      </c>
      <c r="W45" s="66"/>
      <c r="X45" s="66"/>
      <c r="Y45" s="66"/>
    </row>
    <row r="48" spans="1:25">
      <c r="A48" s="61" t="s">
        <v>73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</row>
    <row r="49" spans="1:25">
      <c r="A49" s="29"/>
      <c r="B49" s="30">
        <v>23</v>
      </c>
      <c r="C49" s="30">
        <v>22</v>
      </c>
      <c r="D49" s="30">
        <v>21</v>
      </c>
      <c r="E49" s="30">
        <v>20</v>
      </c>
      <c r="F49" s="30">
        <v>19</v>
      </c>
      <c r="G49" s="30">
        <v>18</v>
      </c>
      <c r="H49" s="30">
        <v>17</v>
      </c>
      <c r="I49" s="30">
        <v>16</v>
      </c>
      <c r="J49" s="30">
        <v>15</v>
      </c>
      <c r="K49" s="30">
        <v>14</v>
      </c>
      <c r="L49" s="30">
        <v>13</v>
      </c>
      <c r="M49" s="30">
        <v>12</v>
      </c>
      <c r="N49" s="33">
        <v>11</v>
      </c>
      <c r="O49" s="33">
        <v>10</v>
      </c>
      <c r="P49" s="30">
        <v>9</v>
      </c>
      <c r="Q49" s="30">
        <v>8</v>
      </c>
      <c r="R49" s="30">
        <v>7</v>
      </c>
      <c r="S49" s="30">
        <v>6</v>
      </c>
      <c r="T49" s="30">
        <v>5</v>
      </c>
      <c r="U49" s="30">
        <v>4</v>
      </c>
      <c r="V49" s="30">
        <v>3</v>
      </c>
      <c r="W49" s="30">
        <v>2</v>
      </c>
      <c r="X49" s="30">
        <v>1</v>
      </c>
      <c r="Y49" s="30">
        <v>0</v>
      </c>
    </row>
    <row r="50" spans="1:25">
      <c r="A50" s="54" t="s">
        <v>42</v>
      </c>
      <c r="B50" s="5"/>
      <c r="C50" s="5"/>
      <c r="D50" s="5"/>
      <c r="E50" s="5"/>
      <c r="F50" s="5"/>
      <c r="G50" s="5"/>
      <c r="H50" s="5"/>
      <c r="I50" s="5"/>
      <c r="J50" s="5">
        <v>1</v>
      </c>
      <c r="K50" s="5">
        <v>1</v>
      </c>
      <c r="L50" s="5">
        <v>0</v>
      </c>
      <c r="M50" s="5">
        <v>0</v>
      </c>
      <c r="N50" s="32">
        <v>0</v>
      </c>
      <c r="O50" s="32">
        <v>0</v>
      </c>
      <c r="P50" s="5">
        <v>1</v>
      </c>
      <c r="Q50" s="5">
        <v>0</v>
      </c>
      <c r="R50" s="5">
        <v>1</v>
      </c>
      <c r="S50" s="5">
        <v>1</v>
      </c>
      <c r="T50" s="5">
        <v>1</v>
      </c>
      <c r="U50" s="5">
        <v>0</v>
      </c>
      <c r="V50" s="5">
        <v>0</v>
      </c>
      <c r="W50" s="5">
        <v>0</v>
      </c>
      <c r="X50" s="5">
        <v>0</v>
      </c>
      <c r="Y50" s="5">
        <v>1</v>
      </c>
    </row>
    <row r="51" spans="1:25">
      <c r="A51" s="55"/>
      <c r="B51" s="24"/>
      <c r="C51" s="24"/>
      <c r="D51" s="24"/>
      <c r="E51" s="24"/>
      <c r="F51" s="24"/>
      <c r="G51" s="24"/>
      <c r="H51" s="24" t="s">
        <v>40</v>
      </c>
      <c r="I51" s="56" t="s">
        <v>38</v>
      </c>
      <c r="J51" s="57"/>
      <c r="K51" s="62"/>
      <c r="L51" s="24" t="s">
        <v>36</v>
      </c>
      <c r="M51" s="24" t="s">
        <v>34</v>
      </c>
      <c r="N51" s="68" t="s">
        <v>32</v>
      </c>
      <c r="O51" s="69"/>
      <c r="P51" s="63" t="s">
        <v>30</v>
      </c>
      <c r="Q51" s="57"/>
      <c r="R51" s="57"/>
      <c r="S51" s="57"/>
      <c r="T51" s="57"/>
      <c r="U51" s="62"/>
      <c r="V51" s="63" t="s">
        <v>29</v>
      </c>
      <c r="W51" s="57"/>
      <c r="X51" s="57"/>
      <c r="Y51" s="62"/>
    </row>
    <row r="52" spans="1:25">
      <c r="A52" s="23"/>
      <c r="B52" s="59">
        <v>0</v>
      </c>
      <c r="C52" s="59"/>
      <c r="D52" s="59"/>
      <c r="E52" s="59"/>
      <c r="F52" s="59">
        <v>0</v>
      </c>
      <c r="G52" s="59"/>
      <c r="H52" s="59"/>
      <c r="I52" s="59"/>
      <c r="J52" s="66" t="s">
        <v>45</v>
      </c>
      <c r="K52" s="66"/>
      <c r="L52" s="66"/>
      <c r="M52" s="66"/>
      <c r="N52" s="66">
        <v>2</v>
      </c>
      <c r="O52" s="66"/>
      <c r="P52" s="66"/>
      <c r="Q52" s="66"/>
      <c r="R52" s="67" t="s">
        <v>74</v>
      </c>
      <c r="S52" s="67"/>
      <c r="T52" s="67"/>
      <c r="U52" s="67"/>
      <c r="V52" s="66">
        <v>1</v>
      </c>
      <c r="W52" s="66"/>
      <c r="X52" s="66"/>
      <c r="Y52" s="66"/>
    </row>
    <row r="55" spans="1:25">
      <c r="A55" s="61" t="s">
        <v>75</v>
      </c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</row>
    <row r="56" spans="1:25">
      <c r="A56" s="29"/>
      <c r="B56" s="30">
        <v>23</v>
      </c>
      <c r="C56" s="30">
        <v>22</v>
      </c>
      <c r="D56" s="30">
        <v>21</v>
      </c>
      <c r="E56" s="30">
        <v>20</v>
      </c>
      <c r="F56" s="30">
        <v>19</v>
      </c>
      <c r="G56" s="30">
        <v>18</v>
      </c>
      <c r="H56" s="30">
        <v>17</v>
      </c>
      <c r="I56" s="30">
        <v>16</v>
      </c>
      <c r="J56" s="30">
        <v>15</v>
      </c>
      <c r="K56" s="30">
        <v>14</v>
      </c>
      <c r="L56" s="30">
        <v>13</v>
      </c>
      <c r="M56" s="30">
        <v>12</v>
      </c>
      <c r="N56" s="33">
        <v>11</v>
      </c>
      <c r="O56" s="33">
        <v>10</v>
      </c>
      <c r="P56" s="30">
        <v>9</v>
      </c>
      <c r="Q56" s="30">
        <v>8</v>
      </c>
      <c r="R56" s="30">
        <v>7</v>
      </c>
      <c r="S56" s="30">
        <v>6</v>
      </c>
      <c r="T56" s="30">
        <v>5</v>
      </c>
      <c r="U56" s="30">
        <v>4</v>
      </c>
      <c r="V56" s="30">
        <v>3</v>
      </c>
      <c r="W56" s="30">
        <v>2</v>
      </c>
      <c r="X56" s="30">
        <v>1</v>
      </c>
      <c r="Y56" s="30">
        <v>0</v>
      </c>
    </row>
    <row r="57" spans="1:25">
      <c r="A57" s="54" t="s">
        <v>42</v>
      </c>
      <c r="B57" s="5"/>
      <c r="C57" s="5"/>
      <c r="D57" s="5"/>
      <c r="E57" s="5"/>
      <c r="F57" s="5"/>
      <c r="G57" s="5"/>
      <c r="H57" s="5"/>
      <c r="I57" s="5"/>
      <c r="J57" s="5">
        <v>1</v>
      </c>
      <c r="K57" s="5">
        <v>1</v>
      </c>
      <c r="L57" s="5">
        <v>0</v>
      </c>
      <c r="M57" s="5">
        <v>0</v>
      </c>
      <c r="N57" s="32">
        <v>0</v>
      </c>
      <c r="O57" s="32">
        <v>0</v>
      </c>
      <c r="P57" s="5">
        <v>1</v>
      </c>
      <c r="Q57" s="5">
        <v>0</v>
      </c>
      <c r="R57" s="5">
        <v>1</v>
      </c>
      <c r="S57" s="5">
        <v>0</v>
      </c>
      <c r="T57" s="5">
        <v>1</v>
      </c>
      <c r="U57" s="5">
        <v>1</v>
      </c>
      <c r="V57" s="5">
        <v>0</v>
      </c>
      <c r="W57" s="5">
        <v>0</v>
      </c>
      <c r="X57" s="5">
        <v>0</v>
      </c>
      <c r="Y57" s="5">
        <v>1</v>
      </c>
    </row>
    <row r="58" spans="1:25">
      <c r="A58" s="55"/>
      <c r="B58" s="24"/>
      <c r="C58" s="24"/>
      <c r="D58" s="24"/>
      <c r="E58" s="24"/>
      <c r="F58" s="24"/>
      <c r="G58" s="24"/>
      <c r="H58" s="24" t="s">
        <v>40</v>
      </c>
      <c r="I58" s="56" t="s">
        <v>38</v>
      </c>
      <c r="J58" s="57"/>
      <c r="K58" s="62"/>
      <c r="L58" s="24" t="s">
        <v>36</v>
      </c>
      <c r="M58" s="24" t="s">
        <v>34</v>
      </c>
      <c r="N58" s="68" t="s">
        <v>32</v>
      </c>
      <c r="O58" s="69"/>
      <c r="P58" s="63" t="s">
        <v>30</v>
      </c>
      <c r="Q58" s="57"/>
      <c r="R58" s="57"/>
      <c r="S58" s="57"/>
      <c r="T58" s="57"/>
      <c r="U58" s="62"/>
      <c r="V58" s="63" t="s">
        <v>29</v>
      </c>
      <c r="W58" s="57"/>
      <c r="X58" s="57"/>
      <c r="Y58" s="62"/>
    </row>
    <row r="59" spans="1:25">
      <c r="A59" s="23"/>
      <c r="B59" s="59">
        <v>0</v>
      </c>
      <c r="C59" s="59"/>
      <c r="D59" s="59"/>
      <c r="E59" s="59"/>
      <c r="F59" s="59">
        <v>0</v>
      </c>
      <c r="G59" s="59"/>
      <c r="H59" s="59"/>
      <c r="I59" s="59"/>
      <c r="J59" s="66" t="s">
        <v>45</v>
      </c>
      <c r="K59" s="66"/>
      <c r="L59" s="66"/>
      <c r="M59" s="66"/>
      <c r="N59" s="66">
        <v>2</v>
      </c>
      <c r="O59" s="66"/>
      <c r="P59" s="66"/>
      <c r="Q59" s="66"/>
      <c r="R59" s="67" t="s">
        <v>58</v>
      </c>
      <c r="S59" s="67"/>
      <c r="T59" s="67"/>
      <c r="U59" s="67"/>
      <c r="V59" s="66">
        <v>1</v>
      </c>
      <c r="W59" s="66"/>
      <c r="X59" s="66"/>
      <c r="Y59" s="66"/>
    </row>
    <row r="61" spans="1:25">
      <c r="A61" s="61" t="s">
        <v>80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</row>
    <row r="62" spans="1:25">
      <c r="A62" s="29"/>
      <c r="B62" s="30">
        <v>23</v>
      </c>
      <c r="C62" s="30">
        <v>22</v>
      </c>
      <c r="D62" s="30">
        <v>21</v>
      </c>
      <c r="E62" s="30">
        <v>20</v>
      </c>
      <c r="F62" s="30">
        <v>19</v>
      </c>
      <c r="G62" s="30">
        <v>18</v>
      </c>
      <c r="H62" s="30">
        <v>17</v>
      </c>
      <c r="I62" s="30">
        <v>16</v>
      </c>
      <c r="J62" s="30">
        <v>15</v>
      </c>
      <c r="K62" s="30">
        <v>14</v>
      </c>
      <c r="L62" s="30">
        <v>13</v>
      </c>
      <c r="M62" s="30">
        <v>12</v>
      </c>
      <c r="N62" s="33">
        <v>11</v>
      </c>
      <c r="O62" s="33">
        <v>10</v>
      </c>
      <c r="P62" s="30">
        <v>9</v>
      </c>
      <c r="Q62" s="30">
        <v>8</v>
      </c>
      <c r="R62" s="30">
        <v>7</v>
      </c>
      <c r="S62" s="30">
        <v>6</v>
      </c>
      <c r="T62" s="30">
        <v>5</v>
      </c>
      <c r="U62" s="30">
        <v>4</v>
      </c>
      <c r="V62" s="30">
        <v>3</v>
      </c>
      <c r="W62" s="30">
        <v>2</v>
      </c>
      <c r="X62" s="30">
        <v>1</v>
      </c>
      <c r="Y62" s="30">
        <v>0</v>
      </c>
    </row>
    <row r="63" spans="1:25">
      <c r="A63" s="54" t="s">
        <v>42</v>
      </c>
      <c r="B63" s="5"/>
      <c r="C63" s="5"/>
      <c r="D63" s="5"/>
      <c r="E63" s="5"/>
      <c r="F63" s="5"/>
      <c r="G63" s="5"/>
      <c r="H63" s="5"/>
      <c r="I63" s="5"/>
      <c r="J63" s="5">
        <v>1</v>
      </c>
      <c r="K63" s="5">
        <v>1</v>
      </c>
      <c r="L63" s="5">
        <v>0</v>
      </c>
      <c r="M63" s="5">
        <v>0</v>
      </c>
      <c r="N63" s="32">
        <v>0</v>
      </c>
      <c r="O63" s="32">
        <v>0</v>
      </c>
      <c r="P63" s="5">
        <v>1</v>
      </c>
      <c r="Q63" s="5">
        <v>1</v>
      </c>
      <c r="R63" s="5">
        <v>1</v>
      </c>
      <c r="S63" s="5">
        <v>1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1</v>
      </c>
    </row>
    <row r="64" spans="1:25">
      <c r="A64" s="55"/>
      <c r="B64" s="24"/>
      <c r="C64" s="24"/>
      <c r="D64" s="24"/>
      <c r="E64" s="24"/>
      <c r="F64" s="24"/>
      <c r="G64" s="24"/>
      <c r="H64" s="24" t="s">
        <v>40</v>
      </c>
      <c r="I64" s="56" t="s">
        <v>38</v>
      </c>
      <c r="J64" s="57"/>
      <c r="K64" s="62"/>
      <c r="L64" s="24" t="s">
        <v>36</v>
      </c>
      <c r="M64" s="24" t="s">
        <v>34</v>
      </c>
      <c r="N64" s="68" t="s">
        <v>32</v>
      </c>
      <c r="O64" s="69"/>
      <c r="P64" s="63" t="s">
        <v>30</v>
      </c>
      <c r="Q64" s="57"/>
      <c r="R64" s="57"/>
      <c r="S64" s="57"/>
      <c r="T64" s="57"/>
      <c r="U64" s="62"/>
      <c r="V64" s="63" t="s">
        <v>29</v>
      </c>
      <c r="W64" s="57"/>
      <c r="X64" s="57"/>
      <c r="Y64" s="62"/>
    </row>
    <row r="65" spans="1:25">
      <c r="A65" s="23"/>
      <c r="B65" s="59">
        <v>0</v>
      </c>
      <c r="C65" s="59"/>
      <c r="D65" s="59"/>
      <c r="E65" s="59"/>
      <c r="F65" s="59">
        <v>0</v>
      </c>
      <c r="G65" s="59"/>
      <c r="H65" s="59"/>
      <c r="I65" s="59"/>
      <c r="J65" s="66" t="s">
        <v>46</v>
      </c>
      <c r="K65" s="66"/>
      <c r="L65" s="66"/>
      <c r="M65" s="66"/>
      <c r="N65" s="66">
        <v>3</v>
      </c>
      <c r="O65" s="66"/>
      <c r="P65" s="66"/>
      <c r="Q65" s="66"/>
      <c r="R65" s="67" t="s">
        <v>46</v>
      </c>
      <c r="S65" s="67"/>
      <c r="T65" s="67"/>
      <c r="U65" s="67"/>
      <c r="V65" s="66">
        <v>1</v>
      </c>
      <c r="W65" s="66"/>
      <c r="X65" s="66"/>
      <c r="Y65" s="66"/>
    </row>
    <row r="68" spans="1:25">
      <c r="A68" s="61" t="s">
        <v>81</v>
      </c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</row>
    <row r="69" spans="1:25">
      <c r="A69" s="29"/>
      <c r="B69" s="30">
        <v>23</v>
      </c>
      <c r="C69" s="30">
        <v>22</v>
      </c>
      <c r="D69" s="30">
        <v>21</v>
      </c>
      <c r="E69" s="30">
        <v>20</v>
      </c>
      <c r="F69" s="30">
        <v>19</v>
      </c>
      <c r="G69" s="30">
        <v>18</v>
      </c>
      <c r="H69" s="30">
        <v>17</v>
      </c>
      <c r="I69" s="30">
        <v>16</v>
      </c>
      <c r="J69" s="30">
        <v>15</v>
      </c>
      <c r="K69" s="30">
        <v>14</v>
      </c>
      <c r="L69" s="30">
        <v>13</v>
      </c>
      <c r="M69" s="30">
        <v>12</v>
      </c>
      <c r="N69" s="33">
        <v>11</v>
      </c>
      <c r="O69" s="33">
        <v>10</v>
      </c>
      <c r="P69" s="30">
        <v>9</v>
      </c>
      <c r="Q69" s="30">
        <v>8</v>
      </c>
      <c r="R69" s="30">
        <v>7</v>
      </c>
      <c r="S69" s="30">
        <v>6</v>
      </c>
      <c r="T69" s="30">
        <v>5</v>
      </c>
      <c r="U69" s="30">
        <v>4</v>
      </c>
      <c r="V69" s="30">
        <v>3</v>
      </c>
      <c r="W69" s="30">
        <v>2</v>
      </c>
      <c r="X69" s="30">
        <v>1</v>
      </c>
      <c r="Y69" s="30">
        <v>0</v>
      </c>
    </row>
    <row r="70" spans="1:25">
      <c r="A70" s="54" t="s">
        <v>42</v>
      </c>
      <c r="B70" s="5"/>
      <c r="C70" s="5"/>
      <c r="D70" s="5"/>
      <c r="E70" s="5"/>
      <c r="F70" s="5"/>
      <c r="G70" s="5"/>
      <c r="H70" s="5"/>
      <c r="I70" s="5">
        <v>1</v>
      </c>
      <c r="J70" s="5">
        <v>0</v>
      </c>
      <c r="K70" s="5">
        <v>1</v>
      </c>
      <c r="L70" s="5">
        <v>0</v>
      </c>
      <c r="M70" s="5">
        <v>0</v>
      </c>
      <c r="N70" s="32">
        <v>0</v>
      </c>
      <c r="O70" s="32">
        <v>0</v>
      </c>
      <c r="P70" s="5">
        <v>1</v>
      </c>
      <c r="Q70" s="5">
        <v>1</v>
      </c>
      <c r="R70" s="5">
        <v>1</v>
      </c>
      <c r="S70" s="5">
        <v>1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1</v>
      </c>
    </row>
    <row r="71" spans="1:25">
      <c r="A71" s="55"/>
      <c r="B71" s="24"/>
      <c r="C71" s="24"/>
      <c r="D71" s="24"/>
      <c r="E71" s="24"/>
      <c r="F71" s="24"/>
      <c r="G71" s="24"/>
      <c r="H71" s="24" t="s">
        <v>40</v>
      </c>
      <c r="I71" s="56" t="s">
        <v>38</v>
      </c>
      <c r="J71" s="57"/>
      <c r="K71" s="62"/>
      <c r="L71" s="24" t="s">
        <v>36</v>
      </c>
      <c r="M71" s="24" t="s">
        <v>34</v>
      </c>
      <c r="N71" s="68" t="s">
        <v>32</v>
      </c>
      <c r="O71" s="69"/>
      <c r="P71" s="63" t="s">
        <v>30</v>
      </c>
      <c r="Q71" s="57"/>
      <c r="R71" s="57"/>
      <c r="S71" s="57"/>
      <c r="T71" s="57"/>
      <c r="U71" s="62"/>
      <c r="V71" s="63" t="s">
        <v>29</v>
      </c>
      <c r="W71" s="57"/>
      <c r="X71" s="57"/>
      <c r="Y71" s="62"/>
    </row>
    <row r="72" spans="1:25">
      <c r="A72" s="23"/>
      <c r="B72" s="59">
        <v>0</v>
      </c>
      <c r="C72" s="59"/>
      <c r="D72" s="59"/>
      <c r="E72" s="59"/>
      <c r="F72" s="59">
        <v>1</v>
      </c>
      <c r="G72" s="59"/>
      <c r="H72" s="59"/>
      <c r="I72" s="59"/>
      <c r="J72" s="66">
        <v>4</v>
      </c>
      <c r="K72" s="66"/>
      <c r="L72" s="66"/>
      <c r="M72" s="66"/>
      <c r="N72" s="66">
        <v>3</v>
      </c>
      <c r="O72" s="66"/>
      <c r="P72" s="66"/>
      <c r="Q72" s="66"/>
      <c r="R72" s="67" t="s">
        <v>46</v>
      </c>
      <c r="S72" s="67"/>
      <c r="T72" s="67"/>
      <c r="U72" s="67"/>
      <c r="V72" s="66">
        <v>1</v>
      </c>
      <c r="W72" s="66"/>
      <c r="X72" s="66"/>
      <c r="Y72" s="66"/>
    </row>
    <row r="81" spans="1:25">
      <c r="Q81">
        <v>1</v>
      </c>
      <c r="R81">
        <v>0</v>
      </c>
      <c r="S81">
        <v>0</v>
      </c>
      <c r="T81">
        <v>1</v>
      </c>
      <c r="U81">
        <v>1</v>
      </c>
    </row>
    <row r="82" spans="1:25">
      <c r="A82" s="61" t="s">
        <v>67</v>
      </c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</row>
    <row r="83" spans="1:25">
      <c r="A83" s="4"/>
      <c r="B83" s="7">
        <v>23</v>
      </c>
      <c r="C83" s="7">
        <v>22</v>
      </c>
      <c r="D83" s="7">
        <v>21</v>
      </c>
      <c r="E83" s="7">
        <v>20</v>
      </c>
      <c r="F83" s="7">
        <v>19</v>
      </c>
      <c r="G83" s="7">
        <v>18</v>
      </c>
      <c r="H83" s="7">
        <v>17</v>
      </c>
      <c r="I83" s="7">
        <v>16</v>
      </c>
      <c r="J83" s="7">
        <v>15</v>
      </c>
      <c r="K83" s="7">
        <v>14</v>
      </c>
      <c r="L83" s="7">
        <v>13</v>
      </c>
      <c r="M83" s="7">
        <v>12</v>
      </c>
      <c r="N83" s="31">
        <v>11</v>
      </c>
      <c r="O83" s="31">
        <v>10</v>
      </c>
      <c r="P83" s="7">
        <v>9</v>
      </c>
      <c r="Q83" s="7">
        <v>8</v>
      </c>
      <c r="R83" s="7">
        <v>7</v>
      </c>
      <c r="S83" s="7">
        <v>6</v>
      </c>
      <c r="T83" s="7">
        <v>5</v>
      </c>
      <c r="U83" s="7">
        <v>4</v>
      </c>
      <c r="V83" s="7">
        <v>3</v>
      </c>
      <c r="W83" s="7">
        <v>2</v>
      </c>
      <c r="X83" s="7">
        <v>1</v>
      </c>
      <c r="Y83" s="7">
        <v>0</v>
      </c>
    </row>
    <row r="84" spans="1:25">
      <c r="A84" s="54" t="s">
        <v>42</v>
      </c>
      <c r="B84" s="5"/>
      <c r="C84" s="5"/>
      <c r="D84" s="5"/>
      <c r="E84" s="5"/>
      <c r="F84" s="5"/>
      <c r="G84" s="5"/>
      <c r="H84" s="5"/>
      <c r="I84" s="5"/>
      <c r="J84" s="5">
        <v>1</v>
      </c>
      <c r="K84" s="5">
        <v>1</v>
      </c>
      <c r="L84" s="5">
        <v>1</v>
      </c>
      <c r="M84" s="5">
        <v>0</v>
      </c>
      <c r="N84" s="32">
        <v>0</v>
      </c>
      <c r="O84" s="32">
        <v>0</v>
      </c>
      <c r="P84" s="43">
        <v>1</v>
      </c>
      <c r="Q84" s="43">
        <v>0</v>
      </c>
      <c r="R84" s="43">
        <v>1</v>
      </c>
      <c r="S84" s="43">
        <v>0</v>
      </c>
      <c r="T84" s="43">
        <v>0</v>
      </c>
      <c r="U84" s="43">
        <v>0</v>
      </c>
      <c r="V84" s="5">
        <v>0</v>
      </c>
      <c r="W84" s="5">
        <v>0</v>
      </c>
      <c r="X84" s="5">
        <v>0</v>
      </c>
      <c r="Y84" s="5">
        <v>1</v>
      </c>
    </row>
    <row r="85" spans="1:25">
      <c r="A85" s="55"/>
      <c r="B85" s="24"/>
      <c r="C85" s="24"/>
      <c r="D85" s="24"/>
      <c r="E85" s="24"/>
      <c r="F85" s="24"/>
      <c r="G85" s="24"/>
      <c r="H85" s="24" t="s">
        <v>40</v>
      </c>
      <c r="I85" s="56" t="s">
        <v>38</v>
      </c>
      <c r="J85" s="57"/>
      <c r="K85" s="62"/>
      <c r="L85" s="24" t="s">
        <v>36</v>
      </c>
      <c r="M85" s="24" t="s">
        <v>34</v>
      </c>
      <c r="N85" s="68" t="s">
        <v>32</v>
      </c>
      <c r="O85" s="69"/>
      <c r="P85" s="74" t="s">
        <v>30</v>
      </c>
      <c r="Q85" s="75"/>
      <c r="R85" s="75"/>
      <c r="S85" s="75"/>
      <c r="T85" s="75"/>
      <c r="U85" s="76"/>
      <c r="V85" s="63" t="s">
        <v>29</v>
      </c>
      <c r="W85" s="57"/>
      <c r="X85" s="57"/>
      <c r="Y85" s="62"/>
    </row>
    <row r="86" spans="1:25">
      <c r="A86" s="23"/>
      <c r="B86" s="59">
        <v>0</v>
      </c>
      <c r="C86" s="59"/>
      <c r="D86" s="59"/>
      <c r="E86" s="59"/>
      <c r="F86" s="59">
        <v>0</v>
      </c>
      <c r="G86" s="59"/>
      <c r="H86" s="59"/>
      <c r="I86" s="59"/>
      <c r="J86" s="66" t="s">
        <v>74</v>
      </c>
      <c r="K86" s="66"/>
      <c r="L86" s="66"/>
      <c r="M86" s="66"/>
      <c r="N86" s="66">
        <v>2</v>
      </c>
      <c r="O86" s="66"/>
      <c r="P86" s="66"/>
      <c r="Q86" s="66"/>
      <c r="R86" s="67">
        <v>8</v>
      </c>
      <c r="S86" s="67"/>
      <c r="T86" s="67"/>
      <c r="U86" s="67"/>
      <c r="V86" s="66">
        <v>1</v>
      </c>
      <c r="W86" s="66"/>
      <c r="X86" s="66"/>
      <c r="Y86" s="66"/>
    </row>
    <row r="88" spans="1:25">
      <c r="C88" t="s">
        <v>136</v>
      </c>
      <c r="D88" t="s">
        <v>135</v>
      </c>
      <c r="G88" t="s">
        <v>139</v>
      </c>
    </row>
    <row r="89" spans="1:25">
      <c r="C89" t="s">
        <v>137</v>
      </c>
      <c r="D89" t="s">
        <v>138</v>
      </c>
      <c r="G89" t="s">
        <v>140</v>
      </c>
    </row>
    <row r="92" spans="1:25">
      <c r="K92" t="s">
        <v>18</v>
      </c>
      <c r="L92">
        <v>33</v>
      </c>
    </row>
    <row r="93" spans="1:25">
      <c r="K93" t="s">
        <v>19</v>
      </c>
      <c r="L93">
        <v>1700</v>
      </c>
    </row>
    <row r="94" spans="1:25">
      <c r="M94">
        <f>L92*65535+L93*16+2</f>
        <v>2189857</v>
      </c>
    </row>
  </sheetData>
  <mergeCells count="142">
    <mergeCell ref="A82:Y82"/>
    <mergeCell ref="A84:A85"/>
    <mergeCell ref="I85:K85"/>
    <mergeCell ref="N85:O85"/>
    <mergeCell ref="P85:U85"/>
    <mergeCell ref="V85:Y85"/>
    <mergeCell ref="B86:E86"/>
    <mergeCell ref="F86:I86"/>
    <mergeCell ref="J86:M86"/>
    <mergeCell ref="N86:Q86"/>
    <mergeCell ref="R86:U86"/>
    <mergeCell ref="V86:Y86"/>
    <mergeCell ref="J12:M12"/>
    <mergeCell ref="N12:Q12"/>
    <mergeCell ref="R12:U12"/>
    <mergeCell ref="V12:Y12"/>
    <mergeCell ref="A1:Y1"/>
    <mergeCell ref="A8:Y8"/>
    <mergeCell ref="F12:I12"/>
    <mergeCell ref="B12:E12"/>
    <mergeCell ref="V5:Y5"/>
    <mergeCell ref="R5:U5"/>
    <mergeCell ref="N5:Q5"/>
    <mergeCell ref="J5:M5"/>
    <mergeCell ref="A10:A11"/>
    <mergeCell ref="I11:K11"/>
    <mergeCell ref="N11:O11"/>
    <mergeCell ref="P11:U11"/>
    <mergeCell ref="V11:Y11"/>
    <mergeCell ref="A3:A4"/>
    <mergeCell ref="V4:Y4"/>
    <mergeCell ref="P4:U4"/>
    <mergeCell ref="N4:O4"/>
    <mergeCell ref="I4:K4"/>
    <mergeCell ref="J20:M20"/>
    <mergeCell ref="N20:Q20"/>
    <mergeCell ref="R20:U20"/>
    <mergeCell ref="V20:Y20"/>
    <mergeCell ref="F20:I20"/>
    <mergeCell ref="B20:E20"/>
    <mergeCell ref="A16:Y16"/>
    <mergeCell ref="A18:A19"/>
    <mergeCell ref="I19:K19"/>
    <mergeCell ref="N19:O19"/>
    <mergeCell ref="P19:U19"/>
    <mergeCell ref="V19:Y19"/>
    <mergeCell ref="B26:E26"/>
    <mergeCell ref="F26:I26"/>
    <mergeCell ref="J26:M26"/>
    <mergeCell ref="N26:Q26"/>
    <mergeCell ref="R26:U26"/>
    <mergeCell ref="V26:Y26"/>
    <mergeCell ref="A22:Y22"/>
    <mergeCell ref="A24:A25"/>
    <mergeCell ref="I25:K25"/>
    <mergeCell ref="N25:O25"/>
    <mergeCell ref="P25:U25"/>
    <mergeCell ref="V25:Y25"/>
    <mergeCell ref="B32:E32"/>
    <mergeCell ref="F32:I32"/>
    <mergeCell ref="J32:M32"/>
    <mergeCell ref="N32:Q32"/>
    <mergeCell ref="R32:U32"/>
    <mergeCell ref="V32:Y32"/>
    <mergeCell ref="A28:Y28"/>
    <mergeCell ref="A30:A31"/>
    <mergeCell ref="I31:K31"/>
    <mergeCell ref="N31:O31"/>
    <mergeCell ref="P31:U31"/>
    <mergeCell ref="V31:Y31"/>
    <mergeCell ref="B45:E45"/>
    <mergeCell ref="F45:I45"/>
    <mergeCell ref="J45:M45"/>
    <mergeCell ref="N45:Q45"/>
    <mergeCell ref="R45:U45"/>
    <mergeCell ref="V45:Y45"/>
    <mergeCell ref="V38:Y38"/>
    <mergeCell ref="A34:Y34"/>
    <mergeCell ref="A41:Y41"/>
    <mergeCell ref="A43:A44"/>
    <mergeCell ref="I44:K44"/>
    <mergeCell ref="N44:O44"/>
    <mergeCell ref="P44:U44"/>
    <mergeCell ref="V44:Y44"/>
    <mergeCell ref="A36:A37"/>
    <mergeCell ref="I37:K37"/>
    <mergeCell ref="N37:O37"/>
    <mergeCell ref="P37:U37"/>
    <mergeCell ref="V37:Y37"/>
    <mergeCell ref="B38:E38"/>
    <mergeCell ref="F38:I38"/>
    <mergeCell ref="J38:M38"/>
    <mergeCell ref="N38:Q38"/>
    <mergeCell ref="R38:U38"/>
    <mergeCell ref="B52:E52"/>
    <mergeCell ref="F52:I52"/>
    <mergeCell ref="J52:M52"/>
    <mergeCell ref="N52:Q52"/>
    <mergeCell ref="R52:U52"/>
    <mergeCell ref="V52:Y52"/>
    <mergeCell ref="A48:Y48"/>
    <mergeCell ref="A50:A51"/>
    <mergeCell ref="I51:K51"/>
    <mergeCell ref="N51:O51"/>
    <mergeCell ref="P51:U51"/>
    <mergeCell ref="V51:Y51"/>
    <mergeCell ref="B59:E59"/>
    <mergeCell ref="F59:I59"/>
    <mergeCell ref="J59:M59"/>
    <mergeCell ref="N59:Q59"/>
    <mergeCell ref="R59:U59"/>
    <mergeCell ref="V59:Y59"/>
    <mergeCell ref="A55:Y55"/>
    <mergeCell ref="A57:A58"/>
    <mergeCell ref="I58:K58"/>
    <mergeCell ref="N58:O58"/>
    <mergeCell ref="P58:U58"/>
    <mergeCell ref="V58:Y58"/>
    <mergeCell ref="B65:E65"/>
    <mergeCell ref="F65:I65"/>
    <mergeCell ref="J65:M65"/>
    <mergeCell ref="N65:Q65"/>
    <mergeCell ref="R65:U65"/>
    <mergeCell ref="V65:Y65"/>
    <mergeCell ref="A61:Y61"/>
    <mergeCell ref="A63:A64"/>
    <mergeCell ref="I64:K64"/>
    <mergeCell ref="N64:O64"/>
    <mergeCell ref="P64:U64"/>
    <mergeCell ref="V64:Y64"/>
    <mergeCell ref="B72:E72"/>
    <mergeCell ref="F72:I72"/>
    <mergeCell ref="J72:M72"/>
    <mergeCell ref="N72:Q72"/>
    <mergeCell ref="R72:U72"/>
    <mergeCell ref="V72:Y72"/>
    <mergeCell ref="A68:Y68"/>
    <mergeCell ref="A70:A71"/>
    <mergeCell ref="I71:K71"/>
    <mergeCell ref="N71:O71"/>
    <mergeCell ref="P71:U71"/>
    <mergeCell ref="V71:Y7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1A62-BC71-6F4D-9CD1-968493B34C69}">
  <dimension ref="A3:Y7"/>
  <sheetViews>
    <sheetView zoomScale="156" workbookViewId="0">
      <selection activeCell="I11" sqref="I11"/>
    </sheetView>
  </sheetViews>
  <sheetFormatPr defaultColWidth="5.83203125" defaultRowHeight="15.5"/>
  <cols>
    <col min="15" max="15" width="7" bestFit="1" customWidth="1"/>
  </cols>
  <sheetData>
    <row r="3" spans="1:2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</row>
    <row r="4" spans="1:25">
      <c r="A4" s="4"/>
      <c r="B4" s="7">
        <v>23</v>
      </c>
      <c r="C4" s="7">
        <v>22</v>
      </c>
      <c r="D4" s="7">
        <v>21</v>
      </c>
      <c r="E4" s="7">
        <v>20</v>
      </c>
      <c r="F4" s="7">
        <v>19</v>
      </c>
      <c r="G4" s="7">
        <v>18</v>
      </c>
      <c r="H4" s="7">
        <v>17</v>
      </c>
      <c r="I4" s="7">
        <v>16</v>
      </c>
      <c r="J4" s="7">
        <v>15</v>
      </c>
      <c r="K4" s="7">
        <v>14</v>
      </c>
      <c r="L4" s="7">
        <v>13</v>
      </c>
      <c r="M4" s="7">
        <v>12</v>
      </c>
      <c r="N4" s="25">
        <v>11</v>
      </c>
      <c r="O4" s="25">
        <v>10</v>
      </c>
      <c r="P4" s="25">
        <v>9</v>
      </c>
      <c r="Q4" s="25">
        <v>8</v>
      </c>
      <c r="R4" s="25">
        <v>7</v>
      </c>
      <c r="S4" s="25">
        <v>6</v>
      </c>
      <c r="T4" s="25">
        <v>5</v>
      </c>
      <c r="U4" s="25">
        <v>4</v>
      </c>
      <c r="V4" s="7">
        <v>3</v>
      </c>
      <c r="W4" s="7">
        <v>2</v>
      </c>
      <c r="X4" s="7">
        <v>1</v>
      </c>
      <c r="Y4" s="7">
        <v>0</v>
      </c>
    </row>
    <row r="5" spans="1:25">
      <c r="A5" s="54" t="s">
        <v>52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1</v>
      </c>
      <c r="V5" s="5">
        <v>0</v>
      </c>
      <c r="W5" s="5">
        <v>1</v>
      </c>
      <c r="X5" s="5">
        <v>1</v>
      </c>
      <c r="Y5" s="5">
        <v>0</v>
      </c>
    </row>
    <row r="6" spans="1:25">
      <c r="A6" s="55"/>
      <c r="B6" s="24"/>
      <c r="C6" s="4"/>
      <c r="D6" s="56" t="s">
        <v>54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  <c r="P6" s="56" t="s">
        <v>53</v>
      </c>
      <c r="Q6" s="57"/>
      <c r="R6" s="57"/>
      <c r="S6" s="57"/>
      <c r="T6" s="57"/>
      <c r="U6" s="58"/>
      <c r="V6" s="56" t="s">
        <v>51</v>
      </c>
      <c r="W6" s="57"/>
      <c r="X6" s="57"/>
      <c r="Y6" s="58"/>
    </row>
    <row r="7" spans="1:25">
      <c r="B7" s="77">
        <v>2</v>
      </c>
      <c r="C7" s="77"/>
      <c r="D7" s="77"/>
      <c r="E7" s="77"/>
      <c r="F7" s="66">
        <v>0</v>
      </c>
      <c r="G7" s="66"/>
      <c r="H7" s="66"/>
      <c r="I7" s="66"/>
      <c r="J7" s="66">
        <v>0</v>
      </c>
      <c r="K7" s="66"/>
      <c r="L7" s="66"/>
      <c r="M7" s="66"/>
      <c r="N7" s="66">
        <v>0</v>
      </c>
      <c r="O7" s="66"/>
      <c r="P7" s="66"/>
      <c r="Q7" s="66"/>
      <c r="R7" s="67">
        <v>1</v>
      </c>
      <c r="S7" s="67"/>
      <c r="T7" s="67"/>
      <c r="U7" s="67"/>
      <c r="V7" s="66">
        <v>6</v>
      </c>
      <c r="W7" s="66"/>
      <c r="X7" s="66"/>
      <c r="Y7" s="66"/>
    </row>
  </sheetData>
  <mergeCells count="11">
    <mergeCell ref="B7:E7"/>
    <mergeCell ref="P6:U6"/>
    <mergeCell ref="D6:O6"/>
    <mergeCell ref="A3:Y3"/>
    <mergeCell ref="A5:A6"/>
    <mergeCell ref="V6:Y6"/>
    <mergeCell ref="J7:M7"/>
    <mergeCell ref="N7:Q7"/>
    <mergeCell ref="R7:U7"/>
    <mergeCell ref="V7:Y7"/>
    <mergeCell ref="F7:I7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DF8C-17F1-4347-AD68-8C1D88A0C7F8}">
  <dimension ref="A3:Y7"/>
  <sheetViews>
    <sheetView workbookViewId="0">
      <selection activeCell="V7" sqref="V7:Y7"/>
    </sheetView>
  </sheetViews>
  <sheetFormatPr defaultColWidth="5.83203125" defaultRowHeight="15.5"/>
  <cols>
    <col min="15" max="15" width="7" bestFit="1" customWidth="1"/>
  </cols>
  <sheetData>
    <row r="3" spans="1:2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</row>
    <row r="4" spans="1:25">
      <c r="A4" s="4"/>
      <c r="B4" s="7">
        <v>23</v>
      </c>
      <c r="C4" s="7">
        <v>22</v>
      </c>
      <c r="D4" s="7">
        <v>21</v>
      </c>
      <c r="E4" s="7">
        <v>20</v>
      </c>
      <c r="F4" s="7">
        <v>19</v>
      </c>
      <c r="G4" s="7">
        <v>18</v>
      </c>
      <c r="H4" s="7">
        <v>17</v>
      </c>
      <c r="I4" s="7">
        <v>16</v>
      </c>
      <c r="J4" s="7">
        <v>15</v>
      </c>
      <c r="K4" s="7">
        <v>14</v>
      </c>
      <c r="L4" s="7">
        <v>13</v>
      </c>
      <c r="M4" s="7">
        <v>12</v>
      </c>
      <c r="N4" s="25">
        <v>11</v>
      </c>
      <c r="O4" s="25">
        <v>10</v>
      </c>
      <c r="P4" s="25">
        <v>9</v>
      </c>
      <c r="Q4" s="25">
        <v>8</v>
      </c>
      <c r="R4" s="25">
        <v>7</v>
      </c>
      <c r="S4" s="25">
        <v>6</v>
      </c>
      <c r="T4" s="25">
        <v>5</v>
      </c>
      <c r="U4" s="25">
        <v>4</v>
      </c>
      <c r="V4" s="7">
        <v>3</v>
      </c>
      <c r="W4" s="7">
        <v>2</v>
      </c>
      <c r="X4" s="7">
        <v>1</v>
      </c>
      <c r="Y4" s="7">
        <v>0</v>
      </c>
    </row>
    <row r="5" spans="1:25">
      <c r="A5" s="54" t="s">
        <v>50</v>
      </c>
      <c r="B5" s="5"/>
      <c r="C5" s="5"/>
      <c r="D5" s="5"/>
      <c r="E5" s="5"/>
      <c r="F5" s="5"/>
      <c r="G5" s="5"/>
      <c r="H5" s="5"/>
      <c r="I5" s="5">
        <v>0</v>
      </c>
      <c r="J5" s="5">
        <v>0</v>
      </c>
      <c r="K5" s="5">
        <v>0</v>
      </c>
      <c r="L5" s="5">
        <v>0</v>
      </c>
      <c r="M5" s="5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5">
        <v>0</v>
      </c>
      <c r="W5" s="5">
        <v>1</v>
      </c>
      <c r="X5" s="5">
        <v>0</v>
      </c>
      <c r="Y5" s="5">
        <v>0</v>
      </c>
    </row>
    <row r="6" spans="1:25">
      <c r="A6" s="55"/>
      <c r="B6" s="24"/>
      <c r="C6" s="4"/>
      <c r="D6" s="6"/>
      <c r="E6" s="6"/>
      <c r="F6" s="6"/>
      <c r="G6" s="6"/>
      <c r="H6" s="6"/>
      <c r="I6" s="6"/>
      <c r="J6" s="6"/>
      <c r="K6" s="6"/>
      <c r="L6" s="6"/>
      <c r="M6" s="6" t="s">
        <v>49</v>
      </c>
      <c r="N6" s="79" t="s">
        <v>48</v>
      </c>
      <c r="O6" s="80"/>
      <c r="P6" s="80"/>
      <c r="Q6" s="80"/>
      <c r="R6" s="80"/>
      <c r="S6" s="80"/>
      <c r="T6" s="80"/>
      <c r="U6" s="81"/>
      <c r="V6" s="72" t="s">
        <v>29</v>
      </c>
      <c r="W6" s="72"/>
      <c r="X6" s="72"/>
      <c r="Y6" s="72"/>
    </row>
    <row r="7" spans="1:25">
      <c r="J7" s="66">
        <v>0</v>
      </c>
      <c r="K7" s="66"/>
      <c r="L7" s="66"/>
      <c r="M7" s="66"/>
      <c r="N7" s="66">
        <v>0</v>
      </c>
      <c r="O7" s="66"/>
      <c r="P7" s="66"/>
      <c r="Q7" s="66"/>
      <c r="R7" s="67">
        <v>0</v>
      </c>
      <c r="S7" s="67"/>
      <c r="T7" s="67"/>
      <c r="U7" s="67"/>
      <c r="V7" s="66">
        <v>4</v>
      </c>
      <c r="W7" s="66"/>
      <c r="X7" s="66"/>
      <c r="Y7" s="66"/>
    </row>
  </sheetData>
  <mergeCells count="8">
    <mergeCell ref="A3:Y3"/>
    <mergeCell ref="A5:A6"/>
    <mergeCell ref="V6:Y6"/>
    <mergeCell ref="N6:U6"/>
    <mergeCell ref="J7:M7"/>
    <mergeCell ref="N7:Q7"/>
    <mergeCell ref="R7:U7"/>
    <mergeCell ref="V7:Y7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A9F20-AC03-834E-A4AD-AF45D1BA22B0}">
  <dimension ref="A3:AD21"/>
  <sheetViews>
    <sheetView workbookViewId="0">
      <selection activeCell="J13" sqref="J13:U13"/>
    </sheetView>
  </sheetViews>
  <sheetFormatPr defaultColWidth="5.83203125" defaultRowHeight="15.5"/>
  <cols>
    <col min="15" max="15" width="7" bestFit="1" customWidth="1"/>
    <col min="30" max="30" width="24.83203125" customWidth="1"/>
  </cols>
  <sheetData>
    <row r="3" spans="1:25">
      <c r="A3" s="82" t="s">
        <v>95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</row>
    <row r="4" spans="1:25">
      <c r="A4" s="4"/>
      <c r="B4" s="7">
        <v>23</v>
      </c>
      <c r="C4" s="7">
        <v>22</v>
      </c>
      <c r="D4" s="7">
        <v>21</v>
      </c>
      <c r="E4" s="7">
        <v>20</v>
      </c>
      <c r="F4" s="7">
        <v>19</v>
      </c>
      <c r="G4" s="7">
        <v>18</v>
      </c>
      <c r="H4" s="7">
        <v>17</v>
      </c>
      <c r="I4" s="7">
        <v>16</v>
      </c>
      <c r="J4" s="7">
        <v>15</v>
      </c>
      <c r="K4" s="7">
        <v>14</v>
      </c>
      <c r="L4" s="7">
        <v>13</v>
      </c>
      <c r="M4" s="7">
        <v>12</v>
      </c>
      <c r="N4" s="25">
        <v>11</v>
      </c>
      <c r="O4" s="25">
        <v>10</v>
      </c>
      <c r="P4" s="25">
        <v>9</v>
      </c>
      <c r="Q4" s="25">
        <v>8</v>
      </c>
      <c r="R4" s="25">
        <v>7</v>
      </c>
      <c r="S4" s="25">
        <v>6</v>
      </c>
      <c r="T4" s="25">
        <v>5</v>
      </c>
      <c r="U4" s="25">
        <v>4</v>
      </c>
      <c r="V4" s="7">
        <v>3</v>
      </c>
      <c r="W4" s="7">
        <v>2</v>
      </c>
      <c r="X4" s="7">
        <v>1</v>
      </c>
      <c r="Y4" s="7">
        <v>0</v>
      </c>
    </row>
    <row r="5" spans="1:25">
      <c r="A5" s="54" t="s">
        <v>56</v>
      </c>
      <c r="B5" s="5"/>
      <c r="C5" s="5"/>
      <c r="D5" s="5"/>
      <c r="E5" s="5"/>
      <c r="F5" s="5"/>
      <c r="G5" s="5"/>
      <c r="H5" s="5"/>
      <c r="I5" s="5">
        <v>0</v>
      </c>
      <c r="J5" s="5">
        <v>1</v>
      </c>
      <c r="K5" s="5">
        <v>1</v>
      </c>
      <c r="L5" s="5">
        <v>1</v>
      </c>
      <c r="M5" s="5">
        <v>1</v>
      </c>
      <c r="N5" s="26">
        <v>1</v>
      </c>
      <c r="O5" s="26">
        <v>0</v>
      </c>
      <c r="P5" s="26">
        <v>1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5">
        <v>0</v>
      </c>
      <c r="W5" s="5">
        <v>0</v>
      </c>
      <c r="X5" s="5">
        <v>1</v>
      </c>
      <c r="Y5" s="5">
        <v>1</v>
      </c>
    </row>
    <row r="6" spans="1:25">
      <c r="A6" s="55"/>
      <c r="B6" s="24"/>
      <c r="C6" s="4"/>
      <c r="D6" s="6"/>
      <c r="E6" s="6"/>
      <c r="F6" s="6"/>
      <c r="G6" s="6"/>
      <c r="H6" s="6"/>
      <c r="I6" s="6"/>
      <c r="J6" s="56" t="s">
        <v>57</v>
      </c>
      <c r="K6" s="57"/>
      <c r="L6" s="57"/>
      <c r="M6" s="57"/>
      <c r="N6" s="57"/>
      <c r="O6" s="57"/>
      <c r="P6" s="57"/>
      <c r="Q6" s="57"/>
      <c r="R6" s="57"/>
      <c r="S6" s="57"/>
      <c r="T6" s="57"/>
      <c r="U6" s="58"/>
      <c r="V6" s="72" t="s">
        <v>29</v>
      </c>
      <c r="W6" s="72"/>
      <c r="X6" s="72"/>
      <c r="Y6" s="72"/>
    </row>
    <row r="7" spans="1:25">
      <c r="B7" s="49">
        <v>0</v>
      </c>
      <c r="C7" s="49"/>
      <c r="D7" s="49"/>
      <c r="E7" s="49"/>
      <c r="F7" s="49">
        <v>0</v>
      </c>
      <c r="G7" s="49"/>
      <c r="H7" s="49"/>
      <c r="I7" s="49"/>
      <c r="J7" s="66" t="s">
        <v>16</v>
      </c>
      <c r="K7" s="66"/>
      <c r="L7" s="66"/>
      <c r="M7" s="66"/>
      <c r="N7" s="66" t="s">
        <v>44</v>
      </c>
      <c r="O7" s="66"/>
      <c r="P7" s="66"/>
      <c r="Q7" s="66"/>
      <c r="R7" s="67">
        <v>0</v>
      </c>
      <c r="S7" s="67"/>
      <c r="T7" s="67"/>
      <c r="U7" s="67"/>
      <c r="V7" s="66">
        <v>3</v>
      </c>
      <c r="W7" s="66"/>
      <c r="X7" s="66"/>
      <c r="Y7" s="66"/>
    </row>
    <row r="10" spans="1:25">
      <c r="A10" s="82" t="s">
        <v>96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</row>
    <row r="11" spans="1:25">
      <c r="A11" s="4"/>
      <c r="B11" s="7">
        <v>23</v>
      </c>
      <c r="C11" s="7">
        <v>22</v>
      </c>
      <c r="D11" s="7">
        <v>21</v>
      </c>
      <c r="E11" s="7">
        <v>20</v>
      </c>
      <c r="F11" s="7">
        <v>19</v>
      </c>
      <c r="G11" s="7">
        <v>18</v>
      </c>
      <c r="H11" s="7">
        <v>17</v>
      </c>
      <c r="I11" s="7">
        <v>16</v>
      </c>
      <c r="J11" s="7">
        <v>15</v>
      </c>
      <c r="K11" s="7">
        <v>14</v>
      </c>
      <c r="L11" s="7">
        <v>13</v>
      </c>
      <c r="M11" s="7">
        <v>12</v>
      </c>
      <c r="N11" s="25">
        <v>11</v>
      </c>
      <c r="O11" s="25">
        <v>10</v>
      </c>
      <c r="P11" s="25">
        <v>9</v>
      </c>
      <c r="Q11" s="25">
        <v>8</v>
      </c>
      <c r="R11" s="25">
        <v>7</v>
      </c>
      <c r="S11" s="25">
        <v>6</v>
      </c>
      <c r="T11" s="25">
        <v>5</v>
      </c>
      <c r="U11" s="25">
        <v>4</v>
      </c>
      <c r="V11" s="7">
        <v>3</v>
      </c>
      <c r="W11" s="7">
        <v>2</v>
      </c>
      <c r="X11" s="7">
        <v>1</v>
      </c>
      <c r="Y11" s="7">
        <v>0</v>
      </c>
    </row>
    <row r="12" spans="1:25">
      <c r="A12" s="54" t="s">
        <v>56</v>
      </c>
      <c r="B12" s="5"/>
      <c r="C12" s="5"/>
      <c r="D12" s="5"/>
      <c r="E12" s="5"/>
      <c r="F12" s="5"/>
      <c r="G12" s="5"/>
      <c r="H12" s="5"/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5">
        <v>0</v>
      </c>
      <c r="W12" s="5">
        <v>0</v>
      </c>
      <c r="X12" s="5">
        <v>1</v>
      </c>
      <c r="Y12" s="5">
        <v>1</v>
      </c>
    </row>
    <row r="13" spans="1:25">
      <c r="A13" s="55"/>
      <c r="B13" s="24"/>
      <c r="C13" s="4"/>
      <c r="D13" s="6"/>
      <c r="E13" s="6"/>
      <c r="F13" s="6"/>
      <c r="G13" s="6"/>
      <c r="H13" s="6"/>
      <c r="I13" s="6"/>
      <c r="J13" s="56" t="s">
        <v>57</v>
      </c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8"/>
      <c r="V13" s="72" t="s">
        <v>29</v>
      </c>
      <c r="W13" s="72"/>
      <c r="X13" s="72"/>
      <c r="Y13" s="72"/>
    </row>
    <row r="14" spans="1:25">
      <c r="B14" s="49">
        <v>0</v>
      </c>
      <c r="C14" s="49"/>
      <c r="D14" s="49"/>
      <c r="E14" s="49"/>
      <c r="F14" s="49">
        <v>0</v>
      </c>
      <c r="G14" s="49"/>
      <c r="H14" s="49"/>
      <c r="I14" s="49"/>
      <c r="J14" s="66">
        <v>0</v>
      </c>
      <c r="K14" s="66"/>
      <c r="L14" s="66"/>
      <c r="M14" s="66"/>
      <c r="N14" s="66">
        <v>0</v>
      </c>
      <c r="O14" s="66"/>
      <c r="P14" s="66"/>
      <c r="Q14" s="66"/>
      <c r="R14" s="67">
        <v>0</v>
      </c>
      <c r="S14" s="67"/>
      <c r="T14" s="67"/>
      <c r="U14" s="67"/>
      <c r="V14" s="66">
        <v>3</v>
      </c>
      <c r="W14" s="66"/>
      <c r="X14" s="66"/>
      <c r="Y14" s="66"/>
    </row>
    <row r="18" spans="30:30">
      <c r="AD18">
        <f>2^12</f>
        <v>4096</v>
      </c>
    </row>
    <row r="21" spans="30:30">
      <c r="AD21">
        <f>2^14</f>
        <v>16384</v>
      </c>
    </row>
  </sheetData>
  <mergeCells count="20">
    <mergeCell ref="A10:Y10"/>
    <mergeCell ref="A12:A13"/>
    <mergeCell ref="J13:U13"/>
    <mergeCell ref="V13:Y13"/>
    <mergeCell ref="B14:E14"/>
    <mergeCell ref="F14:I14"/>
    <mergeCell ref="J14:M14"/>
    <mergeCell ref="N14:Q14"/>
    <mergeCell ref="R14:U14"/>
    <mergeCell ref="V14:Y14"/>
    <mergeCell ref="J6:U6"/>
    <mergeCell ref="A3:Y3"/>
    <mergeCell ref="A5:A6"/>
    <mergeCell ref="V6:Y6"/>
    <mergeCell ref="J7:M7"/>
    <mergeCell ref="N7:Q7"/>
    <mergeCell ref="R7:U7"/>
    <mergeCell ref="V7:Y7"/>
    <mergeCell ref="F7:I7"/>
    <mergeCell ref="B7:E7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3C630-2CF6-CC46-98C8-DD39205106C2}">
  <dimension ref="A1:S61"/>
  <sheetViews>
    <sheetView topLeftCell="A40" workbookViewId="0">
      <selection activeCell="J5" sqref="J5"/>
    </sheetView>
  </sheetViews>
  <sheetFormatPr defaultColWidth="11" defaultRowHeight="15.5"/>
  <cols>
    <col min="12" max="12" width="63" customWidth="1"/>
    <col min="13" max="13" width="8.33203125" customWidth="1"/>
    <col min="14" max="14" width="10.5" customWidth="1"/>
    <col min="15" max="15" width="10.08203125" customWidth="1"/>
    <col min="16" max="17" width="15" customWidth="1"/>
    <col min="18" max="18" width="29" customWidth="1"/>
  </cols>
  <sheetData>
    <row r="1" spans="1:19" ht="21">
      <c r="A1" s="83" t="s">
        <v>87</v>
      </c>
      <c r="B1" s="84"/>
      <c r="C1" s="84"/>
      <c r="L1" s="40" t="s">
        <v>124</v>
      </c>
      <c r="M1" s="40" t="s">
        <v>21</v>
      </c>
      <c r="N1" s="40" t="s">
        <v>18</v>
      </c>
      <c r="O1" s="40" t="s">
        <v>19</v>
      </c>
      <c r="P1" s="40" t="s">
        <v>122</v>
      </c>
      <c r="Q1" s="40" t="s">
        <v>123</v>
      </c>
      <c r="R1" s="40" t="s">
        <v>17</v>
      </c>
    </row>
    <row r="2" spans="1:19" ht="21">
      <c r="B2" t="s">
        <v>88</v>
      </c>
      <c r="C2">
        <v>24</v>
      </c>
      <c r="J2" t="s">
        <v>144</v>
      </c>
      <c r="K2" s="9">
        <v>1</v>
      </c>
      <c r="L2" s="41" t="s">
        <v>97</v>
      </c>
      <c r="M2" s="22">
        <v>99</v>
      </c>
      <c r="N2" s="22">
        <v>33</v>
      </c>
      <c r="O2" s="22">
        <v>0</v>
      </c>
      <c r="P2" s="22" t="str">
        <f>DEC2HEX(N2)</f>
        <v>21</v>
      </c>
      <c r="Q2" s="22" t="str">
        <f>DEC2HEX(O2)</f>
        <v>0</v>
      </c>
      <c r="R2" s="42">
        <v>210002</v>
      </c>
    </row>
    <row r="3" spans="1:19" ht="42">
      <c r="B3" t="s">
        <v>76</v>
      </c>
      <c r="C3">
        <v>32</v>
      </c>
      <c r="J3" t="s">
        <v>149</v>
      </c>
      <c r="K3" s="9">
        <v>2</v>
      </c>
      <c r="L3" s="41" t="s">
        <v>99</v>
      </c>
      <c r="M3" s="22">
        <v>97.7</v>
      </c>
      <c r="N3" s="22">
        <v>32</v>
      </c>
      <c r="O3" s="22">
        <v>1700</v>
      </c>
      <c r="P3" s="22" t="str">
        <f t="shared" ref="P3:P14" si="0">DEC2HEX(N3)</f>
        <v>20</v>
      </c>
      <c r="Q3" s="22" t="str">
        <f t="shared" ref="Q3:Q10" si="1">DEC2HEX(O3)</f>
        <v>6A4</v>
      </c>
      <c r="R3" s="42" t="s">
        <v>134</v>
      </c>
      <c r="S3" s="42"/>
    </row>
    <row r="4" spans="1:19" ht="21">
      <c r="B4" t="s">
        <v>18</v>
      </c>
      <c r="C4">
        <v>31</v>
      </c>
      <c r="K4" s="9">
        <v>3</v>
      </c>
      <c r="L4" s="41" t="s">
        <v>101</v>
      </c>
      <c r="M4" s="22">
        <v>96.8</v>
      </c>
      <c r="N4" s="22">
        <v>32</v>
      </c>
      <c r="O4" s="22">
        <v>800</v>
      </c>
      <c r="P4" s="22" t="str">
        <f t="shared" si="0"/>
        <v>20</v>
      </c>
      <c r="Q4" s="22" t="str">
        <f t="shared" si="1"/>
        <v>320</v>
      </c>
      <c r="R4" s="42">
        <v>203202</v>
      </c>
    </row>
    <row r="5" spans="1:19" ht="21">
      <c r="B5" t="s">
        <v>19</v>
      </c>
      <c r="C5">
        <v>400</v>
      </c>
      <c r="J5" t="s">
        <v>144</v>
      </c>
      <c r="K5" s="9">
        <v>4</v>
      </c>
      <c r="L5" s="41" t="s">
        <v>103</v>
      </c>
      <c r="M5" s="22">
        <v>94.7</v>
      </c>
      <c r="N5" s="22">
        <v>31</v>
      </c>
      <c r="O5" s="22">
        <v>1700</v>
      </c>
      <c r="P5" s="22" t="str">
        <f t="shared" si="0"/>
        <v>1F</v>
      </c>
      <c r="Q5" s="22" t="str">
        <f t="shared" si="1"/>
        <v>6A4</v>
      </c>
      <c r="R5" s="42" t="s">
        <v>132</v>
      </c>
    </row>
    <row r="6" spans="1:19" ht="21">
      <c r="B6" t="s">
        <v>0</v>
      </c>
      <c r="C6">
        <v>3000</v>
      </c>
      <c r="J6" t="s">
        <v>144</v>
      </c>
      <c r="K6" s="9">
        <v>5</v>
      </c>
      <c r="L6" s="41" t="s">
        <v>105</v>
      </c>
      <c r="M6" s="22">
        <v>93.4</v>
      </c>
      <c r="N6" s="22">
        <v>31</v>
      </c>
      <c r="O6" s="22">
        <v>400</v>
      </c>
      <c r="P6" s="22" t="str">
        <f t="shared" si="0"/>
        <v>1F</v>
      </c>
      <c r="Q6" s="22" t="str">
        <f t="shared" si="1"/>
        <v>190</v>
      </c>
      <c r="R6" s="42" t="s">
        <v>133</v>
      </c>
    </row>
    <row r="7" spans="1:19" ht="21">
      <c r="B7" t="s">
        <v>77</v>
      </c>
      <c r="C7">
        <v>0</v>
      </c>
      <c r="J7" t="s">
        <v>149</v>
      </c>
      <c r="K7" s="9">
        <v>6</v>
      </c>
      <c r="L7" s="41" t="s">
        <v>107</v>
      </c>
      <c r="M7" s="22">
        <v>92.4</v>
      </c>
      <c r="N7" s="22">
        <v>30</v>
      </c>
      <c r="O7" s="22">
        <v>2400</v>
      </c>
      <c r="P7" s="22" t="str">
        <f t="shared" si="0"/>
        <v>1E</v>
      </c>
      <c r="Q7" s="22" t="str">
        <f t="shared" si="1"/>
        <v>960</v>
      </c>
      <c r="R7" s="42" t="s">
        <v>131</v>
      </c>
    </row>
    <row r="8" spans="1:19" ht="21">
      <c r="J8" t="s">
        <v>144</v>
      </c>
      <c r="K8" s="9">
        <v>7</v>
      </c>
      <c r="L8" s="41" t="s">
        <v>109</v>
      </c>
      <c r="M8" s="22">
        <v>91.4</v>
      </c>
      <c r="N8" s="22">
        <v>30</v>
      </c>
      <c r="O8" s="22">
        <v>1400</v>
      </c>
      <c r="P8" s="22" t="str">
        <f t="shared" si="0"/>
        <v>1E</v>
      </c>
      <c r="Q8" s="22" t="str">
        <f t="shared" si="1"/>
        <v>578</v>
      </c>
      <c r="R8" s="42" t="s">
        <v>130</v>
      </c>
    </row>
    <row r="9" spans="1:19" ht="21">
      <c r="A9" t="s">
        <v>79</v>
      </c>
      <c r="B9" t="s">
        <v>78</v>
      </c>
      <c r="C9">
        <f>(4*C2/C3)*(C4+((C5*2^12+C7)/(C6*2^12)))</f>
        <v>93.4</v>
      </c>
      <c r="J9" t="s">
        <v>144</v>
      </c>
      <c r="K9" s="9">
        <v>8</v>
      </c>
      <c r="L9" s="41" t="s">
        <v>111</v>
      </c>
      <c r="M9" s="22">
        <v>89.9</v>
      </c>
      <c r="N9" s="22">
        <v>29</v>
      </c>
      <c r="O9" s="22">
        <v>2900</v>
      </c>
      <c r="P9" s="22" t="str">
        <f t="shared" si="0"/>
        <v>1D</v>
      </c>
      <c r="Q9" s="22" t="str">
        <f t="shared" si="1"/>
        <v>B54</v>
      </c>
      <c r="R9" s="42" t="s">
        <v>129</v>
      </c>
    </row>
    <row r="10" spans="1:19" ht="15" customHeight="1">
      <c r="J10" t="s">
        <v>144</v>
      </c>
      <c r="K10" s="9">
        <v>9</v>
      </c>
      <c r="L10" s="41" t="s">
        <v>113</v>
      </c>
      <c r="M10" s="22">
        <v>87.9</v>
      </c>
      <c r="N10" s="22">
        <v>29</v>
      </c>
      <c r="O10" s="22">
        <v>900</v>
      </c>
      <c r="P10" s="22" t="str">
        <f t="shared" si="0"/>
        <v>1D</v>
      </c>
      <c r="Q10" s="22" t="str">
        <f t="shared" si="1"/>
        <v>384</v>
      </c>
      <c r="R10" s="42" t="s">
        <v>128</v>
      </c>
    </row>
    <row r="11" spans="1:19" ht="1" hidden="1" customHeight="1">
      <c r="K11" s="9"/>
      <c r="L11" s="41" t="s">
        <v>115</v>
      </c>
      <c r="M11" s="22"/>
      <c r="N11" s="22"/>
      <c r="O11" s="22"/>
      <c r="P11" s="22" t="str">
        <f t="shared" si="0"/>
        <v>0</v>
      </c>
      <c r="Q11" s="22"/>
      <c r="R11" s="42"/>
    </row>
    <row r="12" spans="1:19" ht="21">
      <c r="J12" t="s">
        <v>144</v>
      </c>
      <c r="K12" s="9" t="s">
        <v>143</v>
      </c>
      <c r="L12" s="41" t="s">
        <v>117</v>
      </c>
      <c r="M12" s="22">
        <v>105.7</v>
      </c>
      <c r="N12" s="22">
        <v>35</v>
      </c>
      <c r="O12" s="22">
        <v>700</v>
      </c>
      <c r="P12" s="22" t="str">
        <f t="shared" si="0"/>
        <v>23</v>
      </c>
      <c r="Q12" s="22" t="str">
        <f>DEC2HEX(O12)</f>
        <v>2BC</v>
      </c>
      <c r="R12" s="42" t="s">
        <v>127</v>
      </c>
    </row>
    <row r="13" spans="1:19" ht="21">
      <c r="B13" s="8" t="s">
        <v>21</v>
      </c>
      <c r="C13" s="8" t="s">
        <v>18</v>
      </c>
      <c r="D13" s="8" t="s">
        <v>19</v>
      </c>
      <c r="F13" s="8" t="s">
        <v>21</v>
      </c>
      <c r="G13" s="8" t="s">
        <v>18</v>
      </c>
      <c r="H13" s="8" t="s">
        <v>19</v>
      </c>
      <c r="I13" s="44"/>
      <c r="J13" t="s">
        <v>149</v>
      </c>
      <c r="K13" s="9" t="s">
        <v>142</v>
      </c>
      <c r="L13" s="41" t="s">
        <v>119</v>
      </c>
      <c r="M13" s="22">
        <v>104.5</v>
      </c>
      <c r="N13" s="22">
        <v>34</v>
      </c>
      <c r="O13" s="22">
        <v>2500</v>
      </c>
      <c r="P13" s="22" t="str">
        <f t="shared" si="0"/>
        <v>22</v>
      </c>
      <c r="Q13" s="22" t="str">
        <f>DEC2HEX(O13)</f>
        <v>9C4</v>
      </c>
      <c r="R13" s="42" t="s">
        <v>126</v>
      </c>
    </row>
    <row r="14" spans="1:19" ht="21">
      <c r="B14" s="9">
        <v>87</v>
      </c>
      <c r="C14" s="2">
        <f>FLOOR(B14/3,1)</f>
        <v>29</v>
      </c>
      <c r="D14" s="2">
        <f>(B14/3-C14)*3000</f>
        <v>0</v>
      </c>
      <c r="F14">
        <v>87</v>
      </c>
      <c r="G14">
        <v>29</v>
      </c>
      <c r="H14">
        <v>0</v>
      </c>
      <c r="J14" t="s">
        <v>144</v>
      </c>
      <c r="K14" s="9" t="s">
        <v>141</v>
      </c>
      <c r="L14" s="47" t="s">
        <v>147</v>
      </c>
      <c r="M14" s="22">
        <v>101.7</v>
      </c>
      <c r="N14" s="22">
        <v>33</v>
      </c>
      <c r="O14" s="22">
        <v>2700</v>
      </c>
      <c r="P14" s="22" t="str">
        <f t="shared" si="0"/>
        <v>21</v>
      </c>
      <c r="Q14" s="22" t="str">
        <f>DEC2HEX(O14)</f>
        <v>A8C</v>
      </c>
      <c r="R14" s="42" t="s">
        <v>125</v>
      </c>
    </row>
    <row r="15" spans="1:19" ht="21">
      <c r="B15" s="9">
        <f>B14+0.001</f>
        <v>87.001000000000005</v>
      </c>
      <c r="C15" s="2">
        <f t="shared" ref="C15:C28" si="2">FLOOR(B15/3,1)</f>
        <v>29</v>
      </c>
      <c r="D15" s="2">
        <f t="shared" ref="D15:D16" si="3">(B15/3-C15)*3000</f>
        <v>1.0000000000012221</v>
      </c>
      <c r="F15">
        <v>88</v>
      </c>
      <c r="G15">
        <v>29</v>
      </c>
      <c r="H15">
        <v>1000</v>
      </c>
      <c r="L15" s="45" t="s">
        <v>145</v>
      </c>
      <c r="M15" s="46">
        <v>90.9</v>
      </c>
    </row>
    <row r="16" spans="1:19">
      <c r="B16" s="9">
        <f>B15+0.001</f>
        <v>87.00200000000001</v>
      </c>
      <c r="C16" s="2">
        <f t="shared" si="2"/>
        <v>29</v>
      </c>
      <c r="D16" s="2">
        <f t="shared" si="3"/>
        <v>2.0000000000131024</v>
      </c>
      <c r="F16">
        <v>89</v>
      </c>
      <c r="G16">
        <v>29</v>
      </c>
      <c r="H16">
        <v>2000</v>
      </c>
      <c r="M16" s="46" t="s">
        <v>146</v>
      </c>
    </row>
    <row r="17" spans="2:13">
      <c r="B17" s="9" t="s">
        <v>20</v>
      </c>
      <c r="C17" s="2" t="s">
        <v>20</v>
      </c>
      <c r="D17" s="2" t="s">
        <v>20</v>
      </c>
      <c r="F17">
        <v>89.998999999999995</v>
      </c>
      <c r="G17">
        <v>29</v>
      </c>
      <c r="H17">
        <v>2999</v>
      </c>
      <c r="M17" s="46">
        <v>95.5</v>
      </c>
    </row>
    <row r="18" spans="2:13">
      <c r="B18" s="9">
        <v>87.998999999999995</v>
      </c>
      <c r="C18" s="2">
        <f t="shared" si="2"/>
        <v>29</v>
      </c>
      <c r="D18" s="2">
        <f t="shared" ref="D18" si="4">(B18/3-C18)*3000</f>
        <v>998.99999999999523</v>
      </c>
      <c r="F18">
        <v>90</v>
      </c>
      <c r="G18">
        <v>30</v>
      </c>
      <c r="H18">
        <v>0</v>
      </c>
      <c r="M18" s="46">
        <v>97.2</v>
      </c>
    </row>
    <row r="19" spans="2:13">
      <c r="B19" s="9">
        <v>88</v>
      </c>
      <c r="C19" s="2">
        <f t="shared" si="2"/>
        <v>29</v>
      </c>
      <c r="D19" s="2">
        <f t="shared" ref="D19" si="5">(B19/3-C19)*3000</f>
        <v>999.99999999999648</v>
      </c>
      <c r="F19">
        <v>91</v>
      </c>
      <c r="G19">
        <v>30</v>
      </c>
      <c r="H19">
        <v>1000</v>
      </c>
      <c r="M19" s="46">
        <v>98.1</v>
      </c>
    </row>
    <row r="20" spans="2:13">
      <c r="B20" s="9">
        <v>88.001000000000005</v>
      </c>
      <c r="C20" s="2">
        <f t="shared" si="2"/>
        <v>29</v>
      </c>
      <c r="D20" s="2">
        <f t="shared" ref="D20" si="6">(B20/3-C20)*3000</f>
        <v>1001.0000000000083</v>
      </c>
      <c r="F20">
        <v>92</v>
      </c>
      <c r="G20">
        <v>30</v>
      </c>
      <c r="H20">
        <v>2000</v>
      </c>
      <c r="M20" s="46">
        <v>100.1</v>
      </c>
    </row>
    <row r="21" spans="2:13">
      <c r="B21" s="9"/>
      <c r="C21" s="2"/>
      <c r="D21" s="2"/>
      <c r="F21">
        <v>92.998999999999995</v>
      </c>
      <c r="G21">
        <v>30</v>
      </c>
      <c r="H21">
        <v>2999</v>
      </c>
      <c r="M21" s="46">
        <v>100.9</v>
      </c>
    </row>
    <row r="22" spans="2:13">
      <c r="B22" s="9">
        <v>89.998999999999995</v>
      </c>
      <c r="C22" s="2">
        <f t="shared" si="2"/>
        <v>29</v>
      </c>
      <c r="D22" s="2">
        <f>(B22/3-C22)*3000</f>
        <v>2998.9999999999986</v>
      </c>
      <c r="F22">
        <v>93</v>
      </c>
      <c r="G22">
        <v>31</v>
      </c>
      <c r="H22">
        <v>0</v>
      </c>
      <c r="K22" t="s">
        <v>142</v>
      </c>
      <c r="L22" t="s">
        <v>148</v>
      </c>
      <c r="M22" s="46">
        <v>103.7</v>
      </c>
    </row>
    <row r="23" spans="2:13">
      <c r="B23" s="9" t="s">
        <v>20</v>
      </c>
      <c r="C23" s="2" t="s">
        <v>20</v>
      </c>
      <c r="D23" s="2" t="s">
        <v>20</v>
      </c>
      <c r="F23">
        <v>94</v>
      </c>
      <c r="G23">
        <v>31</v>
      </c>
      <c r="H23">
        <v>1000</v>
      </c>
      <c r="M23" s="48">
        <v>102.7</v>
      </c>
    </row>
    <row r="24" spans="2:13">
      <c r="B24" s="9">
        <v>90</v>
      </c>
      <c r="C24" s="2">
        <f t="shared" si="2"/>
        <v>30</v>
      </c>
      <c r="D24" s="2">
        <f>(B24/3-C24)*3000</f>
        <v>0</v>
      </c>
      <c r="F24">
        <v>95</v>
      </c>
      <c r="G24">
        <v>31</v>
      </c>
      <c r="H24">
        <v>2000</v>
      </c>
      <c r="M24" s="48">
        <v>106.5</v>
      </c>
    </row>
    <row r="25" spans="2:13">
      <c r="B25" s="9">
        <v>90.001000000000005</v>
      </c>
      <c r="C25" s="2">
        <f t="shared" si="2"/>
        <v>30</v>
      </c>
      <c r="D25" s="2">
        <f t="shared" ref="D25" si="7">(B25/3-C25)*3000</f>
        <v>1.0000000000012221</v>
      </c>
      <c r="F25">
        <v>95.998999999999995</v>
      </c>
      <c r="G25">
        <v>31</v>
      </c>
      <c r="H25">
        <v>2999</v>
      </c>
      <c r="M25" s="48">
        <v>107.2</v>
      </c>
    </row>
    <row r="26" spans="2:13">
      <c r="B26" s="9">
        <v>90.001999999999995</v>
      </c>
      <c r="C26" s="2">
        <f t="shared" si="2"/>
        <v>30</v>
      </c>
      <c r="D26" s="2">
        <f t="shared" ref="D26" si="8">(B26/3-C26)*3000</f>
        <v>1.9999999999917861</v>
      </c>
      <c r="F26">
        <v>96</v>
      </c>
      <c r="G26">
        <v>32</v>
      </c>
      <c r="H26">
        <v>0</v>
      </c>
      <c r="M26" s="48">
        <v>107.7</v>
      </c>
    </row>
    <row r="27" spans="2:13">
      <c r="B27" s="9" t="s">
        <v>20</v>
      </c>
      <c r="C27" s="2" t="s">
        <v>20</v>
      </c>
      <c r="D27" s="2" t="s">
        <v>20</v>
      </c>
      <c r="F27">
        <v>97</v>
      </c>
      <c r="G27">
        <v>32</v>
      </c>
      <c r="H27">
        <v>1000</v>
      </c>
    </row>
    <row r="28" spans="2:13">
      <c r="B28" s="9">
        <v>108</v>
      </c>
      <c r="C28" s="2">
        <f t="shared" si="2"/>
        <v>36</v>
      </c>
      <c r="D28" s="2">
        <f t="shared" ref="D28" si="9">(B28/3-C28)*3000</f>
        <v>0</v>
      </c>
      <c r="F28">
        <v>98</v>
      </c>
      <c r="G28">
        <v>32</v>
      </c>
      <c r="H28">
        <v>2000</v>
      </c>
    </row>
    <row r="29" spans="2:13">
      <c r="F29">
        <v>98.998999999999995</v>
      </c>
      <c r="G29">
        <v>32</v>
      </c>
      <c r="H29">
        <v>2999</v>
      </c>
    </row>
    <row r="30" spans="2:13">
      <c r="F30">
        <v>99</v>
      </c>
      <c r="G30">
        <v>33</v>
      </c>
      <c r="H30">
        <v>0</v>
      </c>
    </row>
    <row r="31" spans="2:13">
      <c r="F31">
        <v>100</v>
      </c>
      <c r="G31">
        <v>33</v>
      </c>
      <c r="H31">
        <v>1000</v>
      </c>
    </row>
    <row r="32" spans="2:13">
      <c r="F32">
        <v>101</v>
      </c>
      <c r="G32">
        <v>33</v>
      </c>
      <c r="H32">
        <v>2000</v>
      </c>
    </row>
    <row r="33" spans="6:8">
      <c r="F33">
        <v>102</v>
      </c>
      <c r="G33">
        <v>34</v>
      </c>
      <c r="H33">
        <v>0</v>
      </c>
    </row>
    <row r="34" spans="6:8">
      <c r="F34">
        <v>103</v>
      </c>
      <c r="G34">
        <v>34</v>
      </c>
      <c r="H34">
        <v>1000</v>
      </c>
    </row>
    <row r="35" spans="6:8">
      <c r="F35">
        <v>104</v>
      </c>
      <c r="G35">
        <v>34</v>
      </c>
      <c r="H35">
        <v>2000</v>
      </c>
    </row>
    <row r="36" spans="6:8">
      <c r="F36">
        <v>105</v>
      </c>
      <c r="G36">
        <v>35</v>
      </c>
      <c r="H36">
        <v>0</v>
      </c>
    </row>
    <row r="37" spans="6:8">
      <c r="F37">
        <v>106</v>
      </c>
      <c r="G37">
        <v>35</v>
      </c>
      <c r="H37">
        <v>1000</v>
      </c>
    </row>
    <row r="38" spans="6:8">
      <c r="F38">
        <v>107</v>
      </c>
      <c r="G38">
        <v>35</v>
      </c>
      <c r="H38">
        <v>2000</v>
      </c>
    </row>
    <row r="39" spans="6:8">
      <c r="F39">
        <v>107.999</v>
      </c>
      <c r="G39">
        <v>35</v>
      </c>
      <c r="H39">
        <v>2999</v>
      </c>
    </row>
    <row r="40" spans="6:8">
      <c r="F40">
        <v>108</v>
      </c>
      <c r="G40">
        <v>36</v>
      </c>
      <c r="H40">
        <v>0</v>
      </c>
    </row>
    <row r="45" spans="6:8">
      <c r="F45">
        <v>107.7</v>
      </c>
      <c r="G45">
        <v>35</v>
      </c>
      <c r="H45">
        <v>2700</v>
      </c>
    </row>
    <row r="49" spans="1:1" ht="21">
      <c r="A49" s="39" t="s">
        <v>98</v>
      </c>
    </row>
    <row r="50" spans="1:1" ht="21">
      <c r="A50" s="39" t="s">
        <v>100</v>
      </c>
    </row>
    <row r="51" spans="1:1" ht="21">
      <c r="A51" s="39" t="s">
        <v>102</v>
      </c>
    </row>
    <row r="52" spans="1:1" ht="21">
      <c r="A52" s="39" t="s">
        <v>104</v>
      </c>
    </row>
    <row r="53" spans="1:1" ht="21">
      <c r="A53" s="39" t="s">
        <v>106</v>
      </c>
    </row>
    <row r="54" spans="1:1" ht="21">
      <c r="A54" s="39" t="s">
        <v>108</v>
      </c>
    </row>
    <row r="55" spans="1:1" ht="21">
      <c r="A55" s="39" t="s">
        <v>110</v>
      </c>
    </row>
    <row r="56" spans="1:1" ht="21">
      <c r="A56" s="39" t="s">
        <v>112</v>
      </c>
    </row>
    <row r="57" spans="1:1" ht="21">
      <c r="A57" s="39" t="s">
        <v>114</v>
      </c>
    </row>
    <row r="58" spans="1:1" ht="21">
      <c r="A58" s="39" t="s">
        <v>116</v>
      </c>
    </row>
    <row r="59" spans="1:1" ht="21">
      <c r="A59" s="39" t="s">
        <v>118</v>
      </c>
    </row>
    <row r="60" spans="1:1" ht="21">
      <c r="A60" s="39" t="s">
        <v>120</v>
      </c>
    </row>
    <row r="61" spans="1:1" ht="21">
      <c r="A61" s="39" t="s">
        <v>121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3FF5-6889-A54A-BD3B-BCC987BCD045}">
  <dimension ref="A1:G17"/>
  <sheetViews>
    <sheetView zoomScale="125" workbookViewId="0">
      <selection activeCell="D10" sqref="D10"/>
    </sheetView>
  </sheetViews>
  <sheetFormatPr defaultColWidth="11" defaultRowHeight="15.5"/>
  <cols>
    <col min="2" max="4" width="13" customWidth="1"/>
  </cols>
  <sheetData>
    <row r="1" spans="1:7">
      <c r="A1" t="s">
        <v>89</v>
      </c>
    </row>
    <row r="3" spans="1:7" s="37" customFormat="1" ht="31">
      <c r="A3" s="36" t="s">
        <v>90</v>
      </c>
      <c r="B3" s="36" t="s">
        <v>91</v>
      </c>
      <c r="C3" s="36" t="s">
        <v>92</v>
      </c>
      <c r="D3" s="36" t="s">
        <v>93</v>
      </c>
    </row>
    <row r="4" spans="1:7">
      <c r="A4" s="23">
        <v>16</v>
      </c>
      <c r="B4" s="23">
        <v>65536</v>
      </c>
      <c r="C4" s="23">
        <v>20</v>
      </c>
      <c r="D4" s="23">
        <v>1310720</v>
      </c>
    </row>
    <row r="5" spans="1:7">
      <c r="A5" s="23">
        <v>15</v>
      </c>
      <c r="B5" s="23">
        <v>32768</v>
      </c>
      <c r="C5" s="23">
        <v>20</v>
      </c>
      <c r="D5" s="23">
        <v>655360</v>
      </c>
    </row>
    <row r="6" spans="1:7">
      <c r="A6" s="23">
        <v>14</v>
      </c>
      <c r="B6" s="23">
        <v>16384</v>
      </c>
      <c r="C6" s="23">
        <v>20</v>
      </c>
      <c r="D6" s="23">
        <v>327680</v>
      </c>
    </row>
    <row r="7" spans="1:7">
      <c r="A7" s="23">
        <v>13</v>
      </c>
      <c r="B7" s="23">
        <v>8192</v>
      </c>
      <c r="C7" s="23">
        <v>20</v>
      </c>
      <c r="D7" s="23">
        <v>163840</v>
      </c>
    </row>
    <row r="8" spans="1:7">
      <c r="A8" s="23">
        <v>12</v>
      </c>
      <c r="B8" s="23">
        <v>4096</v>
      </c>
      <c r="C8" s="23">
        <v>20</v>
      </c>
      <c r="D8" s="23">
        <v>81920</v>
      </c>
    </row>
    <row r="9" spans="1:7">
      <c r="A9" s="23">
        <v>11</v>
      </c>
      <c r="B9" s="23">
        <v>2048</v>
      </c>
      <c r="C9" s="23">
        <v>20</v>
      </c>
      <c r="D9" s="23">
        <v>40960</v>
      </c>
    </row>
    <row r="10" spans="1:7">
      <c r="A10" s="38">
        <v>10</v>
      </c>
      <c r="B10" s="38">
        <v>1024</v>
      </c>
      <c r="C10" s="38">
        <v>20</v>
      </c>
      <c r="D10" s="38">
        <v>20480</v>
      </c>
    </row>
    <row r="11" spans="1:7">
      <c r="A11" s="38">
        <v>10</v>
      </c>
      <c r="B11" s="38">
        <v>1024</v>
      </c>
      <c r="C11" s="38">
        <v>40</v>
      </c>
      <c r="D11" s="38">
        <v>40960</v>
      </c>
    </row>
    <row r="13" spans="1:7">
      <c r="A13" t="s">
        <v>94</v>
      </c>
    </row>
    <row r="16" spans="1:7">
      <c r="G16">
        <f>2^14</f>
        <v>16384</v>
      </c>
    </row>
    <row r="17" spans="7:7">
      <c r="G17">
        <f>2^15</f>
        <v>32768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Reg0</vt:lpstr>
      <vt:lpstr>Reg5</vt:lpstr>
      <vt:lpstr>Reg2</vt:lpstr>
      <vt:lpstr>Reg1</vt:lpstr>
      <vt:lpstr>Reg6</vt:lpstr>
      <vt:lpstr>Reg4</vt:lpstr>
      <vt:lpstr>Reg3</vt:lpstr>
      <vt:lpstr>Channels</vt:lpstr>
      <vt:lpstr>PMW</vt:lpstr>
      <vt:lpstr>SW_HW_interface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李慕涵</cp:lastModifiedBy>
  <dcterms:created xsi:type="dcterms:W3CDTF">2022-03-20T12:13:00Z</dcterms:created>
  <dcterms:modified xsi:type="dcterms:W3CDTF">2022-06-24T16:31:59Z</dcterms:modified>
</cp:coreProperties>
</file>