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jeffreyhaberle/School/CSIS 1200/"/>
    </mc:Choice>
  </mc:AlternateContent>
  <bookViews>
    <workbookView xWindow="0" yWindow="460" windowWidth="28800" windowHeight="17460"/>
  </bookViews>
  <sheets>
    <sheet name="Employees" sheetId="1" r:id="rId1"/>
    <sheet name="Branch" sheetId="2" r:id="rId2"/>
    <sheet name="Bonu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B27" i="1"/>
  <c r="B26" i="1"/>
  <c r="J15" i="1"/>
  <c r="I13" i="1"/>
  <c r="I12" i="1"/>
  <c r="I11" i="1"/>
  <c r="I10" i="1"/>
  <c r="I9" i="1"/>
  <c r="I8" i="1"/>
  <c r="I7" i="1"/>
  <c r="I6" i="1"/>
  <c r="I5" i="1"/>
  <c r="I4" i="1"/>
  <c r="J4" i="1"/>
  <c r="J5" i="1"/>
  <c r="J6" i="1"/>
  <c r="J9" i="1"/>
  <c r="J7" i="1"/>
  <c r="J8" i="1"/>
  <c r="J10" i="1"/>
  <c r="J11" i="1"/>
  <c r="J12" i="1"/>
  <c r="J13" i="1"/>
  <c r="B29" i="1"/>
  <c r="F28" i="1"/>
  <c r="F27" i="1"/>
  <c r="F26" i="1"/>
</calcChain>
</file>

<file path=xl/sharedStrings.xml><?xml version="1.0" encoding="utf-8"?>
<sst xmlns="http://schemas.openxmlformats.org/spreadsheetml/2006/main" count="112" uniqueCount="79">
  <si>
    <t>Branch</t>
  </si>
  <si>
    <t>Address</t>
  </si>
  <si>
    <t>City</t>
  </si>
  <si>
    <t>State</t>
  </si>
  <si>
    <t>Zip</t>
  </si>
  <si>
    <t>Phone</t>
  </si>
  <si>
    <t>Fax</t>
  </si>
  <si>
    <t>Cameron Park</t>
  </si>
  <si>
    <t>3360 Coach Lane</t>
  </si>
  <si>
    <t>CA</t>
  </si>
  <si>
    <t>95682-8454</t>
  </si>
  <si>
    <t>(530) 672-3232</t>
  </si>
  <si>
    <t>(530) 672-1111</t>
  </si>
  <si>
    <t>Folsom</t>
  </si>
  <si>
    <t>75 Natoma St. #B1</t>
  </si>
  <si>
    <t>95630-2640</t>
  </si>
  <si>
    <t>(916) 458-5555</t>
  </si>
  <si>
    <t>(916) 458-6666</t>
  </si>
  <si>
    <t>Granite Bay</t>
  </si>
  <si>
    <t>6132 Del Oro Road</t>
  </si>
  <si>
    <t>95746-9007</t>
  </si>
  <si>
    <t>(916) 791-8787</t>
  </si>
  <si>
    <t>(916) 791-9999</t>
  </si>
  <si>
    <t>Employee ID</t>
  </si>
  <si>
    <t>First Name</t>
  </si>
  <si>
    <t>Last Name</t>
  </si>
  <si>
    <t>Title</t>
  </si>
  <si>
    <t>Department</t>
  </si>
  <si>
    <t>Start Date</t>
  </si>
  <si>
    <t>Base Monthly Salary</t>
  </si>
  <si>
    <t>101</t>
  </si>
  <si>
    <t>Bob</t>
  </si>
  <si>
    <t>Lingle</t>
  </si>
  <si>
    <t>CEO</t>
  </si>
  <si>
    <t>Administration</t>
  </si>
  <si>
    <t>102</t>
  </si>
  <si>
    <t>Lanita</t>
  </si>
  <si>
    <t>McCartney</t>
  </si>
  <si>
    <t>Chief Operating Office</t>
  </si>
  <si>
    <t>103</t>
  </si>
  <si>
    <t>Eleesha</t>
  </si>
  <si>
    <t>Santos</t>
  </si>
  <si>
    <t>Insurance Agent</t>
  </si>
  <si>
    <t>Health and Benefits</t>
  </si>
  <si>
    <t>104</t>
  </si>
  <si>
    <t>Roy</t>
  </si>
  <si>
    <t>Baxter</t>
  </si>
  <si>
    <t>Property and Casualty</t>
  </si>
  <si>
    <t>105</t>
  </si>
  <si>
    <t>Jennifer</t>
  </si>
  <si>
    <t>Alaro</t>
  </si>
  <si>
    <t>Administrative Assistant</t>
  </si>
  <si>
    <t>115</t>
  </si>
  <si>
    <t>Tami</t>
  </si>
  <si>
    <t>Chan</t>
  </si>
  <si>
    <t>117</t>
  </si>
  <si>
    <t>Charlene</t>
  </si>
  <si>
    <t>Althouse</t>
  </si>
  <si>
    <t>Large Group Specialist</t>
  </si>
  <si>
    <t>119</t>
  </si>
  <si>
    <t>Juan</t>
  </si>
  <si>
    <t>Taylor</t>
  </si>
  <si>
    <t>Insurance Sales</t>
  </si>
  <si>
    <t>120</t>
  </si>
  <si>
    <t>Wayne</t>
  </si>
  <si>
    <t>Reza</t>
  </si>
  <si>
    <t>125</t>
  </si>
  <si>
    <t>Cheryl</t>
  </si>
  <si>
    <t>Nevens</t>
  </si>
  <si>
    <t>Chief Information Officer</t>
  </si>
  <si>
    <t>Bonus</t>
  </si>
  <si>
    <t>Total Monthly Salary</t>
  </si>
  <si>
    <t>Branch Totals</t>
  </si>
  <si>
    <t>Total</t>
  </si>
  <si>
    <t>Central Sierra</t>
  </si>
  <si>
    <t>Salary Summary</t>
  </si>
  <si>
    <t>Highest Salary</t>
  </si>
  <si>
    <t>Lowest Salary</t>
  </si>
  <si>
    <t>Average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</si>
</sst>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_-* #,##0.00_-;\-* #,##0.00_-;_-* &quot;-&quot;??_-;_-@_-"/>
    <numFmt numFmtId="166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rgb="FF44546A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BDD7EE"/>
        <bgColor rgb="FFFFFFFF"/>
      </patternFill>
    </fill>
    <fill>
      <patternFill patternType="solid">
        <fgColor rgb="FFBDD7EE"/>
        <bgColor rgb="FF00000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0" borderId="4" applyNumberFormat="0" applyFill="0" applyAlignment="0" applyProtection="0"/>
    <xf numFmtId="0" fontId="2" fillId="0" borderId="0"/>
    <xf numFmtId="0" fontId="1" fillId="0" borderId="0"/>
    <xf numFmtId="0" fontId="1" fillId="0" borderId="0"/>
    <xf numFmtId="0" fontId="5" fillId="0" borderId="5" applyNumberFormat="0" applyFill="0" applyAlignment="0" applyProtection="0"/>
  </cellStyleXfs>
  <cellXfs count="20">
    <xf numFmtId="0" fontId="0" fillId="0" borderId="0" xfId="0"/>
    <xf numFmtId="0" fontId="2" fillId="0" borderId="0" xfId="3"/>
    <xf numFmtId="0" fontId="4" fillId="0" borderId="0" xfId="3" applyFont="1"/>
    <xf numFmtId="0" fontId="6" fillId="0" borderId="4" xfId="2" applyFont="1" applyFill="1"/>
    <xf numFmtId="0" fontId="7" fillId="0" borderId="0" xfId="3" applyFont="1" applyFill="1"/>
    <xf numFmtId="0" fontId="8" fillId="0" borderId="0" xfId="0" applyFont="1" applyFill="1"/>
    <xf numFmtId="0" fontId="9" fillId="3" borderId="1" xfId="1" applyFont="1" applyFill="1" applyBorder="1" applyAlignment="1">
      <alignment horizontal="center"/>
    </xf>
    <xf numFmtId="0" fontId="7" fillId="0" borderId="2" xfId="4" applyFont="1" applyFill="1" applyBorder="1" applyAlignment="1">
      <alignment horizontal="center" wrapText="1"/>
    </xf>
    <xf numFmtId="0" fontId="7" fillId="0" borderId="2" xfId="4" applyFont="1" applyFill="1" applyBorder="1" applyAlignment="1">
      <alignment wrapText="1"/>
    </xf>
    <xf numFmtId="164" fontId="7" fillId="0" borderId="2" xfId="4" applyNumberFormat="1" applyFont="1" applyFill="1" applyBorder="1" applyAlignment="1">
      <alignment horizontal="right" wrapText="1"/>
    </xf>
    <xf numFmtId="165" fontId="7" fillId="0" borderId="2" xfId="4" applyNumberFormat="1" applyFont="1" applyFill="1" applyBorder="1" applyAlignment="1">
      <alignment horizontal="right" wrapText="1"/>
    </xf>
    <xf numFmtId="9" fontId="7" fillId="0" borderId="0" xfId="0" applyNumberFormat="1" applyFont="1" applyFill="1"/>
    <xf numFmtId="166" fontId="9" fillId="0" borderId="5" xfId="6" applyNumberFormat="1" applyFont="1" applyFill="1"/>
    <xf numFmtId="0" fontId="9" fillId="4" borderId="3" xfId="3" applyFont="1" applyFill="1" applyBorder="1" applyAlignment="1">
      <alignment horizontal="center"/>
    </xf>
    <xf numFmtId="0" fontId="7" fillId="0" borderId="3" xfId="3" applyFont="1" applyFill="1" applyBorder="1"/>
    <xf numFmtId="166" fontId="7" fillId="0" borderId="3" xfId="3" applyNumberFormat="1" applyFont="1" applyFill="1" applyBorder="1"/>
    <xf numFmtId="0" fontId="10" fillId="3" borderId="3" xfId="1" applyFont="1" applyFill="1" applyBorder="1"/>
    <xf numFmtId="9" fontId="7" fillId="0" borderId="3" xfId="3" applyNumberFormat="1" applyFont="1" applyFill="1" applyBorder="1"/>
    <xf numFmtId="0" fontId="7" fillId="0" borderId="2" xfId="5" applyFont="1" applyFill="1" applyBorder="1" applyAlignment="1">
      <alignment wrapText="1"/>
    </xf>
    <xf numFmtId="165" fontId="7" fillId="0" borderId="3" xfId="4" applyNumberFormat="1" applyFont="1" applyFill="1" applyBorder="1" applyAlignment="1">
      <alignment horizontal="right" wrapText="1"/>
    </xf>
  </cellXfs>
  <cellStyles count="7">
    <cellStyle name="40% - Accent1#+RDpWRl59QG6X3HE7Myo5Wc2Q3cgsBmc" xfId="1"/>
    <cellStyle name="Heading 1#+RDpWRl59QG6X3HE7Myo5Wc2Q3cgsBmc" xfId="2"/>
    <cellStyle name="Normal" xfId="0" builtinId="0"/>
    <cellStyle name="Normal_Sheet4#+RDpWRl59QG6X3HE7Myo5Wc2Q3cgsBmc" xfId="4"/>
    <cellStyle name="Normal_Sheet8#+RDpWRl59QG6X3HE7Myo5Wc2Q3cgsBmc" xfId="5"/>
    <cellStyle name="Normal#+RDpWRl59QG6X3HE7Myo5Wc2Q3cgsBmc" xfId="3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H25" sqref="H25"/>
    </sheetView>
  </sheetViews>
  <sheetFormatPr baseColWidth="10" defaultColWidth="24.33203125" defaultRowHeight="15" x14ac:dyDescent="0.2"/>
  <cols>
    <col min="1" max="1" width="21.33203125" style="1" customWidth="1"/>
    <col min="2" max="2" width="12.33203125" style="1" bestFit="1" customWidth="1"/>
    <col min="3" max="3" width="12.1640625" style="1" bestFit="1" customWidth="1"/>
    <col min="4" max="4" width="16" style="1" bestFit="1" customWidth="1"/>
    <col min="5" max="5" width="23.83203125" style="1" bestFit="1" customWidth="1"/>
    <col min="6" max="6" width="23.5" style="1" bestFit="1" customWidth="1"/>
    <col min="7" max="7" width="12" style="1" bestFit="1" customWidth="1"/>
    <col min="8" max="8" width="24" style="1" bestFit="1" customWidth="1"/>
  </cols>
  <sheetData>
    <row r="1" spans="1:10" ht="25" thickBot="1" x14ac:dyDescent="0.35">
      <c r="A1" s="3" t="s">
        <v>74</v>
      </c>
      <c r="B1" s="4"/>
      <c r="C1" s="4"/>
      <c r="D1" s="4"/>
      <c r="E1" s="4"/>
      <c r="F1" s="4"/>
      <c r="G1" s="4"/>
      <c r="H1" s="4"/>
      <c r="I1" s="5"/>
      <c r="J1" s="5"/>
    </row>
    <row r="2" spans="1:10" ht="16" thickTop="1" x14ac:dyDescent="0.2">
      <c r="A2" s="4"/>
      <c r="B2" s="4"/>
      <c r="C2" s="4"/>
      <c r="D2" s="4"/>
      <c r="E2" s="4"/>
      <c r="F2" s="4"/>
      <c r="G2" s="4"/>
      <c r="H2" s="4"/>
      <c r="I2" s="5"/>
      <c r="J2" s="5"/>
    </row>
    <row r="3" spans="1:10" ht="15.75" customHeight="1" x14ac:dyDescent="0.2">
      <c r="A3" s="6" t="s">
        <v>23</v>
      </c>
      <c r="B3" s="6" t="s">
        <v>24</v>
      </c>
      <c r="C3" s="6" t="s">
        <v>25</v>
      </c>
      <c r="D3" s="6" t="s">
        <v>0</v>
      </c>
      <c r="E3" s="6" t="s">
        <v>26</v>
      </c>
      <c r="F3" s="6" t="s">
        <v>27</v>
      </c>
      <c r="G3" s="6" t="s">
        <v>28</v>
      </c>
      <c r="H3" s="6" t="s">
        <v>29</v>
      </c>
      <c r="I3" s="6" t="s">
        <v>70</v>
      </c>
      <c r="J3" s="6" t="s">
        <v>71</v>
      </c>
    </row>
    <row r="4" spans="1:10" ht="15.75" customHeight="1" x14ac:dyDescent="0.2">
      <c r="A4" s="7" t="s">
        <v>30</v>
      </c>
      <c r="B4" s="8" t="s">
        <v>31</v>
      </c>
      <c r="C4" s="8" t="s">
        <v>32</v>
      </c>
      <c r="D4" s="8" t="s">
        <v>7</v>
      </c>
      <c r="E4" s="8" t="s">
        <v>33</v>
      </c>
      <c r="F4" s="8" t="s">
        <v>34</v>
      </c>
      <c r="G4" s="9">
        <v>40909</v>
      </c>
      <c r="H4" s="10">
        <v>15000</v>
      </c>
      <c r="I4" s="11">
        <f>VLOOKUP(H4,Bonus!$A$4:$B$8,2)</f>
        <v>0.01</v>
      </c>
      <c r="J4" s="10">
        <f>SUM(H4*I4)+H4</f>
        <v>15150</v>
      </c>
    </row>
    <row r="5" spans="1:10" ht="15.75" customHeight="1" x14ac:dyDescent="0.2">
      <c r="A5" s="7" t="s">
        <v>35</v>
      </c>
      <c r="B5" s="8" t="s">
        <v>36</v>
      </c>
      <c r="C5" s="8" t="s">
        <v>37</v>
      </c>
      <c r="D5" s="8" t="s">
        <v>7</v>
      </c>
      <c r="E5" s="8" t="s">
        <v>38</v>
      </c>
      <c r="F5" s="8" t="s">
        <v>34</v>
      </c>
      <c r="G5" s="9">
        <v>40909</v>
      </c>
      <c r="H5" s="10">
        <v>12000</v>
      </c>
      <c r="I5" s="11">
        <f>VLOOKUP(H5,Bonus!$A$4:$B$8,2)</f>
        <v>0.02</v>
      </c>
      <c r="J5" s="10">
        <f t="shared" ref="J5:J13" si="0">SUM(H5*I5)+H5</f>
        <v>12240</v>
      </c>
    </row>
    <row r="6" spans="1:10" ht="15.75" customHeight="1" x14ac:dyDescent="0.2">
      <c r="A6" s="7" t="s">
        <v>39</v>
      </c>
      <c r="B6" s="8" t="s">
        <v>40</v>
      </c>
      <c r="C6" s="8" t="s">
        <v>41</v>
      </c>
      <c r="D6" s="8" t="s">
        <v>7</v>
      </c>
      <c r="E6" s="8" t="s">
        <v>42</v>
      </c>
      <c r="F6" s="8" t="s">
        <v>43</v>
      </c>
      <c r="G6" s="9">
        <v>40949</v>
      </c>
      <c r="H6" s="10">
        <v>5500</v>
      </c>
      <c r="I6" s="11">
        <f>VLOOKUP(H6,Bonus!$A$4:$B$8,2)</f>
        <v>0.03</v>
      </c>
      <c r="J6" s="10">
        <f t="shared" si="0"/>
        <v>5665</v>
      </c>
    </row>
    <row r="7" spans="1:10" ht="15.75" customHeight="1" x14ac:dyDescent="0.2">
      <c r="A7" s="7" t="s">
        <v>44</v>
      </c>
      <c r="B7" s="8" t="s">
        <v>45</v>
      </c>
      <c r="C7" s="8" t="s">
        <v>46</v>
      </c>
      <c r="D7" s="8" t="s">
        <v>18</v>
      </c>
      <c r="E7" s="8" t="s">
        <v>42</v>
      </c>
      <c r="F7" s="8" t="s">
        <v>47</v>
      </c>
      <c r="G7" s="9">
        <v>40950</v>
      </c>
      <c r="H7" s="10">
        <v>4500</v>
      </c>
      <c r="I7" s="11">
        <f>VLOOKUP(H7,Bonus!$A$4:$B$8,2)</f>
        <v>0.03</v>
      </c>
      <c r="J7" s="10">
        <f t="shared" si="0"/>
        <v>4635</v>
      </c>
    </row>
    <row r="8" spans="1:10" ht="15.75" customHeight="1" x14ac:dyDescent="0.2">
      <c r="A8" s="7" t="s">
        <v>48</v>
      </c>
      <c r="B8" s="8" t="s">
        <v>49</v>
      </c>
      <c r="C8" s="8" t="s">
        <v>50</v>
      </c>
      <c r="D8" s="8" t="s">
        <v>13</v>
      </c>
      <c r="E8" s="8" t="s">
        <v>51</v>
      </c>
      <c r="F8" s="8" t="s">
        <v>34</v>
      </c>
      <c r="G8" s="9">
        <v>41012</v>
      </c>
      <c r="H8" s="10">
        <v>3000</v>
      </c>
      <c r="I8" s="11">
        <f>VLOOKUP(H8,Bonus!$A$4:$B$8,2)</f>
        <v>0.03</v>
      </c>
      <c r="J8" s="10">
        <f t="shared" si="0"/>
        <v>3090</v>
      </c>
    </row>
    <row r="9" spans="1:10" ht="15.75" customHeight="1" x14ac:dyDescent="0.2">
      <c r="A9" s="7" t="s">
        <v>52</v>
      </c>
      <c r="B9" s="8" t="s">
        <v>53</v>
      </c>
      <c r="C9" s="8" t="s">
        <v>54</v>
      </c>
      <c r="D9" s="8" t="s">
        <v>7</v>
      </c>
      <c r="E9" s="8" t="s">
        <v>51</v>
      </c>
      <c r="F9" s="8" t="s">
        <v>43</v>
      </c>
      <c r="G9" s="9">
        <v>41036</v>
      </c>
      <c r="H9" s="10">
        <v>3000</v>
      </c>
      <c r="I9" s="11">
        <f>VLOOKUP(H9,Bonus!$A$4:$B$8,2)</f>
        <v>0.03</v>
      </c>
      <c r="J9" s="10">
        <f t="shared" si="0"/>
        <v>3090</v>
      </c>
    </row>
    <row r="10" spans="1:10" ht="15.75" customHeight="1" x14ac:dyDescent="0.2">
      <c r="A10" s="7" t="s">
        <v>55</v>
      </c>
      <c r="B10" s="8" t="s">
        <v>56</v>
      </c>
      <c r="C10" s="8" t="s">
        <v>57</v>
      </c>
      <c r="D10" s="8" t="s">
        <v>18</v>
      </c>
      <c r="E10" s="8" t="s">
        <v>58</v>
      </c>
      <c r="F10" s="8" t="s">
        <v>47</v>
      </c>
      <c r="G10" s="9">
        <v>41091</v>
      </c>
      <c r="H10" s="10">
        <v>4700</v>
      </c>
      <c r="I10" s="11">
        <f>VLOOKUP(H10,Bonus!$A$4:$B$8,2)</f>
        <v>0.03</v>
      </c>
      <c r="J10" s="10">
        <f t="shared" si="0"/>
        <v>4841</v>
      </c>
    </row>
    <row r="11" spans="1:10" ht="15.75" customHeight="1" x14ac:dyDescent="0.2">
      <c r="A11" s="7" t="s">
        <v>59</v>
      </c>
      <c r="B11" s="8" t="s">
        <v>60</v>
      </c>
      <c r="C11" s="8" t="s">
        <v>61</v>
      </c>
      <c r="D11" s="8" t="s">
        <v>18</v>
      </c>
      <c r="E11" s="8" t="s">
        <v>42</v>
      </c>
      <c r="F11" s="8" t="s">
        <v>62</v>
      </c>
      <c r="G11" s="9">
        <v>41153</v>
      </c>
      <c r="H11" s="10">
        <v>4000</v>
      </c>
      <c r="I11" s="11">
        <f>VLOOKUP(H11,Bonus!$A$4:$B$8,2)</f>
        <v>0.03</v>
      </c>
      <c r="J11" s="10">
        <f t="shared" si="0"/>
        <v>4120</v>
      </c>
    </row>
    <row r="12" spans="1:10" ht="15.75" customHeight="1" x14ac:dyDescent="0.2">
      <c r="A12" s="7" t="s">
        <v>63</v>
      </c>
      <c r="B12" s="8" t="s">
        <v>64</v>
      </c>
      <c r="C12" s="8" t="s">
        <v>65</v>
      </c>
      <c r="D12" s="8" t="s">
        <v>7</v>
      </c>
      <c r="E12" s="8" t="s">
        <v>42</v>
      </c>
      <c r="F12" s="8" t="s">
        <v>43</v>
      </c>
      <c r="G12" s="9">
        <v>41232</v>
      </c>
      <c r="H12" s="10">
        <v>4000</v>
      </c>
      <c r="I12" s="11">
        <f>VLOOKUP(H12,Bonus!$A$4:$B$8,2)</f>
        <v>0.03</v>
      </c>
      <c r="J12" s="10">
        <f t="shared" si="0"/>
        <v>4120</v>
      </c>
    </row>
    <row r="13" spans="1:10" ht="15.75" customHeight="1" x14ac:dyDescent="0.2">
      <c r="A13" s="7" t="s">
        <v>66</v>
      </c>
      <c r="B13" s="8" t="s">
        <v>67</v>
      </c>
      <c r="C13" s="8" t="s">
        <v>68</v>
      </c>
      <c r="D13" s="8" t="s">
        <v>7</v>
      </c>
      <c r="E13" s="8" t="s">
        <v>69</v>
      </c>
      <c r="F13" s="8" t="s">
        <v>34</v>
      </c>
      <c r="G13" s="9">
        <v>41281</v>
      </c>
      <c r="H13" s="10">
        <v>12000</v>
      </c>
      <c r="I13" s="11">
        <f>VLOOKUP(H13,Bonus!$A$4:$B$8,2)</f>
        <v>0.02</v>
      </c>
      <c r="J13" s="10">
        <f t="shared" si="0"/>
        <v>12240</v>
      </c>
    </row>
    <row r="14" spans="1:10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ht="16" thickBot="1" x14ac:dyDescent="0.25">
      <c r="A15" s="4"/>
      <c r="B15" s="4"/>
      <c r="C15" s="4"/>
      <c r="D15" s="4"/>
      <c r="E15" s="4"/>
      <c r="F15" s="4"/>
      <c r="G15" s="4"/>
      <c r="H15" s="4"/>
      <c r="I15" s="4"/>
      <c r="J15" s="12">
        <f>SUM(J4:J13)</f>
        <v>69191</v>
      </c>
    </row>
    <row r="16" spans="1:10" ht="16" thickTop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2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2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A25" s="13" t="s">
        <v>72</v>
      </c>
      <c r="B25" s="13"/>
      <c r="C25" s="4"/>
      <c r="D25" s="4"/>
      <c r="E25" s="13" t="s">
        <v>75</v>
      </c>
      <c r="F25" s="13"/>
      <c r="G25" s="4"/>
      <c r="H25" s="4"/>
      <c r="I25" s="4"/>
      <c r="J25" s="4"/>
    </row>
    <row r="26" spans="1:10" x14ac:dyDescent="0.2">
      <c r="A26" s="14" t="s">
        <v>7</v>
      </c>
      <c r="B26" s="19">
        <f>SUMIF($D$4:$D$13,A26,$J$4:$J$13)</f>
        <v>52505</v>
      </c>
      <c r="C26" s="4"/>
      <c r="D26" s="4"/>
      <c r="E26" s="14" t="s">
        <v>76</v>
      </c>
      <c r="F26" s="19">
        <f>MAX(J4:J13)</f>
        <v>15150</v>
      </c>
      <c r="G26" s="4"/>
      <c r="H26" s="4"/>
      <c r="I26" s="4"/>
      <c r="J26" s="4"/>
    </row>
    <row r="27" spans="1:10" x14ac:dyDescent="0.2">
      <c r="A27" s="14" t="s">
        <v>13</v>
      </c>
      <c r="B27" s="19">
        <f t="shared" ref="B27:B28" si="1">SUMIF($D$4:$D$13,A27,$J$4:$J$13)</f>
        <v>3090</v>
      </c>
      <c r="C27" s="4"/>
      <c r="D27" s="4"/>
      <c r="E27" s="14" t="s">
        <v>77</v>
      </c>
      <c r="F27" s="19">
        <f>MIN(J4:J13)</f>
        <v>3090</v>
      </c>
      <c r="G27" s="4"/>
      <c r="H27" s="4"/>
      <c r="I27" s="4"/>
      <c r="J27" s="4"/>
    </row>
    <row r="28" spans="1:10" x14ac:dyDescent="0.2">
      <c r="A28" s="14" t="s">
        <v>18</v>
      </c>
      <c r="B28" s="19">
        <f t="shared" si="1"/>
        <v>13596</v>
      </c>
      <c r="C28" s="4"/>
      <c r="D28" s="4"/>
      <c r="E28" s="14" t="s">
        <v>78</v>
      </c>
      <c r="F28" s="19">
        <f>AVERAGE(J4:J13)</f>
        <v>6919.1</v>
      </c>
      <c r="G28" s="4"/>
      <c r="H28" s="4"/>
      <c r="I28" s="4"/>
      <c r="J28" s="4"/>
    </row>
    <row r="29" spans="1:10" x14ac:dyDescent="0.2">
      <c r="A29" s="14" t="s">
        <v>73</v>
      </c>
      <c r="B29" s="15">
        <f>SUM(B26:B28)</f>
        <v>69191</v>
      </c>
      <c r="C29" s="4"/>
      <c r="D29" s="4"/>
      <c r="E29" s="4"/>
      <c r="F29" s="4"/>
      <c r="G29" s="4"/>
      <c r="H29" s="4"/>
      <c r="I29" s="4"/>
      <c r="J29" s="4"/>
    </row>
    <row r="30" spans="1:10" ht="16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</sheetData>
  <mergeCells count="2">
    <mergeCell ref="A25:B25"/>
    <mergeCell ref="E25:F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21.1640625" style="1" customWidth="1"/>
    <col min="2" max="2" width="21.5" style="1" customWidth="1"/>
    <col min="3" max="3" width="19.5" style="1" customWidth="1"/>
    <col min="4" max="4" width="7" style="1" customWidth="1"/>
    <col min="5" max="5" width="14.1640625" style="1" customWidth="1"/>
    <col min="6" max="6" width="15.1640625" style="1" customWidth="1"/>
    <col min="7" max="7" width="17.5" style="1" customWidth="1"/>
  </cols>
  <sheetData>
    <row r="1" spans="1:7" ht="25" thickBot="1" x14ac:dyDescent="0.35">
      <c r="A1" s="3" t="s">
        <v>74</v>
      </c>
      <c r="B1" s="4"/>
      <c r="C1" s="4"/>
      <c r="D1" s="4"/>
      <c r="E1" s="4"/>
      <c r="F1" s="4"/>
      <c r="G1" s="4"/>
    </row>
    <row r="2" spans="1:7" ht="16" thickTop="1" x14ac:dyDescent="0.2">
      <c r="A2" s="4"/>
      <c r="B2" s="4"/>
      <c r="C2" s="4"/>
      <c r="D2" s="4"/>
      <c r="E2" s="4"/>
      <c r="F2" s="4"/>
      <c r="G2" s="4"/>
    </row>
    <row r="3" spans="1:7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</row>
    <row r="4" spans="1:7" x14ac:dyDescent="0.2">
      <c r="A4" s="18" t="s">
        <v>7</v>
      </c>
      <c r="B4" s="18" t="s">
        <v>8</v>
      </c>
      <c r="C4" s="18" t="s">
        <v>7</v>
      </c>
      <c r="D4" s="18" t="s">
        <v>9</v>
      </c>
      <c r="E4" s="18" t="s">
        <v>10</v>
      </c>
      <c r="F4" s="18" t="s">
        <v>11</v>
      </c>
      <c r="G4" s="18" t="s">
        <v>12</v>
      </c>
    </row>
    <row r="5" spans="1:7" x14ac:dyDescent="0.2">
      <c r="A5" s="18" t="s">
        <v>13</v>
      </c>
      <c r="B5" s="18" t="s">
        <v>14</v>
      </c>
      <c r="C5" s="18" t="s">
        <v>13</v>
      </c>
      <c r="D5" s="18" t="s">
        <v>9</v>
      </c>
      <c r="E5" s="18" t="s">
        <v>15</v>
      </c>
      <c r="F5" s="18" t="s">
        <v>16</v>
      </c>
      <c r="G5" s="18" t="s">
        <v>17</v>
      </c>
    </row>
    <row r="6" spans="1:7" x14ac:dyDescent="0.2">
      <c r="A6" s="18" t="s">
        <v>18</v>
      </c>
      <c r="B6" s="18" t="s">
        <v>19</v>
      </c>
      <c r="C6" s="18" t="s">
        <v>18</v>
      </c>
      <c r="D6" s="18" t="s">
        <v>9</v>
      </c>
      <c r="E6" s="18" t="s">
        <v>20</v>
      </c>
      <c r="F6" s="18" t="s">
        <v>21</v>
      </c>
      <c r="G6" s="18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19" style="1" bestFit="1" customWidth="1"/>
  </cols>
  <sheetData>
    <row r="1" spans="1:2" ht="25" thickBot="1" x14ac:dyDescent="0.35">
      <c r="A1" s="3" t="s">
        <v>74</v>
      </c>
      <c r="B1" s="5"/>
    </row>
    <row r="2" spans="1:2" ht="16" thickTop="1" x14ac:dyDescent="0.2">
      <c r="A2" s="4"/>
      <c r="B2" s="5"/>
    </row>
    <row r="3" spans="1:2" x14ac:dyDescent="0.2">
      <c r="A3" s="16" t="s">
        <v>29</v>
      </c>
      <c r="B3" s="16" t="s">
        <v>70</v>
      </c>
    </row>
    <row r="4" spans="1:2" x14ac:dyDescent="0.2">
      <c r="A4" s="14">
        <v>3000</v>
      </c>
      <c r="B4" s="17">
        <v>0.03</v>
      </c>
    </row>
    <row r="5" spans="1:2" x14ac:dyDescent="0.2">
      <c r="A5" s="14">
        <v>6000</v>
      </c>
      <c r="B5" s="17">
        <v>2.5000000000000001E-2</v>
      </c>
    </row>
    <row r="6" spans="1:2" x14ac:dyDescent="0.2">
      <c r="A6" s="14">
        <v>9000</v>
      </c>
      <c r="B6" s="17">
        <v>0.02</v>
      </c>
    </row>
    <row r="7" spans="1:2" x14ac:dyDescent="0.2">
      <c r="A7" s="14">
        <v>12000</v>
      </c>
      <c r="B7" s="17">
        <v>0.02</v>
      </c>
    </row>
    <row r="8" spans="1:2" x14ac:dyDescent="0.2">
      <c r="A8" s="14">
        <v>15000</v>
      </c>
      <c r="B8" s="17">
        <v>0.01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+RDpWRl59QG6X3HE7Myo5furfD/4oIJ8</kers>
  <massa>3/28/2016 4:50:32 PM</massa>
  <hamilton>true</hamilton>
</senna>
</file>

<file path=customXml/itemProps1.xml><?xml version="1.0" encoding="utf-8"?>
<ds:datastoreItem xmlns:ds="http://schemas.openxmlformats.org/officeDocument/2006/customXml" ds:itemID="{897C20EF-97A1-4A06-A494-B60E573509DA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Branch</vt:lpstr>
      <vt:lpstr>Bonus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2013-06-06T22:54:43Z</dcterms:created>
  <dcterms:modified xsi:type="dcterms:W3CDTF">2016-03-28T22:05:03Z</dcterms:modified>
</cp:coreProperties>
</file>