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date1904="1"/>
  <mc:AlternateContent xmlns:mc="http://schemas.openxmlformats.org/markup-compatibility/2006">
    <mc:Choice Requires="x15">
      <x15ac:absPath xmlns:x15ac="http://schemas.microsoft.com/office/spreadsheetml/2010/11/ac" url="/Users/jeffreylernercoleman/Desktop/KBTO Project/"/>
    </mc:Choice>
  </mc:AlternateContent>
  <xr:revisionPtr revIDLastSave="0" documentId="13_ncr:1_{EB3D818F-8BEB-B844-BFA0-6B0E7AA98560}" xr6:coauthVersionLast="38" xr6:coauthVersionMax="40" xr10:uidLastSave="{00000000-0000-0000-0000-000000000000}"/>
  <bookViews>
    <workbookView xWindow="0" yWindow="460" windowWidth="25600" windowHeight="14580" xr2:uid="{00000000-000D-0000-FFFF-FFFF00000000}"/>
  </bookViews>
  <sheets>
    <sheet name="Universal Msats" sheetId="16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6" l="1"/>
  <c r="F21" i="16"/>
  <c r="D3" i="16"/>
  <c r="F26" i="16" s="1"/>
  <c r="E17" i="16"/>
  <c r="F17" i="16" s="1"/>
  <c r="E18" i="16"/>
  <c r="F18" i="16" s="1"/>
  <c r="E19" i="16"/>
  <c r="F19" i="16" s="1"/>
  <c r="E20" i="16"/>
  <c r="F20" i="16" s="1"/>
  <c r="F24" i="16" l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F3" i="16"/>
  <c r="F23" i="16" l="1"/>
</calcChain>
</file>

<file path=xl/sharedStrings.xml><?xml version="1.0" encoding="utf-8"?>
<sst xmlns="http://schemas.openxmlformats.org/spreadsheetml/2006/main" count="44" uniqueCount="43">
  <si>
    <t>Cycles</t>
  </si>
  <si>
    <t>First</t>
  </si>
  <si>
    <t>Step 3</t>
  </si>
  <si>
    <t>Step 2</t>
  </si>
  <si>
    <t>Step 1</t>
  </si>
  <si>
    <t>Last</t>
  </si>
  <si>
    <t>Water</t>
  </si>
  <si>
    <t>8mM dNTPs</t>
  </si>
  <si>
    <t>per sample</t>
  </si>
  <si>
    <t># samples</t>
  </si>
  <si>
    <t>Total</t>
  </si>
  <si>
    <t xml:space="preserve">master mix </t>
  </si>
  <si>
    <t>gDNA</t>
  </si>
  <si>
    <t>MgCl (25mM)</t>
  </si>
  <si>
    <r>
      <t>72</t>
    </r>
    <r>
      <rPr>
        <vertAlign val="superscript"/>
        <sz val="10"/>
        <rFont val="Geneva"/>
        <family val="2"/>
      </rPr>
      <t>o</t>
    </r>
    <r>
      <rPr>
        <sz val="10"/>
        <rFont val="Geneva"/>
        <family val="2"/>
      </rPr>
      <t>C/60sec</t>
    </r>
  </si>
  <si>
    <r>
      <t>72</t>
    </r>
    <r>
      <rPr>
        <vertAlign val="superscript"/>
        <sz val="10"/>
        <rFont val="Geneva"/>
        <family val="2"/>
      </rPr>
      <t>o</t>
    </r>
    <r>
      <rPr>
        <sz val="10"/>
        <rFont val="Geneva"/>
        <family val="2"/>
      </rPr>
      <t>C/10min</t>
    </r>
  </si>
  <si>
    <t>10X buffer</t>
  </si>
  <si>
    <r>
      <t>94</t>
    </r>
    <r>
      <rPr>
        <vertAlign val="superscript"/>
        <sz val="10"/>
        <rFont val="Geneva"/>
        <family val="2"/>
      </rPr>
      <t>o</t>
    </r>
    <r>
      <rPr>
        <sz val="10"/>
        <rFont val="Geneva"/>
        <family val="2"/>
      </rPr>
      <t>C/4min</t>
    </r>
  </si>
  <si>
    <t>Taq Free</t>
  </si>
  <si>
    <t>BSA (10 µg/µL)</t>
  </si>
  <si>
    <r>
      <t>94</t>
    </r>
    <r>
      <rPr>
        <vertAlign val="superscript"/>
        <sz val="10"/>
        <rFont val="Geneva"/>
        <family val="2"/>
      </rPr>
      <t>o</t>
    </r>
    <r>
      <rPr>
        <sz val="10"/>
        <rFont val="Geneva"/>
        <family val="2"/>
      </rPr>
      <t>C/30sec</t>
    </r>
  </si>
  <si>
    <t>Tail.A_F (10uM)</t>
  </si>
  <si>
    <t>Tail.A_R (10uM)</t>
  </si>
  <si>
    <t>Tail.B_F (10uM)</t>
  </si>
  <si>
    <t>Tail.B_R (10uM)</t>
  </si>
  <si>
    <t>Tail.C_F (10uM)</t>
  </si>
  <si>
    <t>Tail.C_R (10uM)</t>
  </si>
  <si>
    <t>Tail.D_F (10uM)</t>
  </si>
  <si>
    <t>Tail.D_R (10uM)</t>
  </si>
  <si>
    <t>Tail.B_YakYel (g)</t>
  </si>
  <si>
    <t>Tail.A_FAM (b)</t>
  </si>
  <si>
    <t>Tail.C_ATTO550 (y)</t>
  </si>
  <si>
    <t>Tail.D_ATTO (r)</t>
  </si>
  <si>
    <r>
      <t>59</t>
    </r>
    <r>
      <rPr>
        <vertAlign val="superscript"/>
        <sz val="10"/>
        <rFont val="Geneva"/>
        <family val="2"/>
      </rPr>
      <t>o</t>
    </r>
    <r>
      <rPr>
        <sz val="10"/>
        <rFont val="Geneva"/>
        <family val="2"/>
      </rPr>
      <t>C/90sec</t>
    </r>
  </si>
  <si>
    <t>PCR vol.</t>
  </si>
  <si>
    <t>See Culley et al 2013 for creating 10x Primer Mix</t>
  </si>
  <si>
    <t>Locus</t>
  </si>
  <si>
    <t>[MgCl] =</t>
  </si>
  <si>
    <t>Blacket et al. 2012 use 0.1ul for each forward and 0.2 for reverse primers</t>
  </si>
  <si>
    <t>Master mix should contain:</t>
  </si>
  <si>
    <t xml:space="preserve">77.5 PCR Recipe </t>
  </si>
  <si>
    <t>.5F</t>
  </si>
  <si>
    <t>2.0R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</si>
</sst>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_&quot;mmm&quot;_&quot;yyyy"/>
  </numFmts>
  <fonts count="7" x14ac:knownFonts="1">
    <font>
      <sz val="9"/>
      <name val="Geneva"/>
    </font>
    <font>
      <sz val="10"/>
      <name val="Geneva"/>
      <family val="2"/>
    </font>
    <font>
      <vertAlign val="superscript"/>
      <sz val="10"/>
      <name val="Geneva"/>
      <family val="2"/>
    </font>
    <font>
      <u/>
      <sz val="9"/>
      <color theme="10"/>
      <name val="Geneva"/>
      <family val="2"/>
    </font>
    <font>
      <u/>
      <sz val="9"/>
      <color theme="11"/>
      <name val="Geneva"/>
      <family val="2"/>
    </font>
    <font>
      <sz val="9"/>
      <name val="Geneva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6" fillId="0" borderId="1" xfId="0" applyFont="1" applyBorder="1"/>
    <xf numFmtId="0" fontId="5" fillId="0" borderId="0" xfId="0" applyFont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5" fillId="0" borderId="0" xfId="0" applyNumberFormat="1" applyFont="1" applyAlignment="1">
      <alignment horizontal="lef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9CFD-6AFF-3547-BCC5-31C29C9414E6}">
  <dimension ref="A1:I28"/>
  <sheetViews>
    <sheetView tabSelected="1" zoomScale="120" zoomScaleNormal="120" workbookViewId="0">
      <selection activeCell="D13" sqref="D13"/>
    </sheetView>
  </sheetViews>
  <sheetFormatPr baseColWidth="10" defaultRowHeight="12" x14ac:dyDescent="0.15"/>
  <cols>
    <col min="1" max="1" width="11.83203125" bestFit="1" customWidth="1"/>
    <col min="2" max="2" width="11.83203125" customWidth="1"/>
    <col min="3" max="3" width="17.83203125" customWidth="1"/>
  </cols>
  <sheetData>
    <row r="1" spans="1:9" ht="25" customHeight="1" x14ac:dyDescent="0.15">
      <c r="A1" s="24">
        <f ca="1">TODAY()</f>
        <v>42025</v>
      </c>
    </row>
    <row r="2" spans="1:9" ht="14" x14ac:dyDescent="0.2">
      <c r="A2" s="1" t="s">
        <v>0</v>
      </c>
      <c r="B2" s="2">
        <v>35</v>
      </c>
      <c r="C2" s="1"/>
      <c r="D2" s="1" t="s">
        <v>8</v>
      </c>
      <c r="E2" s="1" t="s">
        <v>9</v>
      </c>
      <c r="F2" s="1" t="s">
        <v>10</v>
      </c>
    </row>
    <row r="3" spans="1:9" ht="16" x14ac:dyDescent="0.2">
      <c r="A3" s="1" t="s">
        <v>1</v>
      </c>
      <c r="B3" s="2" t="s">
        <v>17</v>
      </c>
      <c r="C3" s="1" t="s">
        <v>6</v>
      </c>
      <c r="D3" s="3">
        <f>10-F25-(SUM(D4:D20))</f>
        <v>3.1499999999999995</v>
      </c>
      <c r="E3" s="1">
        <v>150</v>
      </c>
      <c r="F3" s="3">
        <f>E3*D3</f>
        <v>472.49999999999994</v>
      </c>
    </row>
    <row r="4" spans="1:9" ht="16" x14ac:dyDescent="0.2">
      <c r="A4" s="1" t="s">
        <v>4</v>
      </c>
      <c r="B4" s="2" t="s">
        <v>20</v>
      </c>
      <c r="C4" s="1" t="s">
        <v>16</v>
      </c>
      <c r="D4" s="3">
        <v>1</v>
      </c>
      <c r="E4" s="1">
        <f t="shared" ref="E4:E20" si="0">$E$3</f>
        <v>150</v>
      </c>
      <c r="F4" s="3">
        <f t="shared" ref="F4:F16" si="1">E4*D4</f>
        <v>150</v>
      </c>
    </row>
    <row r="5" spans="1:9" ht="16" x14ac:dyDescent="0.2">
      <c r="A5" s="1" t="s">
        <v>3</v>
      </c>
      <c r="B5" s="2" t="s">
        <v>33</v>
      </c>
      <c r="C5" s="1" t="s">
        <v>7</v>
      </c>
      <c r="D5" s="3">
        <v>0.6</v>
      </c>
      <c r="E5" s="1">
        <f t="shared" si="0"/>
        <v>150</v>
      </c>
      <c r="F5" s="3">
        <f t="shared" si="1"/>
        <v>90</v>
      </c>
    </row>
    <row r="6" spans="1:9" ht="16" x14ac:dyDescent="0.2">
      <c r="A6" s="1" t="s">
        <v>2</v>
      </c>
      <c r="B6" s="2" t="s">
        <v>14</v>
      </c>
      <c r="C6" s="1" t="s">
        <v>13</v>
      </c>
      <c r="D6" s="3">
        <v>0.8</v>
      </c>
      <c r="E6" s="1">
        <f t="shared" si="0"/>
        <v>150</v>
      </c>
      <c r="F6" s="3">
        <f t="shared" si="1"/>
        <v>120</v>
      </c>
    </row>
    <row r="7" spans="1:9" ht="16" x14ac:dyDescent="0.2">
      <c r="A7" s="1" t="s">
        <v>5</v>
      </c>
      <c r="B7" s="2" t="s">
        <v>15</v>
      </c>
      <c r="C7" s="1" t="s">
        <v>19</v>
      </c>
      <c r="D7" s="3">
        <v>1</v>
      </c>
      <c r="E7" s="1">
        <f t="shared" si="0"/>
        <v>150</v>
      </c>
      <c r="F7" s="3">
        <f t="shared" si="1"/>
        <v>150</v>
      </c>
    </row>
    <row r="8" spans="1:9" ht="14" x14ac:dyDescent="0.2">
      <c r="A8" s="16" t="s">
        <v>36</v>
      </c>
      <c r="C8" s="1" t="s">
        <v>18</v>
      </c>
      <c r="D8" s="3">
        <v>1</v>
      </c>
      <c r="E8" s="1">
        <f t="shared" si="0"/>
        <v>150</v>
      </c>
      <c r="F8" s="3">
        <f t="shared" si="1"/>
        <v>150</v>
      </c>
    </row>
    <row r="9" spans="1:9" ht="14" x14ac:dyDescent="0.2">
      <c r="A9" s="6"/>
      <c r="B9" s="21"/>
      <c r="C9" s="10" t="s">
        <v>21</v>
      </c>
      <c r="D9" s="3">
        <v>0.05</v>
      </c>
      <c r="E9" s="1">
        <f t="shared" si="0"/>
        <v>150</v>
      </c>
      <c r="F9" s="3">
        <f t="shared" si="1"/>
        <v>7.5</v>
      </c>
      <c r="I9" t="s">
        <v>39</v>
      </c>
    </row>
    <row r="10" spans="1:9" ht="14" x14ac:dyDescent="0.2">
      <c r="A10" s="6"/>
      <c r="B10" s="21"/>
      <c r="C10" s="10" t="s">
        <v>22</v>
      </c>
      <c r="D10" s="3">
        <v>0.2</v>
      </c>
      <c r="E10" s="1">
        <f t="shared" si="0"/>
        <v>150</v>
      </c>
      <c r="F10" s="3">
        <f t="shared" si="1"/>
        <v>30</v>
      </c>
      <c r="I10" t="s">
        <v>40</v>
      </c>
    </row>
    <row r="11" spans="1:9" ht="14" x14ac:dyDescent="0.2">
      <c r="A11" s="6"/>
      <c r="B11" s="21"/>
      <c r="C11" s="10" t="s">
        <v>23</v>
      </c>
      <c r="D11" s="3">
        <v>0</v>
      </c>
      <c r="E11" s="1">
        <f t="shared" si="0"/>
        <v>150</v>
      </c>
      <c r="F11" s="3">
        <f t="shared" si="1"/>
        <v>0</v>
      </c>
      <c r="I11" t="s">
        <v>41</v>
      </c>
    </row>
    <row r="12" spans="1:9" ht="14" x14ac:dyDescent="0.2">
      <c r="A12" s="22"/>
      <c r="B12" s="20"/>
      <c r="C12" s="10" t="s">
        <v>24</v>
      </c>
      <c r="D12" s="3">
        <v>0</v>
      </c>
      <c r="E12" s="1">
        <f t="shared" si="0"/>
        <v>150</v>
      </c>
      <c r="F12" s="3">
        <f t="shared" si="1"/>
        <v>0</v>
      </c>
      <c r="I12" t="s">
        <v>42</v>
      </c>
    </row>
    <row r="13" spans="1:9" ht="14" x14ac:dyDescent="0.2">
      <c r="A13" s="6"/>
      <c r="B13" s="21"/>
      <c r="C13" s="10" t="s">
        <v>25</v>
      </c>
      <c r="D13" s="3">
        <v>0</v>
      </c>
      <c r="E13" s="1">
        <f t="shared" si="0"/>
        <v>150</v>
      </c>
      <c r="F13" s="3">
        <f t="shared" si="1"/>
        <v>0</v>
      </c>
    </row>
    <row r="14" spans="1:9" ht="14" x14ac:dyDescent="0.2">
      <c r="A14" s="6"/>
      <c r="B14" s="21"/>
      <c r="C14" s="10" t="s">
        <v>26</v>
      </c>
      <c r="D14" s="3">
        <v>0</v>
      </c>
      <c r="E14" s="1">
        <f t="shared" si="0"/>
        <v>150</v>
      </c>
      <c r="F14" s="3">
        <f t="shared" si="1"/>
        <v>0</v>
      </c>
    </row>
    <row r="15" spans="1:9" ht="14" x14ac:dyDescent="0.2">
      <c r="A15" s="6"/>
      <c r="B15" s="21"/>
      <c r="C15" s="10" t="s">
        <v>27</v>
      </c>
      <c r="D15" s="3">
        <v>0</v>
      </c>
      <c r="E15" s="1">
        <f t="shared" si="0"/>
        <v>150</v>
      </c>
      <c r="F15" s="3">
        <f t="shared" si="1"/>
        <v>0</v>
      </c>
    </row>
    <row r="16" spans="1:9" ht="14" x14ac:dyDescent="0.2">
      <c r="A16" s="6"/>
      <c r="B16" s="21"/>
      <c r="C16" s="13" t="s">
        <v>28</v>
      </c>
      <c r="D16" s="3">
        <v>0</v>
      </c>
      <c r="E16" s="1">
        <f t="shared" si="0"/>
        <v>150</v>
      </c>
      <c r="F16" s="3">
        <f t="shared" si="1"/>
        <v>0</v>
      </c>
    </row>
    <row r="17" spans="1:6" ht="16" x14ac:dyDescent="0.2">
      <c r="A17" s="6"/>
      <c r="B17" s="21"/>
      <c r="C17" s="8" t="s">
        <v>30</v>
      </c>
      <c r="D17" s="3">
        <v>0.2</v>
      </c>
      <c r="E17" s="1">
        <f t="shared" si="0"/>
        <v>150</v>
      </c>
      <c r="F17" s="3">
        <f t="shared" ref="F17:F20" si="2">E17*D17</f>
        <v>30</v>
      </c>
    </row>
    <row r="18" spans="1:6" ht="16" x14ac:dyDescent="0.2">
      <c r="A18" s="6"/>
      <c r="B18" s="21"/>
      <c r="C18" s="8" t="s">
        <v>29</v>
      </c>
      <c r="D18" s="3">
        <v>0</v>
      </c>
      <c r="E18" s="1">
        <f t="shared" si="0"/>
        <v>150</v>
      </c>
      <c r="F18" s="3">
        <f t="shared" si="2"/>
        <v>0</v>
      </c>
    </row>
    <row r="19" spans="1:6" ht="16" x14ac:dyDescent="0.2">
      <c r="A19" s="6"/>
      <c r="B19" s="21"/>
      <c r="C19" s="8" t="s">
        <v>31</v>
      </c>
      <c r="D19" s="3">
        <v>0</v>
      </c>
      <c r="E19" s="1">
        <f t="shared" si="0"/>
        <v>150</v>
      </c>
      <c r="F19" s="3">
        <f t="shared" si="2"/>
        <v>0</v>
      </c>
    </row>
    <row r="20" spans="1:6" ht="14" x14ac:dyDescent="0.2">
      <c r="A20" s="6"/>
      <c r="B20" s="21"/>
      <c r="C20" s="1" t="s">
        <v>32</v>
      </c>
      <c r="D20" s="3">
        <v>0</v>
      </c>
      <c r="E20" s="1">
        <f t="shared" si="0"/>
        <v>150</v>
      </c>
      <c r="F20" s="3">
        <f t="shared" si="2"/>
        <v>0</v>
      </c>
    </row>
    <row r="21" spans="1:6" ht="14" x14ac:dyDescent="0.2">
      <c r="A21" s="7"/>
      <c r="B21" s="11"/>
      <c r="C21" s="12"/>
      <c r="D21" s="13"/>
      <c r="E21" s="1" t="s">
        <v>37</v>
      </c>
      <c r="F21" s="3">
        <f>((25*D6)/10)+1.5</f>
        <v>3.5</v>
      </c>
    </row>
    <row r="22" spans="1:6" ht="14" x14ac:dyDescent="0.2">
      <c r="A22" s="14"/>
      <c r="B22" s="5"/>
      <c r="C22" s="4"/>
      <c r="D22" s="15"/>
      <c r="E22" s="22"/>
      <c r="F22" s="23"/>
    </row>
    <row r="23" spans="1:6" ht="14" x14ac:dyDescent="0.2">
      <c r="A23" s="14"/>
      <c r="B23" s="5"/>
      <c r="C23" s="4"/>
      <c r="D23" s="15"/>
      <c r="E23" s="1" t="s">
        <v>11</v>
      </c>
      <c r="F23" s="3">
        <f>SUM(F3:F16)</f>
        <v>1170</v>
      </c>
    </row>
    <row r="24" spans="1:6" ht="14" x14ac:dyDescent="0.2">
      <c r="A24" s="14"/>
      <c r="B24" s="5"/>
      <c r="C24" s="4"/>
      <c r="D24" s="15"/>
      <c r="E24" s="1" t="s">
        <v>8</v>
      </c>
      <c r="F24" s="3">
        <f>SUM(D3:D20)</f>
        <v>7.9999999999999991</v>
      </c>
    </row>
    <row r="25" spans="1:6" ht="14" x14ac:dyDescent="0.2">
      <c r="A25" s="14"/>
      <c r="B25" s="5"/>
      <c r="C25" s="4"/>
      <c r="D25" s="15"/>
      <c r="E25" s="1" t="s">
        <v>12</v>
      </c>
      <c r="F25" s="1">
        <v>2</v>
      </c>
    </row>
    <row r="26" spans="1:6" ht="14" x14ac:dyDescent="0.2">
      <c r="A26" s="16"/>
      <c r="B26" s="17"/>
      <c r="C26" s="18"/>
      <c r="D26" s="19"/>
      <c r="E26" s="1" t="s">
        <v>34</v>
      </c>
      <c r="F26" s="3">
        <f>SUM(D3:D20)+F25</f>
        <v>10</v>
      </c>
    </row>
    <row r="27" spans="1:6" x14ac:dyDescent="0.15">
      <c r="A27" s="9" t="s">
        <v>35</v>
      </c>
    </row>
    <row r="28" spans="1:6" x14ac:dyDescent="0.15">
      <c r="A28" s="9" t="s">
        <v>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Universal Msats</vt:lpstr>
    </vt:vector>
  </TitlesOfParts>
  <Company>Pritzker Lab, Field Museum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Driskell</dc:creator>
  <cp:lastModifiedBy>Jeffrey Coleman</cp:lastModifiedBy>
  <cp:lastPrinted>2018-10-20T16:01:16Z</cp:lastPrinted>
  <dcterms:created xsi:type="dcterms:W3CDTF">2001-11-15T15:55:10Z</dcterms:created>
  <dcterms:modified xsi:type="dcterms:W3CDTF">2019-01-22T22:15:13Z</dcterms:modified>
</cp:coreProperties>
</file>