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files\minucci_vp_mcmc\data\processed\"/>
    </mc:Choice>
  </mc:AlternateContent>
  <bookViews>
    <workbookView xWindow="0" yWindow="0" windowWidth="25200" windowHeight="11760"/>
  </bookViews>
  <sheets>
    <sheet name="half_life_data" sheetId="1" r:id="rId1"/>
  </sheets>
  <calcPr calcId="0"/>
</workbook>
</file>

<file path=xl/calcChain.xml><?xml version="1.0" encoding="utf-8"?>
<calcChain xmlns="http://schemas.openxmlformats.org/spreadsheetml/2006/main">
  <c r="S28" i="1" l="1"/>
  <c r="R28" i="1"/>
  <c r="Q28" i="1"/>
  <c r="S22" i="1"/>
  <c r="R22" i="1"/>
  <c r="Q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<sst xmlns="http://schemas.openxmlformats.org/spreadsheetml/2006/main" count="59" uniqueCount="39">
  <si>
    <t>NucID</t>
  </si>
  <si>
    <t>pollen_thiam_0</t>
  </si>
  <si>
    <t>pollen_cloth_0</t>
  </si>
  <si>
    <t>pollen_allneo_0</t>
  </si>
  <si>
    <t>pollen_thiam_4</t>
  </si>
  <si>
    <t>pollen_cloth_4</t>
  </si>
  <si>
    <t>pollen_allneo_4</t>
  </si>
  <si>
    <t>pollen_thiam_8</t>
  </si>
  <si>
    <t>pollen_cloth_8</t>
  </si>
  <si>
    <t>pollen_allneo_8</t>
  </si>
  <si>
    <t>pollen_thiam_12</t>
  </si>
  <si>
    <t>pollen_cloth_12</t>
  </si>
  <si>
    <t>pollen_allneo_12</t>
  </si>
  <si>
    <t>no</t>
  </si>
  <si>
    <t>thi_slope</t>
  </si>
  <si>
    <t>all_slope</t>
  </si>
  <si>
    <t>clo_slope</t>
  </si>
  <si>
    <t>spiked</t>
  </si>
  <si>
    <t>6-1</t>
  </si>
  <si>
    <t>6-3</t>
  </si>
  <si>
    <t>7-3</t>
  </si>
  <si>
    <t>9-8</t>
  </si>
  <si>
    <t>6-4</t>
  </si>
  <si>
    <t>7-2</t>
  </si>
  <si>
    <t>7-5</t>
  </si>
  <si>
    <t>8-1</t>
  </si>
  <si>
    <t>8-2</t>
  </si>
  <si>
    <t>8-4</t>
  </si>
  <si>
    <t>8-5</t>
  </si>
  <si>
    <t>9-2</t>
  </si>
  <si>
    <t>9-3</t>
  </si>
  <si>
    <t>9-4</t>
  </si>
  <si>
    <t>9-5</t>
  </si>
  <si>
    <t>9-6</t>
  </si>
  <si>
    <t>Mean slopes</t>
  </si>
  <si>
    <t>Thi</t>
  </si>
  <si>
    <t>Clo</t>
  </si>
  <si>
    <t>All</t>
  </si>
  <si>
    <t>For negative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</si>
</sst>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Q20" sqref="Q20"/>
    </sheetView>
  </sheetViews>
  <sheetFormatPr defaultRowHeight="15" x14ac:dyDescent="0.25"/>
  <cols>
    <col min="3" max="3" width="9.140625" style="2"/>
    <col min="5" max="5" width="11.7109375" customWidth="1"/>
    <col min="6" max="6" width="13.7109375" customWidth="1"/>
    <col min="7" max="7" width="13.28515625" customWidth="1"/>
    <col min="8" max="8" width="15.42578125" customWidth="1"/>
    <col min="9" max="9" width="15.5703125" customWidth="1"/>
    <col min="13" max="13" width="11.28515625" customWidth="1"/>
    <col min="14" max="14" width="10.7109375" customWidth="1"/>
    <col min="15" max="15" width="11.140625" customWidth="1"/>
    <col min="16" max="16" width="9.85546875" customWidth="1"/>
  </cols>
  <sheetData>
    <row r="1" spans="1:19" x14ac:dyDescent="0.25">
      <c r="B1" t="s">
        <v>0</v>
      </c>
      <c r="C1" s="2" t="s">
        <v>0</v>
      </c>
      <c r="D1" t="s">
        <v>17</v>
      </c>
      <c r="E1" t="s">
        <v>1</v>
      </c>
      <c r="F1" t="s">
        <v>4</v>
      </c>
      <c r="G1" t="s">
        <v>7</v>
      </c>
      <c r="H1" t="s">
        <v>10</v>
      </c>
      <c r="I1" t="s">
        <v>2</v>
      </c>
      <c r="J1" t="s">
        <v>5</v>
      </c>
      <c r="K1" t="s">
        <v>8</v>
      </c>
      <c r="L1" t="s">
        <v>11</v>
      </c>
      <c r="M1" t="s">
        <v>3</v>
      </c>
      <c r="N1" t="s">
        <v>6</v>
      </c>
      <c r="O1" t="s">
        <v>9</v>
      </c>
      <c r="P1" t="s">
        <v>12</v>
      </c>
      <c r="Q1" t="s">
        <v>14</v>
      </c>
      <c r="R1" t="s">
        <v>16</v>
      </c>
      <c r="S1" t="s">
        <v>15</v>
      </c>
    </row>
    <row r="2" spans="1:19" x14ac:dyDescent="0.25">
      <c r="A2">
        <v>22</v>
      </c>
      <c r="B2" s="1">
        <v>43252</v>
      </c>
      <c r="C2" s="2" t="s">
        <v>18</v>
      </c>
      <c r="D2" t="s">
        <v>13</v>
      </c>
      <c r="E2">
        <v>14.596</v>
      </c>
      <c r="F2">
        <v>12.119</v>
      </c>
      <c r="G2">
        <v>4.1680000000000001</v>
      </c>
      <c r="H2">
        <v>5.3109999999999999</v>
      </c>
      <c r="I2">
        <v>48.573</v>
      </c>
      <c r="J2">
        <v>46.7</v>
      </c>
      <c r="K2">
        <v>13.257</v>
      </c>
      <c r="L2">
        <v>18.626000000000001</v>
      </c>
      <c r="M2">
        <v>67.748999999999995</v>
      </c>
      <c r="N2">
        <v>61.351999999999997</v>
      </c>
      <c r="O2">
        <v>18.687000000000001</v>
      </c>
      <c r="P2">
        <v>26.396999999999998</v>
      </c>
      <c r="Q2">
        <f>SLOPE(E2:H2,{0,4,8,12})</f>
        <v>-0.89514999999999989</v>
      </c>
      <c r="R2">
        <f>SLOPE(I2:L2,{0,4,8,12})</f>
        <v>-3.0821000000000005</v>
      </c>
      <c r="S2">
        <f>SLOPE(M2:P2,{0,4,8,12})</f>
        <v>-4.1680250000000001</v>
      </c>
    </row>
    <row r="3" spans="1:19" x14ac:dyDescent="0.25">
      <c r="A3">
        <v>24</v>
      </c>
      <c r="B3" s="1">
        <v>43254</v>
      </c>
      <c r="C3" s="2" t="s">
        <v>19</v>
      </c>
      <c r="D3" t="s">
        <v>13</v>
      </c>
      <c r="E3">
        <v>2.2170000000000001</v>
      </c>
      <c r="F3">
        <v>5.0970000000000004</v>
      </c>
      <c r="G3">
        <v>3.6629999999999998</v>
      </c>
      <c r="H3">
        <v>3.464</v>
      </c>
      <c r="I3">
        <v>14.670999999999999</v>
      </c>
      <c r="J3">
        <v>13.356</v>
      </c>
      <c r="K3">
        <v>24.158000000000001</v>
      </c>
      <c r="L3">
        <v>15.63</v>
      </c>
      <c r="M3">
        <v>18.143000000000001</v>
      </c>
      <c r="N3">
        <v>20.370999999999999</v>
      </c>
      <c r="O3">
        <v>30.100999999999999</v>
      </c>
      <c r="P3">
        <v>22.231000000000002</v>
      </c>
      <c r="Q3">
        <f>SLOPE(E3:H3,{0,4,8,12})</f>
        <v>5.7674999999999976E-2</v>
      </c>
      <c r="R3">
        <f>SLOPE(I3:L3,{0,4,8,12})</f>
        <v>0.34197500000000008</v>
      </c>
      <c r="S3">
        <f>SLOPE(M3:P3,{0,4,8,12})</f>
        <v>0.54985000000000006</v>
      </c>
    </row>
    <row r="4" spans="1:19" x14ac:dyDescent="0.25">
      <c r="A4">
        <v>25</v>
      </c>
      <c r="B4" s="1">
        <v>43255</v>
      </c>
      <c r="C4" s="2" t="s">
        <v>22</v>
      </c>
      <c r="D4" t="s">
        <v>13</v>
      </c>
      <c r="E4">
        <v>1.7649999999999999</v>
      </c>
      <c r="F4">
        <v>1.4470000000000001</v>
      </c>
      <c r="G4">
        <v>1.339</v>
      </c>
      <c r="H4">
        <v>1.6759999999999999</v>
      </c>
      <c r="I4">
        <v>4.6070000000000002</v>
      </c>
      <c r="J4">
        <v>7.7270000000000003</v>
      </c>
      <c r="K4">
        <v>10.906000000000001</v>
      </c>
      <c r="L4">
        <v>7.1970000000000001</v>
      </c>
      <c r="M4">
        <v>7.4950000000000001</v>
      </c>
      <c r="N4">
        <v>11.569000000000001</v>
      </c>
      <c r="O4">
        <v>14.664999999999999</v>
      </c>
      <c r="P4">
        <v>11.898</v>
      </c>
      <c r="Q4">
        <f>SLOPE(E4:H4,{0,4,8,12})</f>
        <v>-9.3749999999999997E-3</v>
      </c>
      <c r="R4">
        <f>SLOPE(I4:L4,{0,4,8,12})</f>
        <v>0.27372499999999994</v>
      </c>
      <c r="S4">
        <f>SLOPE(M4:P4,{0,4,8,12})</f>
        <v>0.40762500000000002</v>
      </c>
    </row>
    <row r="5" spans="1:19" x14ac:dyDescent="0.25">
      <c r="A5">
        <v>39</v>
      </c>
      <c r="B5" s="1">
        <v>43283</v>
      </c>
      <c r="C5" s="2" t="s">
        <v>23</v>
      </c>
      <c r="D5" t="s">
        <v>13</v>
      </c>
      <c r="E5">
        <v>21.033999999999999</v>
      </c>
      <c r="F5">
        <v>9.2729999999999997</v>
      </c>
      <c r="G5">
        <v>11.486000000000001</v>
      </c>
      <c r="H5">
        <v>14.676</v>
      </c>
      <c r="I5">
        <v>23.946999999999999</v>
      </c>
      <c r="J5">
        <v>30.902000000000001</v>
      </c>
      <c r="K5">
        <v>82.863</v>
      </c>
      <c r="L5">
        <v>67.728999999999999</v>
      </c>
      <c r="M5">
        <v>47.878999999999998</v>
      </c>
      <c r="N5">
        <v>43.335999999999999</v>
      </c>
      <c r="O5">
        <v>100.70399999999999</v>
      </c>
      <c r="P5">
        <v>89.51</v>
      </c>
      <c r="Q5">
        <f>SLOPE(E5:H5,{0,4,8,12})</f>
        <v>-0.42152499999999982</v>
      </c>
      <c r="R5">
        <f>SLOPE(I5:L5,{0,4,8,12})</f>
        <v>4.5826750000000001</v>
      </c>
      <c r="S5">
        <f>SLOPE(M5:P5,{0,4,8,12})</f>
        <v>4.5565250000000006</v>
      </c>
    </row>
    <row r="6" spans="1:19" x14ac:dyDescent="0.25">
      <c r="A6">
        <v>40</v>
      </c>
      <c r="B6" s="1">
        <v>43284</v>
      </c>
      <c r="C6" s="2" t="s">
        <v>20</v>
      </c>
      <c r="D6" t="s">
        <v>13</v>
      </c>
      <c r="E6">
        <v>0</v>
      </c>
      <c r="F6">
        <v>0.72799999999999998</v>
      </c>
      <c r="G6">
        <v>4.3579999999999997</v>
      </c>
      <c r="H6">
        <v>0</v>
      </c>
      <c r="I6">
        <v>0</v>
      </c>
      <c r="J6">
        <v>2.1709999999999998</v>
      </c>
      <c r="K6">
        <v>1.5780000000000001</v>
      </c>
      <c r="L6">
        <v>0</v>
      </c>
      <c r="M6">
        <v>0.82399999999999995</v>
      </c>
      <c r="N6">
        <v>4.6310000000000002</v>
      </c>
      <c r="O6">
        <v>10.977</v>
      </c>
      <c r="P6">
        <v>2.48</v>
      </c>
      <c r="Q6">
        <f>SLOPE(E6:H6,{0,4,8,12})</f>
        <v>9.0749999999999997E-2</v>
      </c>
      <c r="R6">
        <f>SLOPE(I6:L6,{0,4,8,12})</f>
        <v>-1.4825E-2</v>
      </c>
      <c r="S6">
        <f>SLOPE(M6:P6,{0,4,8,12})</f>
        <v>0.28285000000000005</v>
      </c>
    </row>
    <row r="7" spans="1:19" x14ac:dyDescent="0.25">
      <c r="A7">
        <v>41</v>
      </c>
      <c r="B7" s="1">
        <v>43286</v>
      </c>
      <c r="C7" s="2" t="s">
        <v>24</v>
      </c>
      <c r="D7" t="s">
        <v>13</v>
      </c>
      <c r="E7">
        <v>29.824000000000002</v>
      </c>
      <c r="F7">
        <v>26.518000000000001</v>
      </c>
      <c r="G7">
        <v>56.496000000000002</v>
      </c>
      <c r="H7">
        <v>44.905999999999999</v>
      </c>
      <c r="I7">
        <v>152.61199999999999</v>
      </c>
      <c r="J7">
        <v>135.5</v>
      </c>
      <c r="K7">
        <v>419.49700000000001</v>
      </c>
      <c r="L7">
        <v>358.34300000000002</v>
      </c>
      <c r="M7">
        <v>184.59299999999999</v>
      </c>
      <c r="N7">
        <v>166.56399999999999</v>
      </c>
      <c r="O7">
        <v>484.48099999999999</v>
      </c>
      <c r="P7">
        <v>411.113</v>
      </c>
      <c r="Q7">
        <f>SLOPE(E7:H7,{0,4,8,12})</f>
        <v>1.8805999999999998</v>
      </c>
      <c r="R7">
        <f>SLOPE(I7:L7,{0,4,8,12})</f>
        <v>22.52975</v>
      </c>
      <c r="S7">
        <f>SLOPE(M7:P7,{0,4,8,12})</f>
        <v>24.936925000000002</v>
      </c>
    </row>
    <row r="8" spans="1:19" x14ac:dyDescent="0.25">
      <c r="A8">
        <v>54</v>
      </c>
      <c r="B8" s="1">
        <v>43313</v>
      </c>
      <c r="C8" s="2" t="s">
        <v>25</v>
      </c>
      <c r="D8" t="s">
        <v>13</v>
      </c>
      <c r="E8">
        <v>0.39800000000000002</v>
      </c>
      <c r="F8">
        <v>0</v>
      </c>
      <c r="G8">
        <v>0.74299999999999999</v>
      </c>
      <c r="H8">
        <v>0.78900000000000003</v>
      </c>
      <c r="I8">
        <v>0.90900000000000003</v>
      </c>
      <c r="J8">
        <v>0</v>
      </c>
      <c r="K8">
        <v>0</v>
      </c>
      <c r="L8">
        <v>0</v>
      </c>
      <c r="M8">
        <v>1.865</v>
      </c>
      <c r="N8">
        <v>0.82499999999999996</v>
      </c>
      <c r="O8">
        <v>3.774</v>
      </c>
      <c r="P8">
        <v>7.3529999999999998</v>
      </c>
      <c r="Q8">
        <f>SLOPE(E8:H8,{0,4,8,12})</f>
        <v>4.7899999999999998E-2</v>
      </c>
      <c r="R8">
        <f>SLOPE(I8:L8,{0,4,8,12})</f>
        <v>-6.8175000000000013E-2</v>
      </c>
      <c r="S8">
        <f>SLOPE(M8:P8,{0,4,8,12})</f>
        <v>0.48532500000000001</v>
      </c>
    </row>
    <row r="9" spans="1:19" x14ac:dyDescent="0.25">
      <c r="A9">
        <v>55</v>
      </c>
      <c r="B9" s="1">
        <v>43314</v>
      </c>
      <c r="C9" s="2" t="s">
        <v>26</v>
      </c>
      <c r="D9" t="s">
        <v>13</v>
      </c>
      <c r="E9">
        <v>2.032</v>
      </c>
      <c r="F9">
        <v>13.896000000000001</v>
      </c>
      <c r="G9">
        <v>19.077000000000002</v>
      </c>
      <c r="H9">
        <v>18.274000000000001</v>
      </c>
      <c r="I9">
        <v>10.351000000000001</v>
      </c>
      <c r="J9">
        <v>18.349</v>
      </c>
      <c r="K9">
        <v>21.93</v>
      </c>
      <c r="L9">
        <v>43.448999999999998</v>
      </c>
      <c r="M9">
        <v>15.997999999999999</v>
      </c>
      <c r="N9">
        <v>59.548000000000002</v>
      </c>
      <c r="O9">
        <v>108.752</v>
      </c>
      <c r="P9">
        <v>108.212</v>
      </c>
      <c r="Q9">
        <f>SLOPE(E9:H9,{0,4,8,12})</f>
        <v>1.347675</v>
      </c>
      <c r="R9">
        <f>SLOPE(I9:L9,{0,4,8,12})</f>
        <v>2.5718749999999999</v>
      </c>
      <c r="S9">
        <f>SLOPE(M9:P9,{0,4,8,12})</f>
        <v>8.1461500000000004</v>
      </c>
    </row>
    <row r="10" spans="1:19" x14ac:dyDescent="0.25">
      <c r="A10">
        <v>56</v>
      </c>
      <c r="B10" s="1">
        <v>43316</v>
      </c>
      <c r="C10" s="2" t="s">
        <v>27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1.103</v>
      </c>
      <c r="N10">
        <v>3.0139999999999998</v>
      </c>
      <c r="O10">
        <v>4.3010000000000002</v>
      </c>
      <c r="P10">
        <v>0.65400000000000003</v>
      </c>
      <c r="R10">
        <f>SLOPE(I10:L10,{0,4,8,12})</f>
        <v>0</v>
      </c>
      <c r="S10">
        <f>SLOPE(M10:P10,{0,4,8,12})</f>
        <v>-1.4999999999999903E-3</v>
      </c>
    </row>
    <row r="11" spans="1:19" x14ac:dyDescent="0.25">
      <c r="A11">
        <v>57</v>
      </c>
      <c r="B11" s="1">
        <v>43317</v>
      </c>
      <c r="C11" s="2" t="s">
        <v>28</v>
      </c>
      <c r="D11" t="s">
        <v>13</v>
      </c>
      <c r="E11">
        <v>0.24299999999999999</v>
      </c>
      <c r="F11">
        <v>0.84599999999999997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2.4369999999999998</v>
      </c>
      <c r="N11">
        <v>4.5629999999999997</v>
      </c>
      <c r="O11">
        <v>2.7669999999999999</v>
      </c>
      <c r="P11">
        <v>2.3220000000000001</v>
      </c>
      <c r="Q11">
        <f>SLOPE(E11:H11,{0,4,8,12})</f>
        <v>-3.9375E-2</v>
      </c>
      <c r="R11">
        <f>SLOPE(I11:L11,{0,4,8,12})</f>
        <v>0</v>
      </c>
      <c r="S11">
        <f>SLOPE(M11:P11,{0,4,8,12})</f>
        <v>-5.3524999999999975E-2</v>
      </c>
    </row>
    <row r="12" spans="1:19" x14ac:dyDescent="0.25">
      <c r="A12">
        <v>75</v>
      </c>
      <c r="B12" s="1">
        <v>43345</v>
      </c>
      <c r="C12" s="2" t="s">
        <v>29</v>
      </c>
      <c r="D12" t="s">
        <v>13</v>
      </c>
      <c r="E12">
        <v>3.141</v>
      </c>
      <c r="F12">
        <v>3.61</v>
      </c>
      <c r="G12">
        <v>2.3410000000000002</v>
      </c>
      <c r="H12">
        <v>2.3450000000000002</v>
      </c>
      <c r="I12">
        <v>3.5790000000000002</v>
      </c>
      <c r="J12">
        <v>27.190999999999999</v>
      </c>
      <c r="K12">
        <v>31.343</v>
      </c>
      <c r="L12">
        <v>5.7450000000000001</v>
      </c>
      <c r="M12">
        <v>8.6029999999999998</v>
      </c>
      <c r="N12">
        <v>37.445999999999998</v>
      </c>
      <c r="O12">
        <v>37.01</v>
      </c>
      <c r="P12">
        <v>10.172000000000001</v>
      </c>
      <c r="Q12">
        <f>SLOPE(E12:H12,{0,4,8,12})</f>
        <v>-9.1424999999999979E-2</v>
      </c>
      <c r="R12">
        <f>SLOPE(I12:L12,{0,4,8,12})</f>
        <v>0.26624999999999999</v>
      </c>
      <c r="S12">
        <f>SLOPE(M12:P12,{0,4,8,12})</f>
        <v>0.1067750000000002</v>
      </c>
    </row>
    <row r="13" spans="1:19" x14ac:dyDescent="0.25">
      <c r="A13">
        <v>76</v>
      </c>
      <c r="B13" s="1">
        <v>43346</v>
      </c>
      <c r="C13" s="2" t="s">
        <v>30</v>
      </c>
      <c r="D13" t="s">
        <v>13</v>
      </c>
      <c r="E13">
        <v>0.82099999999999995</v>
      </c>
      <c r="F13">
        <v>2.8050000000000002</v>
      </c>
      <c r="G13">
        <v>3.17</v>
      </c>
      <c r="H13">
        <v>0.34300000000000003</v>
      </c>
      <c r="I13">
        <v>6.298</v>
      </c>
      <c r="J13">
        <v>5.2409999999999997</v>
      </c>
      <c r="K13">
        <v>7.5670000000000002</v>
      </c>
      <c r="L13">
        <v>4.1399999999999997</v>
      </c>
      <c r="M13">
        <v>9.7140000000000004</v>
      </c>
      <c r="N13">
        <v>9.6660000000000004</v>
      </c>
      <c r="O13">
        <v>13.048</v>
      </c>
      <c r="P13">
        <v>6.665</v>
      </c>
      <c r="Q13">
        <f>SLOPE(E13:H13,{0,4,8,12})</f>
        <v>-2.6725000000000009E-2</v>
      </c>
      <c r="R13">
        <f>SLOPE(I13:L13,{0,4,8,12})</f>
        <v>-0.10370000000000001</v>
      </c>
      <c r="S13">
        <f>SLOPE(M13:P13,{0,4,8,12})</f>
        <v>-0.144125</v>
      </c>
    </row>
    <row r="14" spans="1:19" x14ac:dyDescent="0.25">
      <c r="A14">
        <v>77</v>
      </c>
      <c r="B14" s="1">
        <v>43347</v>
      </c>
      <c r="C14" s="2" t="s">
        <v>31</v>
      </c>
      <c r="D14" t="s">
        <v>13</v>
      </c>
      <c r="E14">
        <v>3.25</v>
      </c>
      <c r="F14">
        <v>6.7030000000000003</v>
      </c>
      <c r="G14">
        <v>0</v>
      </c>
      <c r="H14">
        <v>4.2569999999999997</v>
      </c>
      <c r="I14">
        <v>6.2469999999999999</v>
      </c>
      <c r="J14">
        <v>0</v>
      </c>
      <c r="K14">
        <v>0.52300000000000002</v>
      </c>
      <c r="L14">
        <v>6.101</v>
      </c>
      <c r="M14">
        <v>12.005000000000001</v>
      </c>
      <c r="N14">
        <v>12.124000000000001</v>
      </c>
      <c r="O14">
        <v>4.609</v>
      </c>
      <c r="P14">
        <v>13.324999999999999</v>
      </c>
      <c r="Q14">
        <f>SLOPE(E14:H14,{0,4,8,12})</f>
        <v>-9.2050000000000021E-2</v>
      </c>
      <c r="R14">
        <f>SLOPE(I14:L14,{0,4,8,12})</f>
        <v>2.1250000000000214E-3</v>
      </c>
      <c r="S14">
        <f>SLOPE(M14:P14,{0,4,8,12})</f>
        <v>-8.8875000000000121E-2</v>
      </c>
    </row>
    <row r="15" spans="1:19" x14ac:dyDescent="0.25">
      <c r="A15">
        <v>78</v>
      </c>
      <c r="B15" s="1">
        <v>43348</v>
      </c>
      <c r="C15" s="2" t="s">
        <v>32</v>
      </c>
      <c r="D15" t="s">
        <v>13</v>
      </c>
      <c r="E15">
        <v>3.2370000000000001</v>
      </c>
      <c r="F15">
        <v>2.8980000000000001</v>
      </c>
      <c r="G15">
        <v>3.8239999999999998</v>
      </c>
      <c r="H15">
        <v>4.1399999999999997</v>
      </c>
      <c r="I15">
        <v>7.7770000000000001</v>
      </c>
      <c r="J15">
        <v>8.3059999999999992</v>
      </c>
      <c r="K15">
        <v>8.4139999999999997</v>
      </c>
      <c r="L15">
        <v>4.3369999999999997</v>
      </c>
      <c r="M15">
        <v>13.984999999999999</v>
      </c>
      <c r="N15">
        <v>14.397</v>
      </c>
      <c r="O15">
        <v>15.124000000000001</v>
      </c>
      <c r="P15">
        <v>10.407</v>
      </c>
      <c r="Q15">
        <f>SLOPE(E15:H15,{0,4,8,12})</f>
        <v>9.0874999999999956E-2</v>
      </c>
      <c r="R15">
        <f>SLOPE(I15:L15,{0,4,8,12})</f>
        <v>-0.25529999999999997</v>
      </c>
      <c r="S15">
        <f>SLOPE(M15:P15,{0,4,8,12})</f>
        <v>-0.25017499999999993</v>
      </c>
    </row>
    <row r="16" spans="1:19" x14ac:dyDescent="0.25">
      <c r="A16">
        <v>79</v>
      </c>
      <c r="B16" s="1">
        <v>43349</v>
      </c>
      <c r="C16" s="2" t="s">
        <v>33</v>
      </c>
      <c r="D16" t="s">
        <v>13</v>
      </c>
      <c r="E16">
        <v>2.2530000000000001</v>
      </c>
      <c r="F16">
        <v>7.2270000000000003</v>
      </c>
      <c r="G16">
        <v>0.33600000000000002</v>
      </c>
      <c r="H16">
        <v>2.68</v>
      </c>
      <c r="I16">
        <v>3.0270000000000001</v>
      </c>
      <c r="J16">
        <v>6.9589999999999996</v>
      </c>
      <c r="K16">
        <v>5.4290000000000003</v>
      </c>
      <c r="L16">
        <v>6.1310000000000002</v>
      </c>
      <c r="M16">
        <v>10.233000000000001</v>
      </c>
      <c r="N16">
        <v>19.367000000000001</v>
      </c>
      <c r="O16">
        <v>8.4489999999999998</v>
      </c>
      <c r="P16">
        <v>11.36</v>
      </c>
      <c r="Q16">
        <f>SLOPE(E16:H16,{0,4,8,12})</f>
        <v>-0.14025000000000001</v>
      </c>
      <c r="R16">
        <f>SLOPE(I16:L16,{0,4,8,12})</f>
        <v>0.19455000000000003</v>
      </c>
      <c r="S16">
        <f>SLOPE(M16:P16,{0,4,8,12})</f>
        <v>-0.18842500000000012</v>
      </c>
    </row>
    <row r="17" spans="1:19" x14ac:dyDescent="0.25">
      <c r="A17">
        <v>80</v>
      </c>
      <c r="B17" s="1">
        <v>43351</v>
      </c>
      <c r="C17" s="2" t="s">
        <v>21</v>
      </c>
      <c r="D17" t="s">
        <v>13</v>
      </c>
      <c r="E17">
        <v>11.353999999999999</v>
      </c>
      <c r="F17">
        <v>2.8980000000000001</v>
      </c>
      <c r="G17">
        <v>3.3959999999999999</v>
      </c>
      <c r="H17">
        <v>20.507999999999999</v>
      </c>
      <c r="I17">
        <v>13.355</v>
      </c>
      <c r="J17">
        <v>4.0449999999999999</v>
      </c>
      <c r="K17">
        <v>8.65</v>
      </c>
      <c r="L17">
        <v>14.143000000000001</v>
      </c>
      <c r="M17">
        <v>26.675999999999998</v>
      </c>
      <c r="N17">
        <v>8.4740000000000002</v>
      </c>
      <c r="O17">
        <v>14.109</v>
      </c>
      <c r="P17">
        <v>44.034999999999997</v>
      </c>
      <c r="Q17">
        <f>SLOPE(E17:H17,{0,4,8,12})</f>
        <v>0.69899999999999995</v>
      </c>
      <c r="R17">
        <f>SLOPE(I17:L17,{0,4,8,12})</f>
        <v>0.17422500000000002</v>
      </c>
      <c r="S17">
        <f>SLOPE(M17:P17,{0,4,8,12})</f>
        <v>1.4427999999999996</v>
      </c>
    </row>
    <row r="20" spans="1:19" x14ac:dyDescent="0.25">
      <c r="Q20" t="s">
        <v>34</v>
      </c>
    </row>
    <row r="21" spans="1:19" x14ac:dyDescent="0.25">
      <c r="Q21" t="s">
        <v>35</v>
      </c>
      <c r="R21" t="s">
        <v>36</v>
      </c>
      <c r="S21" t="s">
        <v>37</v>
      </c>
    </row>
    <row r="22" spans="1:19" x14ac:dyDescent="0.25">
      <c r="Q22">
        <f>AVERAGE(Q2:Q17)</f>
        <v>0.16657333333333332</v>
      </c>
      <c r="R22">
        <f>AVERAGE(R2:R17)</f>
        <v>1.7133156249999999</v>
      </c>
      <c r="S22">
        <f>AVERAGE(S2:S17)</f>
        <v>2.2512609374999997</v>
      </c>
    </row>
    <row r="25" spans="1:19" x14ac:dyDescent="0.25">
      <c r="Q25" t="s">
        <v>38</v>
      </c>
    </row>
    <row r="26" spans="1:19" x14ac:dyDescent="0.25">
      <c r="Q26" t="s">
        <v>34</v>
      </c>
    </row>
    <row r="27" spans="1:19" x14ac:dyDescent="0.25">
      <c r="Q27" t="s">
        <v>35</v>
      </c>
      <c r="R27" t="s">
        <v>36</v>
      </c>
      <c r="S27" t="s">
        <v>37</v>
      </c>
    </row>
    <row r="28" spans="1:19" x14ac:dyDescent="0.25">
      <c r="Q28">
        <f>AVERAGE(Q2,Q4,Q5,Q11,Q12,Q13,Q14,Q16)</f>
        <v>-0.21448437499999998</v>
      </c>
      <c r="R28">
        <f>AVERAGE(R2,R6,R8,R13,R15)</f>
        <v>-0.70482000000000011</v>
      </c>
      <c r="S28">
        <f>AVERAGE(S2,S10,S11,S13,S14,S15,S16)</f>
        <v>-0.69923571428571418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half_life_data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Minucci, Jeffrey</cp:lastModifiedBy>
  <dcterms:created xsi:type="dcterms:W3CDTF">2018-02-09T19:45:08Z</dcterms:created>
  <dcterms:modified xsi:type="dcterms:W3CDTF">2018-02-09T19:45:08Z</dcterms:modified>
</cp:coreProperties>
</file>