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015"/>
  </bookViews>
  <sheets>
    <sheet name="PE" sheetId="7" r:id="rId1"/>
  </sheets>
  <calcPr calcId="162913"/>
</workbook>
</file>

<file path=xl/calcChain.xml><?xml version="1.0" encoding="utf-8"?>
<calcChain xmlns="http://schemas.openxmlformats.org/spreadsheetml/2006/main">
  <c r="N5" i="7" l="1"/>
  <c r="I15" i="7" l="1"/>
  <c r="L10" i="7"/>
  <c r="M10" i="7" s="1"/>
  <c r="I10" i="7"/>
  <c r="K10" i="7" s="1"/>
  <c r="H10" i="7"/>
  <c r="F10" i="7"/>
  <c r="O5" i="7"/>
  <c r="K5" i="7"/>
  <c r="L5" i="7" s="1"/>
  <c r="K15" i="7" s="1"/>
  <c r="L15" i="7" s="1"/>
  <c r="M15" i="7" s="1"/>
  <c r="N15" i="7" s="1"/>
  <c r="O15" i="7" l="1"/>
  <c r="P15" i="7"/>
  <c r="Q15" i="7" s="1"/>
  <c r="O10" i="7"/>
  <c r="P10" i="7" s="1"/>
  <c r="Q10" i="7" s="1"/>
  <c r="R15" i="7" l="1"/>
  <c r="P5" i="7" s="1"/>
  <c r="Q5" i="7" s="1"/>
  <c r="R5" i="7" l="1"/>
  <c r="S5" i="7" s="1"/>
  <c r="T5" i="7" l="1"/>
</calcChain>
</file>

<file path=xl/sharedStrings.xml><?xml version="1.0" encoding="utf-8"?>
<sst xmlns="http://schemas.openxmlformats.org/spreadsheetml/2006/main" count="61" uniqueCount="47">
  <si>
    <t>m</t>
  </si>
  <si>
    <t>mm</t>
  </si>
  <si>
    <t>En kəsik sahəsi</t>
  </si>
  <si>
    <t>l/san</t>
  </si>
  <si>
    <t>m/san</t>
  </si>
  <si>
    <t>m/m</t>
  </si>
  <si>
    <t xml:space="preserve">Suyun sürəti </t>
  </si>
  <si>
    <t>Nöqtəyə</t>
  </si>
  <si>
    <t xml:space="preserve">Basqı itkisi əmsalı "j" </t>
  </si>
  <si>
    <t>Villiam Hazen C əmsalı</t>
  </si>
  <si>
    <t>Darsi-Veysbax düsturunda λ əmsalı</t>
  </si>
  <si>
    <t>Uzununa basqı itkiləri (Villiam Hazen-ə görə)</t>
  </si>
  <si>
    <t>Uzununa boyu basqı itkiləri (Darsi-Veysbax-a görə)</t>
  </si>
  <si>
    <t>Qəbul olunan uzununa basqı itkiləri</t>
  </si>
  <si>
    <t>Cəmi basqı itkiləri</t>
  </si>
  <si>
    <t>Xətdəki su sərfi</t>
  </si>
  <si>
    <t>L</t>
  </si>
  <si>
    <t>K</t>
  </si>
  <si>
    <t>q</t>
  </si>
  <si>
    <t>n</t>
  </si>
  <si>
    <t>d</t>
  </si>
  <si>
    <t>p</t>
  </si>
  <si>
    <t>1000 K</t>
  </si>
  <si>
    <t>i</t>
  </si>
  <si>
    <t>i*L</t>
  </si>
  <si>
    <t xml:space="preserve">Boruda basqı itkilərinin təyini. AzDTN2.11-1. Formula (3)-səhifə 173. </t>
  </si>
  <si>
    <t>Boruda basqı itkilərinin təyini. "Villiam Hazen" və "Darsi-Veysbax" formulaları ilə</t>
  </si>
  <si>
    <t xml:space="preserve">Darsi-Veysbax düsturunda olan λ əmsalının hesablanması. AzDTN2.11-1. Formula (2)-səhifə 172. </t>
  </si>
  <si>
    <t>C</t>
  </si>
  <si>
    <t>λ</t>
  </si>
  <si>
    <t>υ</t>
  </si>
  <si>
    <t>C/υ</t>
  </si>
  <si>
    <t>Borunun daxili  diametri</t>
  </si>
  <si>
    <t>Yerli itkilər, 15%</t>
  </si>
  <si>
    <t>Boru</t>
  </si>
  <si>
    <t>Borunun uzunluğu</t>
  </si>
  <si>
    <r>
      <t>m</t>
    </r>
    <r>
      <rPr>
        <b/>
        <i/>
        <vertAlign val="superscript"/>
        <sz val="12"/>
        <rFont val="Arial"/>
        <family val="2"/>
        <charset val="204"/>
      </rPr>
      <t>2</t>
    </r>
  </si>
  <si>
    <r>
      <t>q</t>
    </r>
    <r>
      <rPr>
        <vertAlign val="superscript"/>
        <sz val="12"/>
        <color theme="1"/>
        <rFont val="Arial"/>
        <family val="2"/>
        <charset val="204"/>
      </rPr>
      <t>n</t>
    </r>
  </si>
  <si>
    <r>
      <t>d</t>
    </r>
    <r>
      <rPr>
        <vertAlign val="superscript"/>
        <sz val="12"/>
        <color theme="1"/>
        <rFont val="Arial"/>
        <family val="2"/>
        <charset val="204"/>
      </rPr>
      <t>p</t>
    </r>
  </si>
  <si>
    <r>
      <t>m</t>
    </r>
    <r>
      <rPr>
        <i/>
        <vertAlign val="superscript"/>
        <sz val="12"/>
        <color theme="1"/>
        <rFont val="Arial"/>
        <family val="2"/>
        <charset val="204"/>
      </rPr>
      <t>3</t>
    </r>
    <r>
      <rPr>
        <i/>
        <sz val="12"/>
        <color theme="1"/>
        <rFont val="Arial"/>
        <family val="2"/>
        <charset val="204"/>
      </rPr>
      <t>/san</t>
    </r>
  </si>
  <si>
    <r>
      <t>A</t>
    </r>
    <r>
      <rPr>
        <vertAlign val="subscript"/>
        <sz val="12"/>
        <color theme="1"/>
        <rFont val="Arial"/>
        <family val="2"/>
        <charset val="204"/>
      </rPr>
      <t>0</t>
    </r>
  </si>
  <si>
    <r>
      <t>1000A</t>
    </r>
    <r>
      <rPr>
        <vertAlign val="subscript"/>
        <sz val="12"/>
        <color theme="1"/>
        <rFont val="Arial"/>
        <family val="2"/>
        <charset val="204"/>
      </rPr>
      <t>1</t>
    </r>
  </si>
  <si>
    <r>
      <t>A</t>
    </r>
    <r>
      <rPr>
        <vertAlign val="subscript"/>
        <sz val="12"/>
        <color theme="1"/>
        <rFont val="Arial"/>
        <family val="2"/>
        <charset val="204"/>
      </rPr>
      <t>1</t>
    </r>
  </si>
  <si>
    <r>
      <t>A</t>
    </r>
    <r>
      <rPr>
        <vertAlign val="subscript"/>
        <sz val="12"/>
        <color theme="1"/>
        <rFont val="Arial"/>
        <family val="2"/>
        <charset val="204"/>
      </rPr>
      <t>0</t>
    </r>
    <r>
      <rPr>
        <sz val="12"/>
        <color theme="1"/>
        <rFont val="Arial"/>
        <family val="2"/>
        <charset val="204"/>
      </rPr>
      <t>+C/υ</t>
    </r>
  </si>
  <si>
    <r>
      <t>(A</t>
    </r>
    <r>
      <rPr>
        <vertAlign val="subscript"/>
        <sz val="12"/>
        <color theme="1"/>
        <rFont val="Arial"/>
        <family val="2"/>
        <charset val="204"/>
      </rPr>
      <t>0</t>
    </r>
    <r>
      <rPr>
        <sz val="12"/>
        <color theme="1"/>
        <rFont val="Arial"/>
        <family val="2"/>
        <charset val="204"/>
      </rPr>
      <t>+C/υ)</t>
    </r>
    <r>
      <rPr>
        <vertAlign val="superscript"/>
        <sz val="12"/>
        <color theme="1"/>
        <rFont val="Arial"/>
        <family val="2"/>
        <charset val="204"/>
      </rPr>
      <t>m</t>
    </r>
  </si>
  <si>
    <r>
      <t>A</t>
    </r>
    <r>
      <rPr>
        <vertAlign val="subscript"/>
        <sz val="12"/>
        <color theme="1"/>
        <rFont val="Arial"/>
        <family val="2"/>
        <charset val="204"/>
      </rPr>
      <t>1</t>
    </r>
    <r>
      <rPr>
        <sz val="12"/>
        <color theme="1"/>
        <rFont val="Arial"/>
        <family val="2"/>
        <charset val="204"/>
      </rPr>
      <t>(A</t>
    </r>
    <r>
      <rPr>
        <vertAlign val="subscript"/>
        <sz val="12"/>
        <color theme="1"/>
        <rFont val="Arial"/>
        <family val="2"/>
        <charset val="204"/>
      </rPr>
      <t>0</t>
    </r>
    <r>
      <rPr>
        <sz val="12"/>
        <color theme="1"/>
        <rFont val="Arial"/>
        <family val="2"/>
        <charset val="204"/>
      </rPr>
      <t>+C/υ)</t>
    </r>
    <r>
      <rPr>
        <vertAlign val="superscript"/>
        <sz val="12"/>
        <color theme="1"/>
        <rFont val="Arial"/>
        <family val="2"/>
        <charset val="204"/>
      </rPr>
      <t>m</t>
    </r>
  </si>
  <si>
    <r>
      <t>d</t>
    </r>
    <r>
      <rPr>
        <vertAlign val="superscript"/>
        <sz val="12"/>
        <color theme="1"/>
        <rFont val="Arial"/>
        <family val="2"/>
        <charset val="204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</si>
</sst>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0"/>
    <numFmt numFmtId="166" formatCode="#,##0.000"/>
    <numFmt numFmtId="167" formatCode="0.0000"/>
    <numFmt numFmtId="168" formatCode="0.000000"/>
    <numFmt numFmtId="169" formatCode="#,##0.000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i/>
      <vertAlign val="superscript"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vertAlign val="superscript"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vertAlign val="superscript"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i/>
      <sz val="12"/>
      <color rgb="FFFF0000"/>
      <name val="Arial"/>
      <family val="2"/>
      <charset val="204"/>
    </font>
    <font>
      <vertAlign val="subscript"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F1DD"/>
      <color rgb="FFDAEEF3"/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F2:T15"/>
  <sheetViews>
    <sheetView tabSelected="1" topLeftCell="C1" zoomScale="85" zoomScaleNormal="85" workbookViewId="0">
      <selection activeCell="F2" sqref="F2:T5"/>
    </sheetView>
  </sheetViews>
  <sheetFormatPr defaultRowHeight="15" x14ac:dyDescent="0.2"/>
  <cols>
    <col min="1" max="4" width="9.140625" style="30"/>
    <col min="5" max="5" width="6.7109375" style="30" customWidth="1"/>
    <col min="6" max="6" width="16.5703125" style="30" bestFit="1" customWidth="1"/>
    <col min="7" max="7" width="11.85546875" style="30" bestFit="1" customWidth="1"/>
    <col min="8" max="8" width="12" style="31" bestFit="1" customWidth="1"/>
    <col min="9" max="9" width="19" style="30" bestFit="1" customWidth="1"/>
    <col min="10" max="10" width="12" style="31" customWidth="1"/>
    <col min="11" max="11" width="11.42578125" style="30" bestFit="1" customWidth="1"/>
    <col min="12" max="12" width="9.85546875" style="32" bestFit="1" customWidth="1"/>
    <col min="13" max="13" width="9.28515625" style="30" bestFit="1" customWidth="1"/>
    <col min="14" max="14" width="14.140625" style="33" bestFit="1" customWidth="1"/>
    <col min="15" max="15" width="21.85546875" style="31" customWidth="1"/>
    <col min="16" max="16" width="15.85546875" style="32" customWidth="1"/>
    <col min="17" max="17" width="22.5703125" style="31" bestFit="1" customWidth="1"/>
    <col min="18" max="18" width="16.140625" style="31" customWidth="1"/>
    <col min="19" max="19" width="9.28515625" style="31" bestFit="1" customWidth="1"/>
    <col min="20" max="20" width="9.7109375" style="31" bestFit="1" customWidth="1"/>
    <col min="21" max="16384" width="9.140625" style="30"/>
  </cols>
  <sheetData>
    <row r="2" spans="6:20" ht="50.1" customHeight="1" x14ac:dyDescent="0.2">
      <c r="F2" s="38" t="s">
        <v>26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9"/>
    </row>
    <row r="3" spans="6:20" ht="79.5" customHeight="1" x14ac:dyDescent="0.2">
      <c r="F3" s="1" t="s">
        <v>7</v>
      </c>
      <c r="G3" s="1" t="s">
        <v>35</v>
      </c>
      <c r="H3" s="2" t="s">
        <v>15</v>
      </c>
      <c r="I3" s="1" t="s">
        <v>34</v>
      </c>
      <c r="J3" s="2" t="s">
        <v>32</v>
      </c>
      <c r="K3" s="1" t="s">
        <v>2</v>
      </c>
      <c r="L3" s="3" t="s">
        <v>6</v>
      </c>
      <c r="M3" s="1" t="s">
        <v>9</v>
      </c>
      <c r="N3" s="4" t="s">
        <v>8</v>
      </c>
      <c r="O3" s="2" t="s">
        <v>11</v>
      </c>
      <c r="P3" s="3" t="s">
        <v>10</v>
      </c>
      <c r="Q3" s="2" t="s">
        <v>12</v>
      </c>
      <c r="R3" s="2" t="s">
        <v>13</v>
      </c>
      <c r="S3" s="2" t="s">
        <v>33</v>
      </c>
      <c r="T3" s="2" t="s">
        <v>14</v>
      </c>
    </row>
    <row r="4" spans="6:20" ht="30" customHeight="1" x14ac:dyDescent="0.2">
      <c r="F4" s="5"/>
      <c r="G4" s="5" t="s">
        <v>0</v>
      </c>
      <c r="H4" s="6" t="s">
        <v>3</v>
      </c>
      <c r="I4" s="5"/>
      <c r="J4" s="6" t="s">
        <v>1</v>
      </c>
      <c r="K4" s="5" t="s">
        <v>36</v>
      </c>
      <c r="L4" s="7" t="s">
        <v>4</v>
      </c>
      <c r="M4" s="5"/>
      <c r="N4" s="8" t="s">
        <v>5</v>
      </c>
      <c r="O4" s="6" t="s">
        <v>0</v>
      </c>
      <c r="P4" s="7"/>
      <c r="Q4" s="6" t="s">
        <v>0</v>
      </c>
      <c r="R4" s="6" t="s">
        <v>0</v>
      </c>
      <c r="S4" s="6" t="s">
        <v>0</v>
      </c>
      <c r="T4" s="6" t="s">
        <v>0</v>
      </c>
    </row>
    <row r="5" spans="6:20" ht="30" customHeight="1" x14ac:dyDescent="0.2">
      <c r="F5" s="9"/>
      <c r="G5" s="10">
        <v>2700</v>
      </c>
      <c r="H5" s="10">
        <v>11.68</v>
      </c>
      <c r="I5" s="10">
        <v>110</v>
      </c>
      <c r="J5" s="10">
        <v>103.4</v>
      </c>
      <c r="K5" s="10">
        <f>(PI()*(J5^2))/4000000</f>
        <v>8.3971315878536221E-3</v>
      </c>
      <c r="L5" s="11">
        <f>H5/K5/1000</f>
        <v>1.3909511691938969</v>
      </c>
      <c r="M5" s="9">
        <v>149</v>
      </c>
      <c r="N5" s="12">
        <f>((H5/1000)/(0.279*M5*(J5/1000)^2.63))^(1/0.54)</f>
        <v>1.6713995675975889E-2</v>
      </c>
      <c r="O5" s="13">
        <f>G5*N5</f>
        <v>45.127788325134901</v>
      </c>
      <c r="P5" s="12">
        <f>R15</f>
        <v>2.0831912426499434E-2</v>
      </c>
      <c r="Q5" s="13">
        <f>(P5*G5*(L5^2))/((J5/1000)*2*9.81)</f>
        <v>53.641032826459387</v>
      </c>
      <c r="R5" s="14">
        <f>Q5</f>
        <v>53.641032826459387</v>
      </c>
      <c r="S5" s="14">
        <f>R5*15/100</f>
        <v>8.0461549239689081</v>
      </c>
      <c r="T5" s="14">
        <f>R5+S5</f>
        <v>61.687187750428293</v>
      </c>
    </row>
    <row r="7" spans="6:20" ht="50.1" customHeight="1" x14ac:dyDescent="0.2">
      <c r="F7" s="34" t="s">
        <v>25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6:20" ht="24.95" customHeight="1" x14ac:dyDescent="0.2">
      <c r="F8" s="15" t="s">
        <v>16</v>
      </c>
      <c r="G8" s="15" t="s">
        <v>22</v>
      </c>
      <c r="H8" s="15" t="s">
        <v>17</v>
      </c>
      <c r="I8" s="15" t="s">
        <v>18</v>
      </c>
      <c r="J8" s="15" t="s">
        <v>19</v>
      </c>
      <c r="K8" s="15" t="s">
        <v>37</v>
      </c>
      <c r="L8" s="15" t="s">
        <v>20</v>
      </c>
      <c r="M8" s="15" t="s">
        <v>20</v>
      </c>
      <c r="N8" s="15" t="s">
        <v>21</v>
      </c>
      <c r="O8" s="15" t="s">
        <v>38</v>
      </c>
      <c r="P8" s="15" t="s">
        <v>23</v>
      </c>
      <c r="Q8" s="15" t="s">
        <v>24</v>
      </c>
    </row>
    <row r="9" spans="6:20" ht="30" customHeight="1" x14ac:dyDescent="0.2">
      <c r="F9" s="16" t="s">
        <v>0</v>
      </c>
      <c r="G9" s="16"/>
      <c r="H9" s="16"/>
      <c r="I9" s="16" t="s">
        <v>39</v>
      </c>
      <c r="J9" s="16"/>
      <c r="K9" s="16"/>
      <c r="L9" s="16" t="s">
        <v>1</v>
      </c>
      <c r="M9" s="16" t="s">
        <v>0</v>
      </c>
      <c r="N9" s="15"/>
      <c r="O9" s="16"/>
      <c r="P9" s="16" t="s">
        <v>5</v>
      </c>
      <c r="Q9" s="16" t="s">
        <v>0</v>
      </c>
    </row>
    <row r="10" spans="6:20" ht="30" customHeight="1" x14ac:dyDescent="0.2">
      <c r="F10" s="17">
        <f>G5</f>
        <v>2700</v>
      </c>
      <c r="G10" s="18">
        <v>1.052</v>
      </c>
      <c r="H10" s="19">
        <f>G10/1000</f>
        <v>1.052E-3</v>
      </c>
      <c r="I10" s="20">
        <f>H5/1000</f>
        <v>1.1679999999999999E-2</v>
      </c>
      <c r="J10" s="21">
        <v>1.774</v>
      </c>
      <c r="K10" s="22">
        <f>I10^J10</f>
        <v>3.7294398158902061E-4</v>
      </c>
      <c r="L10" s="20">
        <f>J5</f>
        <v>103.4</v>
      </c>
      <c r="M10" s="23">
        <f>L10/1000</f>
        <v>0.10340000000000001</v>
      </c>
      <c r="N10" s="20">
        <v>4.774</v>
      </c>
      <c r="O10" s="22">
        <f>M10^N10</f>
        <v>1.973881387958731E-5</v>
      </c>
      <c r="P10" s="22">
        <f>(H10*K10)/O10</f>
        <v>1.9876425758154646E-2</v>
      </c>
      <c r="Q10" s="20">
        <f>P10*F10</f>
        <v>53.666349547017546</v>
      </c>
    </row>
    <row r="12" spans="6:20" ht="50.1" customHeight="1" x14ac:dyDescent="0.2">
      <c r="F12" s="37" t="s">
        <v>27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0"/>
      <c r="T12" s="30"/>
    </row>
    <row r="13" spans="6:20" ht="35.1" customHeight="1" x14ac:dyDescent="0.2">
      <c r="F13" s="15" t="s">
        <v>0</v>
      </c>
      <c r="G13" s="15" t="s">
        <v>40</v>
      </c>
      <c r="H13" s="15" t="s">
        <v>41</v>
      </c>
      <c r="I13" s="15" t="s">
        <v>42</v>
      </c>
      <c r="J13" s="15" t="s">
        <v>28</v>
      </c>
      <c r="K13" s="15" t="s">
        <v>30</v>
      </c>
      <c r="L13" s="24" t="s">
        <v>31</v>
      </c>
      <c r="M13" s="24" t="s">
        <v>43</v>
      </c>
      <c r="N13" s="24" t="s">
        <v>44</v>
      </c>
      <c r="O13" s="24" t="s">
        <v>45</v>
      </c>
      <c r="P13" s="25" t="s">
        <v>20</v>
      </c>
      <c r="Q13" s="25" t="s">
        <v>46</v>
      </c>
      <c r="R13" s="15" t="s">
        <v>29</v>
      </c>
      <c r="S13" s="30"/>
      <c r="T13" s="30"/>
    </row>
    <row r="14" spans="6:20" ht="30" customHeight="1" x14ac:dyDescent="0.2">
      <c r="F14" s="15"/>
      <c r="G14" s="15"/>
      <c r="H14" s="15"/>
      <c r="I14" s="15"/>
      <c r="J14" s="15"/>
      <c r="K14" s="15"/>
      <c r="L14" s="24"/>
      <c r="M14" s="24"/>
      <c r="N14" s="24"/>
      <c r="O14" s="15"/>
      <c r="P14" s="15" t="s">
        <v>0</v>
      </c>
      <c r="Q14" s="15"/>
      <c r="R14" s="15"/>
      <c r="S14" s="30"/>
      <c r="T14" s="30"/>
    </row>
    <row r="15" spans="6:20" ht="30" customHeight="1" x14ac:dyDescent="0.2">
      <c r="F15" s="26">
        <v>0.22600000000000001</v>
      </c>
      <c r="G15" s="27">
        <v>0</v>
      </c>
      <c r="H15" s="24">
        <v>13.44</v>
      </c>
      <c r="I15" s="28">
        <f>H15/1000</f>
        <v>1.3439999999999999E-2</v>
      </c>
      <c r="J15" s="29">
        <v>1</v>
      </c>
      <c r="K15" s="29">
        <f>L5</f>
        <v>1.3909511691938969</v>
      </c>
      <c r="L15" s="29">
        <f>J15/K15</f>
        <v>0.71893249896007039</v>
      </c>
      <c r="M15" s="24">
        <f>G15+L15</f>
        <v>0.71893249896007039</v>
      </c>
      <c r="N15" s="24">
        <f>M15^F15</f>
        <v>0.92813577790964674</v>
      </c>
      <c r="O15" s="15">
        <f>I15*N15</f>
        <v>1.2474144855105651E-2</v>
      </c>
      <c r="P15" s="24">
        <f>M10</f>
        <v>0.10340000000000001</v>
      </c>
      <c r="Q15" s="24">
        <f>P15^F15</f>
        <v>0.59879979330355648</v>
      </c>
      <c r="R15" s="12">
        <f>O15/Q15</f>
        <v>2.0831912426499434E-2</v>
      </c>
      <c r="S15" s="30"/>
      <c r="T15" s="30"/>
    </row>
  </sheetData>
  <mergeCells count="3">
    <mergeCell ref="F7:Q7"/>
    <mergeCell ref="F12:R12"/>
    <mergeCell ref="F2:T2"/>
  </mergeCells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2025-02-10T14:40:13Z</dcterms:modified>
</cp:coreProperties>
</file>