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H:\"/>
    </mc:Choice>
  </mc:AlternateContent>
  <xr:revisionPtr revIDLastSave="0" documentId="13_ncr:1_{4DA09080-FF12-4A49-B1D4-D8EBAA7A5C44}" xr6:coauthVersionLast="47" xr6:coauthVersionMax="47" xr10:uidLastSave="{00000000-0000-0000-0000-000000000000}"/>
  <bookViews>
    <workbookView xWindow="-120" yWindow="-120" windowWidth="29040" windowHeight="17640" tabRatio="436" xr2:uid="{00000000-000D-0000-FFFF-FFFF00000000}"/>
  </bookViews>
  <sheets>
    <sheet name="GanttChart" sheetId="9" r:id="rId1"/>
  </sheets>
  <definedNames>
    <definedName name="prevWBS" localSheetId="0">GanttChart!$A1048576</definedName>
    <definedName name="_xlnm.Print_Area" localSheetId="0">GanttChart!$A$1:$BQ$113</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5" i="9" l="1"/>
  <c r="J24" i="9"/>
  <c r="J23" i="9"/>
  <c r="J22" i="9"/>
  <c r="J34" i="9"/>
  <c r="J49" i="9"/>
  <c r="J64" i="9"/>
  <c r="J19" i="9"/>
  <c r="J18" i="9"/>
  <c r="J41" i="9"/>
  <c r="J74" i="9" l="1"/>
  <c r="J75" i="9"/>
  <c r="J76" i="9"/>
  <c r="J77" i="9"/>
  <c r="J78" i="9"/>
  <c r="J79" i="9"/>
  <c r="J80" i="9"/>
  <c r="J86" i="9"/>
  <c r="J87" i="9"/>
  <c r="J94" i="9"/>
  <c r="J95" i="9"/>
  <c r="J98" i="9"/>
  <c r="J99" i="9"/>
  <c r="J100" i="9"/>
  <c r="J101" i="9"/>
  <c r="A55" i="9"/>
  <c r="A56" i="9" s="1"/>
  <c r="A58" i="9"/>
  <c r="A59" i="9" s="1"/>
  <c r="A62" i="9"/>
  <c r="A64" i="9"/>
  <c r="J61" i="9"/>
  <c r="A41" i="9"/>
  <c r="A44" i="9"/>
  <c r="A47" i="9"/>
  <c r="J45" i="9"/>
  <c r="J20" i="9"/>
  <c r="J71" i="9"/>
  <c r="J67" i="9"/>
  <c r="A67" i="9"/>
  <c r="A71" i="9" s="1"/>
  <c r="J66" i="9"/>
  <c r="J107" i="9"/>
  <c r="J38" i="9"/>
  <c r="J148" i="9"/>
  <c r="J149" i="9"/>
  <c r="J139" i="9"/>
  <c r="J140" i="9"/>
  <c r="J130" i="9"/>
  <c r="J131" i="9"/>
  <c r="J121" i="9"/>
  <c r="J122" i="9"/>
  <c r="J54" i="9"/>
  <c r="J62" i="9"/>
  <c r="J63" i="9"/>
  <c r="J90" i="9"/>
  <c r="J91" i="9"/>
  <c r="J92" i="9"/>
  <c r="J93" i="9"/>
  <c r="J113" i="9"/>
  <c r="J109" i="9"/>
  <c r="J112" i="9"/>
  <c r="J89" i="9"/>
  <c r="J39" i="9"/>
  <c r="J40" i="9"/>
  <c r="J46" i="9"/>
  <c r="J12" i="9"/>
  <c r="J13" i="9"/>
  <c r="J14" i="9"/>
  <c r="J147" i="9"/>
  <c r="J146" i="9"/>
  <c r="J145" i="9"/>
  <c r="J144" i="9"/>
  <c r="J143" i="9"/>
  <c r="J142" i="9"/>
  <c r="J138" i="9"/>
  <c r="J137" i="9"/>
  <c r="J136" i="9"/>
  <c r="J135" i="9"/>
  <c r="J134" i="9"/>
  <c r="J133" i="9"/>
  <c r="J129" i="9"/>
  <c r="J128" i="9"/>
  <c r="J127" i="9"/>
  <c r="J126" i="9"/>
  <c r="J125" i="9"/>
  <c r="J124" i="9"/>
  <c r="J120" i="9"/>
  <c r="J119" i="9"/>
  <c r="J118" i="9"/>
  <c r="J117" i="9"/>
  <c r="J116" i="9"/>
  <c r="J115" i="9"/>
  <c r="J9" i="9"/>
  <c r="J104" i="9"/>
  <c r="J10" i="9"/>
  <c r="J11" i="9"/>
  <c r="J15" i="9"/>
  <c r="J16" i="9"/>
  <c r="J17" i="9"/>
  <c r="J21" i="9"/>
  <c r="J33" i="9"/>
  <c r="J36" i="9"/>
  <c r="J37" i="9"/>
  <c r="J47" i="9"/>
  <c r="J48" i="9"/>
  <c r="J51" i="9"/>
  <c r="J52" i="9"/>
  <c r="J53" i="9"/>
  <c r="J103" i="9"/>
  <c r="J105" i="9"/>
  <c r="J106" i="9"/>
  <c r="J108" i="9"/>
  <c r="N6" i="9"/>
  <c r="N5" i="9" s="1"/>
  <c r="N7" i="9" l="1"/>
  <c r="N4" i="9"/>
  <c r="A8" i="9"/>
  <c r="O6" i="9" l="1"/>
  <c r="P6" i="9" l="1"/>
  <c r="Q6" i="9" l="1"/>
  <c r="R6" i="9" l="1"/>
  <c r="S6" i="9" l="1"/>
  <c r="O7" i="9"/>
  <c r="T6" i="9" l="1"/>
  <c r="P7" i="9"/>
  <c r="U6" i="9" l="1"/>
  <c r="Q7" i="9"/>
  <c r="V6" i="9" l="1"/>
  <c r="R7" i="9"/>
  <c r="W6" i="9" l="1"/>
  <c r="S7" i="9"/>
  <c r="X6" i="9" l="1"/>
  <c r="T7" i="9"/>
  <c r="Y6" i="9" l="1"/>
  <c r="U7" i="9"/>
  <c r="U5" i="9"/>
  <c r="U4" i="9"/>
  <c r="Z6" i="9" l="1"/>
  <c r="V7" i="9"/>
  <c r="AA6" i="9" l="1"/>
  <c r="W7" i="9"/>
  <c r="AB6" i="9" l="1"/>
  <c r="X7" i="9"/>
  <c r="AC6" i="9" l="1"/>
  <c r="Y7" i="9"/>
  <c r="AD6" i="9" l="1"/>
  <c r="AA7" i="9"/>
  <c r="Z7" i="9"/>
  <c r="AE6" i="9" l="1"/>
  <c r="AB5" i="9"/>
  <c r="AB4" i="9"/>
  <c r="AB7" i="9"/>
  <c r="AF6" i="9" l="1"/>
  <c r="AC7" i="9"/>
  <c r="AG6" i="9" l="1"/>
  <c r="AD7" i="9"/>
  <c r="AH6" i="9" l="1"/>
  <c r="AE7" i="9"/>
  <c r="AI6" i="9" l="1"/>
  <c r="AF7" i="9"/>
  <c r="AJ6" i="9" l="1"/>
  <c r="AG7" i="9"/>
  <c r="AK6" i="9" l="1"/>
  <c r="AH7" i="9"/>
  <c r="AL6" i="9" l="1"/>
  <c r="AI4" i="9"/>
  <c r="AI7" i="9"/>
  <c r="AI5" i="9"/>
  <c r="AM6" i="9" l="1"/>
  <c r="AJ7" i="9"/>
  <c r="AN6" i="9" l="1"/>
  <c r="AK7" i="9"/>
  <c r="AO6" i="9" l="1"/>
  <c r="AL7" i="9"/>
  <c r="AP6" i="9" l="1"/>
  <c r="AM7" i="9"/>
  <c r="AQ6" i="9" l="1"/>
  <c r="AN7" i="9"/>
  <c r="AR6" i="9" l="1"/>
  <c r="AO7" i="9"/>
  <c r="AS6" i="9" l="1"/>
  <c r="AP7" i="9"/>
  <c r="AP5" i="9"/>
  <c r="AP4" i="9"/>
  <c r="AT6" i="9" l="1"/>
  <c r="AQ7" i="9"/>
  <c r="AU6" i="9" l="1"/>
  <c r="AR7" i="9"/>
  <c r="AV6" i="9" l="1"/>
  <c r="AS7" i="9"/>
  <c r="AW6" i="9" l="1"/>
  <c r="AT7" i="9"/>
  <c r="AX6" i="9" l="1"/>
  <c r="AU7" i="9"/>
  <c r="AY6" i="9" l="1"/>
  <c r="AV7" i="9"/>
  <c r="AZ6" i="9" l="1"/>
  <c r="AW7" i="9"/>
  <c r="AW5" i="9"/>
  <c r="AW4" i="9"/>
  <c r="BA6" i="9" l="1"/>
  <c r="AX7" i="9"/>
  <c r="BB6" i="9" l="1"/>
  <c r="AY7" i="9"/>
  <c r="BC6" i="9" l="1"/>
  <c r="AZ7" i="9"/>
  <c r="BD6" i="9" l="1"/>
  <c r="BA7" i="9"/>
  <c r="BE6" i="9" l="1"/>
  <c r="BB7" i="9"/>
  <c r="BF6" i="9" l="1"/>
  <c r="BC7" i="9"/>
  <c r="BG6" i="9" l="1"/>
  <c r="BD5" i="9"/>
  <c r="BD4" i="9"/>
  <c r="BD7" i="9"/>
  <c r="BH6" i="9" l="1"/>
  <c r="BE7" i="9"/>
  <c r="BI6" i="9" l="1"/>
  <c r="BF7" i="9"/>
  <c r="BJ6" i="9" l="1"/>
  <c r="BG7" i="9"/>
  <c r="BK6" i="9" l="1"/>
  <c r="BH7" i="9"/>
  <c r="BL6" i="9" l="1"/>
  <c r="BI7" i="9"/>
  <c r="BM6" i="9" l="1"/>
  <c r="BJ7" i="9"/>
  <c r="BN6" i="9" l="1"/>
  <c r="BK4" i="9"/>
  <c r="BK7" i="9"/>
  <c r="BK5" i="9"/>
  <c r="BO6" i="9" l="1"/>
  <c r="BL7" i="9"/>
  <c r="BP6" i="9" l="1"/>
  <c r="BM7" i="9"/>
  <c r="BQ6" i="9" l="1"/>
  <c r="BN7" i="9"/>
  <c r="BO7" i="9" l="1"/>
  <c r="BP7" i="9" l="1"/>
  <c r="BQ7" i="9" l="1"/>
  <c r="A10" i="9" l="1"/>
  <c r="A11" i="9" s="1"/>
  <c r="A37" i="9" l="1"/>
  <c r="A52" i="9" l="1"/>
  <c r="A53" i="9" s="1"/>
  <c r="A38" i="9"/>
</calcChain>
</file>

<file path=xl/sharedStrings.xml><?xml version="1.0" encoding="utf-8"?>
<sst xmlns="http://schemas.openxmlformats.org/spreadsheetml/2006/main" count="271" uniqueCount="206">
  <si>
    <t>WBS</t>
  </si>
  <si>
    <t>TASK</t>
  </si>
  <si>
    <t>START</t>
  </si>
  <si>
    <t>END</t>
  </si>
  <si>
    <t>DAYS</t>
  </si>
  <si>
    <t xml:space="preserve">Display Week </t>
  </si>
  <si>
    <t>Hulse Research Lab</t>
  </si>
  <si>
    <t>Project Schedule</t>
  </si>
  <si>
    <t>EQUIPMENT / SOFTWARE</t>
  </si>
  <si>
    <t>CODE FILE NAME</t>
  </si>
  <si>
    <t>CODE FILE LOCATION</t>
  </si>
  <si>
    <t>CODE UPDATES / NOTES</t>
  </si>
  <si>
    <t>Project Start Date :</t>
  </si>
  <si>
    <t>Signal Sequencer File &amp; Code</t>
  </si>
  <si>
    <t>Signal, Spike, 1401, Grass</t>
  </si>
  <si>
    <t>Pulse_5</t>
  </si>
  <si>
    <t>DoD_Evan Folder Github</t>
  </si>
  <si>
    <t>Code can run a train of 5 pulses with .5 seconds apart with a manual trigger
IMP: Set Grass to Function S1 Delay for the system to work</t>
  </si>
  <si>
    <t>Course 1: Initiating and Planning</t>
  </si>
  <si>
    <t>Course 2: Scope, Time, and Cost</t>
  </si>
  <si>
    <t xml:space="preserve">Course 3: Risk, Quality, Teams, and Procuremnt </t>
  </si>
  <si>
    <t>Data Analysis Initial Discussion</t>
  </si>
  <si>
    <t xml:space="preserve">Engineering Project Management </t>
  </si>
  <si>
    <t>Dod_Evan</t>
  </si>
  <si>
    <t>TSS_Jasmine</t>
  </si>
  <si>
    <t>Professional Development</t>
  </si>
  <si>
    <t>Data Analysis Spike Code Locations and Discussion</t>
  </si>
  <si>
    <t>Signal Filtering for Noise</t>
  </si>
  <si>
    <t>Signal</t>
  </si>
  <si>
    <t>(H) Drive</t>
  </si>
  <si>
    <t>9_TMS Upper Extremity
EMG Trial Data</t>
  </si>
  <si>
    <t>ToDo</t>
  </si>
  <si>
    <t>Update Code such that pulse is 1ms, seperated by 1ms for 20 ms, therefore 20 ms active pulses each at 500 Hz
Visual of Train set up in documents dod_evan</t>
  </si>
  <si>
    <t>Trial 1: Using IIR Notch Butterworth Filter
Trial 5: Using Band Stop</t>
  </si>
  <si>
    <t>Created by configuration panel</t>
  </si>
  <si>
    <t>Urgent Items</t>
  </si>
  <si>
    <t>Should be receiving Xsens trimmed files to put through existing Matlab code, [Dorsiflexion during walking]</t>
  </si>
  <si>
    <t>Pulse_Train</t>
  </si>
  <si>
    <t>Give output files to Jasmine
Analysis Deadline Nov. 1st</t>
  </si>
  <si>
    <t xml:space="preserve">Jasmine Code Files </t>
  </si>
  <si>
    <t>Matlab</t>
  </si>
  <si>
    <t>J_Codes</t>
  </si>
  <si>
    <t>RMP</t>
  </si>
  <si>
    <t>These files have the OLD code [Main_MVNX]</t>
  </si>
  <si>
    <t>The Right/Left Extraction codes need to be updated to mesh with NEW version codes.
Alterations need to be made for the naming - but code should run other than that</t>
  </si>
  <si>
    <t>FE Exam</t>
  </si>
  <si>
    <t>Filtering Literature Review</t>
  </si>
  <si>
    <t>Jennifer File Sharing</t>
  </si>
  <si>
    <t xml:space="preserve">Key word Search: TMS, Filtering, Butterworth, EMG Signal Filtering </t>
  </si>
  <si>
    <t>Note Recording for Study</t>
  </si>
  <si>
    <t>Signal/Spike/PEST</t>
  </si>
  <si>
    <t xml:space="preserve">Meeting Discussion: How to record notes, nomenclature </t>
  </si>
  <si>
    <t>Take a look at wave forms to distinguish between MEP and non-MEP, Look at emails sent by Jennifer and Anastasia - take a look at info</t>
  </si>
  <si>
    <t>Conduct Lit Review, record findings: Neilson Data used sampling rate of 1000 - try to find reference material for filtering this</t>
  </si>
  <si>
    <t xml:space="preserve">   </t>
  </si>
  <si>
    <t xml:space="preserve">Was not the sequencer code, GRASS x10 needs to be turned to x1 - manageable pulse after this adjustment </t>
  </si>
  <si>
    <t>Thenar Muscle Values MEP</t>
  </si>
  <si>
    <t>MATLAB</t>
  </si>
  <si>
    <t>DoD_Evan</t>
  </si>
  <si>
    <t>Files sent to Evan on 9/27</t>
  </si>
  <si>
    <t xml:space="preserve">Issues with file not having correct values, the problem might have been getting the files mixed up
MEP Value Pull only contains changes associated with the if statements [lines 101,116,129,144] 
</t>
  </si>
  <si>
    <t>MEP_Value_Pull
Plots_3 ; Only 3 consecutive
Plots_5; Only 5 consecutive</t>
  </si>
  <si>
    <t xml:space="preserve">TRNS_Anastasia </t>
  </si>
  <si>
    <t>SCIMS_Nick</t>
  </si>
  <si>
    <t>Meeting to discuss SCIMS relative Motion Plots</t>
  </si>
  <si>
    <t xml:space="preserve">Matlab </t>
  </si>
  <si>
    <t>ACC_Data Relative motion plots</t>
  </si>
  <si>
    <t xml:space="preserve">Wants a way to categorize and group data plots, the paper sent (in SCIMS folder) shows an SSD equation that is customized to see the differences between each plot </t>
  </si>
  <si>
    <t>TMS_UE Jennifer</t>
  </si>
  <si>
    <t>One Drive</t>
  </si>
  <si>
    <t>Thenar Muscles MEP Value Pull</t>
  </si>
  <si>
    <t>MEP Value Pull</t>
  </si>
  <si>
    <t>Needs variation for finding Onset and Off set</t>
  </si>
  <si>
    <t>Create several different code file versions
including
3 On 3 Off x2
5 On 5 Off x2
3/5 On 3 Off x2
3 On 3/5 Off x2
As well as area under 2 curves and area from onset 1 to offset 2</t>
  </si>
  <si>
    <t>Determine how to incorporate this equation, move each person into different centroids, categorize participants into different groups (Day1 and Day 5). What differences can be seen between each gait cycle [Cazmon job]</t>
  </si>
  <si>
    <t>Jennifer File Sharing/Signal</t>
  </si>
  <si>
    <t>One Drive_Signal Filtering for noise removal</t>
  </si>
  <si>
    <t>Go through Neilson Data and record P-P differences</t>
  </si>
  <si>
    <t>Used BandPass FIR</t>
  </si>
  <si>
    <t>MEP Value Pull (Method 1-2)
MEP_Value_Pull_Method_3_4</t>
  </si>
  <si>
    <t>Files:
Data_Method_1-4 contain excel files of all values requested</t>
  </si>
  <si>
    <t>Send the file to Evan next week</t>
  </si>
  <si>
    <t>Organize data into a structure such that all data can be loaded at once</t>
  </si>
  <si>
    <t>EMG Trial Data;Tab [FIR_BP_TMSEMGfiltering_09282021]</t>
  </si>
  <si>
    <t>RMP &gt; Import_J_Data</t>
  </si>
  <si>
    <t>Files all in the same folder. Need to update the main_mvnx file to load all data and organize into a structure.
Updated for loops and structure within the document - issues with communication between old matlab load and old main for xsens data</t>
  </si>
  <si>
    <t>Data_Dorsi</t>
  </si>
  <si>
    <t>Data given to Jasmine, In a 24 step cycle, 12 max dorsiflexion angles are reported for each R/L, data was organized vertically and adapted from Cazi old data files</t>
  </si>
  <si>
    <t xml:space="preserve">IMP: Old Xsens files are used in accordance with the old load and main Xsens files - therefore to alter old files, calling the data, and data organization will be different </t>
  </si>
  <si>
    <t>Begin studying</t>
  </si>
  <si>
    <t>Study Visual check of MEP</t>
  </si>
  <si>
    <t>P09-11OCT2021</t>
  </si>
  <si>
    <t>studies&gt;CHNRF_tRNS&gt;P09</t>
  </si>
  <si>
    <t>Look at signal MEP Y/N</t>
  </si>
  <si>
    <t>Make a meeting with Anastasia to go over signals</t>
  </si>
  <si>
    <t>Code updated such that B starts over at 0 when loop of f = 5 is completed</t>
  </si>
  <si>
    <t>Meet with Cazmon regarding Script Bar button operations</t>
  </si>
  <si>
    <t>Yoga Room computers - signal subtraction and 2kHz</t>
  </si>
  <si>
    <t>Yoga room CHRNF</t>
  </si>
  <si>
    <t>Set up meeting with Cazmon</t>
  </si>
  <si>
    <t>Script Bar Button malfunction - will not show appropriate log view of L/R data</t>
  </si>
  <si>
    <t>Issues with Code method 3 - identification of offset flagged as false on P11 _ Go through the  Method 3 code - determined that iterations was the issue</t>
  </si>
  <si>
    <t>MEP_Value_Pull_Method_3_4</t>
  </si>
  <si>
    <t>Reporting issue - needs to report the first number in the 3/5 series</t>
  </si>
  <si>
    <t>Just replaced f with i in the reporting after B&gt;=3</t>
  </si>
  <si>
    <t>Data Collections button fixes</t>
  </si>
  <si>
    <t xml:space="preserve">Select CHNF button, hit start and ok, then move forward, open log window
Drag in file, [Subtraction], then run from script </t>
  </si>
  <si>
    <t>Yoga Room computers - signal subtraction [drag]  and 2kHz [button]</t>
  </si>
  <si>
    <t>Yoga Room CHRNF</t>
  </si>
  <si>
    <t>Location of button operations and drag - just reset the program if something seems to bug out</t>
  </si>
  <si>
    <t>MEP_Value_Pull_Method_3_5</t>
  </si>
  <si>
    <t>He wants a new addition to his code, consecutive MCD and SD up to 5 total</t>
  </si>
  <si>
    <t>Convert both codes, Methods 1, 2, 3, 4 to include 5 different peaks above average line</t>
  </si>
  <si>
    <t>Xsens_APP_V2</t>
  </si>
  <si>
    <t>Xsens App Development</t>
  </si>
  <si>
    <t>RMP Folder</t>
  </si>
  <si>
    <t>Presented the Code in lab meeting, Notes:
Add
- Relative Motion Plots [Hip vs. Knee]
- Plot the Left, Hip/Knee/Ankle [ joint on the y, time on the x] with ability to switch x,y,z
- Total Excursion over time
- Threshold angles
- Participant Overlay graphs, able to visual multiple angles on one graph or multiple trials on one graph
- Recruitment Curves
- ACC visual
- Possiblity of creation of seperate Signal Application as well</t>
  </si>
  <si>
    <t>Softball Journal Article</t>
  </si>
  <si>
    <t>Go through the email sent with corrections
- read through suggested articles</t>
  </si>
  <si>
    <t>How can I toggle it such that you can select X, Y, Z on/off or select specific joint angles on/off</t>
  </si>
  <si>
    <t>Alternative code creation using non-averaged data</t>
  </si>
  <si>
    <t>Import_J_Data</t>
  </si>
  <si>
    <t>The code currently shows cycles alternating in the beginning from TO to HS, this is incorrect - needs to always start at TO</t>
  </si>
  <si>
    <t>MEP_Value_Pull_MEthod_3_6_Thenar
MEP_Value_Pull_Thenar</t>
  </si>
  <si>
    <t>Within the Excel files provided - use the Thenar 1-10 columns of data instead of the averaged value column, need to do this for each column, for each method, for each participant. The way this should be layed out is Trials 1-10 (Rows), the current format for the columns. Teach Evan how to use structures to get his own data</t>
  </si>
  <si>
    <t>Changed the Code to pull TO-HS every time so that the ankle data is being pulled for each swing phase of each middle 50% of steps
IMP- for validation if code begins on HS, bypasses to next TO: this means the total number of steps differs every/other walk cycle I think</t>
  </si>
  <si>
    <t xml:space="preserve">Fixing the pinching dynamometer </t>
  </si>
  <si>
    <t xml:space="preserve">Electronic dynamometer </t>
  </si>
  <si>
    <t>N/A Yoga Room</t>
  </si>
  <si>
    <t>Yoga Room</t>
  </si>
  <si>
    <t>Dynamometer was unplugged with one of the outlets twisted when I came downstairs for the set up process</t>
  </si>
  <si>
    <t xml:space="preserve">The cable was soldered by George that goes from the dyanmometer into the motion lab box system.  </t>
  </si>
  <si>
    <t>Xsens_APP_V3</t>
  </si>
  <si>
    <t>Updates to the app</t>
  </si>
  <si>
    <t xml:space="preserve">Need to go through and apply new MCD and SD equations to each of the Thenar Frames for each participant, output the data the same way
</t>
  </si>
  <si>
    <t>Updated MCD and SD values based on each Thenar Frame (1-10)
There were several places that needed to be updated so that the end of the waveform wouldn't disrupt the structure, the common equations for MCD and SD were used in each code file</t>
  </si>
  <si>
    <t>Device Pricing Information</t>
  </si>
  <si>
    <t>Excel File/ Web</t>
  </si>
  <si>
    <t>Device Pricing Spreadsheet</t>
  </si>
  <si>
    <t>jg300416</t>
  </si>
  <si>
    <t>Pricing and specification information for the grip dynamometer</t>
  </si>
  <si>
    <t>Asked for quote from Biometrics as well as information on one other device
Find if there are additional devices / device sellers and quote information</t>
  </si>
  <si>
    <t xml:space="preserve">Matlab App Designer/Lab Equipment Management </t>
  </si>
  <si>
    <t xml:space="preserve">The Pinchmeter stopped working </t>
  </si>
  <si>
    <t>Pinchmeter</t>
  </si>
  <si>
    <t>N/a</t>
  </si>
  <si>
    <t>The cord for the pinchmeter became severed - this led to the spike channle to show a signal that was at +/- above zero with a diaganol downward slope as if it is plugged into nothing. The new wiring is printed out and is also displayed on the current cable</t>
  </si>
  <si>
    <t>Wiring is as shown in the goniometer user manual</t>
  </si>
  <si>
    <t>MCD mean values were averaged including the fist value which was zero</t>
  </si>
  <si>
    <t>Took out the zero value in the matrix and re-ran all codes</t>
  </si>
  <si>
    <t>Motion Lab BackPack Box has two ports that are reeiving signal but jamming when the EMG cord is pulled out</t>
  </si>
  <si>
    <t>Motion Lab Backpack</t>
  </si>
  <si>
    <t>If you go down to central supply (by the cafeteria) they will have you fill out a form to get it shipped out with the tracking information tagged to your emial</t>
  </si>
  <si>
    <t xml:space="preserve">Things you need: 
Account number 28014
Address/buisness phone #/ iinsurance ammount </t>
  </si>
  <si>
    <t>Create a Spike Script code file</t>
  </si>
  <si>
    <t>Spike2</t>
  </si>
  <si>
    <t>Dod_Evan  - yoga room</t>
  </si>
  <si>
    <t>Code needs to be able to place a marker to create a window of when the muscles are active</t>
  </si>
  <si>
    <t>Figure out how to trigger a vertical cursor to be placed during the G tick mark trigger
Potentially set up a trigger through the Grass so one channel is only running when the grass is (kind of like the vertical cursor markers?)</t>
  </si>
  <si>
    <t>Spike2 Data Recording</t>
  </si>
  <si>
    <t>Pulse_Train and All_Electrode Configuration</t>
  </si>
  <si>
    <t>Yoga Room Dod_Evan</t>
  </si>
  <si>
    <t>Added channels to all_electrode configuration, IMP: Port connections are 1 less than the channel (channel 1 = port 0) If I plug the S1 Out from the Grass into a waveform port I can pick up on the signal, but to make things easier, I just put a REPORT code into the sequencer file</t>
  </si>
  <si>
    <t>Switch over the code to the new data tree
The multiselect option does not work for the checkbox tree - because of this limitation, we should leave it as it currently is, maybe add to it in the future</t>
  </si>
  <si>
    <t>Manage the location of equipment and software user manuals</t>
  </si>
  <si>
    <t>S:\CLIN_REA\Hulse Lab\Equipment and Software</t>
  </si>
  <si>
    <t xml:space="preserve">Need to write a Matlab script: IMP Digital Marker channel 32 is equal in time to channel 1, the indexes from channel 1 are equal to those of 3,5,7 - need to drop cursors for each of the three trials (6 total cursors)
Keep the waveform channel 
</t>
  </si>
  <si>
    <t>Spike2 Exporting Data</t>
  </si>
  <si>
    <t>When Exporting Spike2 Data
Export as .mat file
Uncheck the zero on time
Export between cursors
source non, source channel, waveform &amp; times</t>
  </si>
  <si>
    <t>Follow guidelines for exporting</t>
  </si>
  <si>
    <t>Make sure this folder stay up to date with current device manuals and user guides. Additional resource for user manuals is bottom drawer of the desk</t>
  </si>
  <si>
    <t>Shortcut on Desktop</t>
  </si>
  <si>
    <t>Creation of Standard of Operations (SOP)</t>
  </si>
  <si>
    <t>Word Document</t>
  </si>
  <si>
    <t>H:\Standard Of Operations</t>
  </si>
  <si>
    <t>How software/lab tech works and should be set up</t>
  </si>
  <si>
    <t>Continuous work in Progress</t>
  </si>
  <si>
    <t>Pulse Train and ALL_Electrode</t>
  </si>
  <si>
    <t>File updated to also include Channel 15 such that a goniometer recording can be used as well. Cursors still need to be dropped 
Study Performed:
1. PRMR
2. Pendulum
3. Ankle 
4. Flexor Withdrawal (Train Sequencer)
5. Flexor Signal</t>
  </si>
  <si>
    <t>Evan’s study – Grass needs to be set to S1 Delay/ Output 1 for S1 ON; S1 Out plugs into 3 ADC input 
File also moved!! File moved to D:tss preliminary
When adding a new veritcal cursor to the live streaming file, ATL 1 or ALT 2 drops them with labels 1 and 2</t>
  </si>
  <si>
    <t>Grip Dynamomter Set Up</t>
  </si>
  <si>
    <t>Command Echo Grip Dynamometer</t>
  </si>
  <si>
    <t>Received grip dynamometer - contains a factory default calibration - elctrical load cells allow for this to be reliable. Additional calibration measure can be weight suspension using the yellow cable provided</t>
  </si>
  <si>
    <t xml:space="preserve">Need to find a weight that has a hole in the middle (bar weights) such that it can be suspended. Remember by wrapping the cable it will change the force characteristics so only place the cable around the center of the handle </t>
  </si>
  <si>
    <t xml:space="preserve">Pinch dynamometer </t>
  </si>
  <si>
    <t>Electrononic dynamomter</t>
  </si>
  <si>
    <t>Pinch Meter repair kit now located in Yoga Room</t>
  </si>
  <si>
    <t xml:space="preserve">With small force windows (under 1) the pinch dynamometer seems to have a bit of drift - try calibration in-session window before adding processing to the channel. Then place a horizontal cursor on the screen to mark starting force level so that you can see throughout testing if it is fluctuating significantly </t>
  </si>
  <si>
    <t>Spike3</t>
  </si>
  <si>
    <t>NIH_TSS_Phase_1</t>
  </si>
  <si>
    <t xml:space="preserve">Created a New folder (name to the left)
</t>
  </si>
  <si>
    <t>All_Electrode_Channel file is located in new folder - is also different than the original because the S1 Out goes into channel 13</t>
  </si>
  <si>
    <t xml:space="preserve">SCIMS </t>
  </si>
  <si>
    <t xml:space="preserve">Left_Extraction this file is located in the main RMP folder - this file interfaces with the old load Xsens data file </t>
  </si>
  <si>
    <t>Load Xsens file should use the segment and joint files as well</t>
  </si>
  <si>
    <t>OLD Matlab Documents</t>
  </si>
  <si>
    <t>MATLAB/Other</t>
  </si>
  <si>
    <t>Cazmon Desktop</t>
  </si>
  <si>
    <t>On Desktop but also on S drive</t>
  </si>
  <si>
    <t>Folder contains all old files that Cazmon previously had - additional files from Nick's study also in there (Cazmon mentions everything is "done" I'm not sure what he is refering to here</t>
  </si>
  <si>
    <t xml:space="preserve">If there are issues with old Xsens codes it is because these files use the old Xsens Load code which has since been updated </t>
  </si>
  <si>
    <t>Ankle Code</t>
  </si>
  <si>
    <t>RMP/TSS_Ankle_1_12</t>
  </si>
  <si>
    <t>All files in this location for right now</t>
  </si>
  <si>
    <t>Adjustments have been made on Cazmon's old files - originals can be found in Cazmon Desktop</t>
  </si>
  <si>
    <t>Currently have added on to the original files SOL (L/R) and TA (L/R) usually in lines 52-58 for onset and 99-104 for Offset
Using the parameters already set (very stringent - goes for 50+ points??? This gives us NaN and inf values - talk to Jasmine about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</si>
</sst>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3"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i/>
      <sz val="8"/>
      <color theme="1" tint="0.34998626667073579"/>
      <name val="Arial"/>
      <family val="2"/>
    </font>
    <font>
      <sz val="16"/>
      <color theme="8" tint="-0.499984740745262"/>
      <name val="Arial"/>
      <family val="1"/>
      <scheme val="major"/>
    </font>
    <font>
      <sz val="9"/>
      <color rgb="FFFF0000"/>
      <name val="Arial"/>
      <family val="2"/>
    </font>
    <font>
      <sz val="11"/>
      <name val="Calibri"/>
      <family val="2"/>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8" tint="0.79998168889431442"/>
        <bgColor indexed="64"/>
      </patternFill>
    </fill>
    <fill>
      <patternFill patternType="solid">
        <fgColor theme="8" tint="0.79998168889431442"/>
        <bgColor rgb="FFD6F4D9"/>
      </patternFill>
    </fill>
    <fill>
      <patternFill patternType="solid">
        <fgColor rgb="FFFFCCCC"/>
        <bgColor indexed="64"/>
      </patternFill>
    </fill>
    <fill>
      <patternFill patternType="solid">
        <fgColor theme="9" tint="0.79998168889431442"/>
        <bgColor indexed="64"/>
      </patternFill>
    </fill>
    <fill>
      <patternFill patternType="solid">
        <fgColor rgb="FFCCFF99"/>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thin">
        <color theme="0" tint="-0.24994659260841701"/>
      </bottom>
      <diagonal/>
    </border>
    <border>
      <left/>
      <right/>
      <top/>
      <bottom style="thin">
        <color theme="9"/>
      </bottom>
      <diagonal/>
    </border>
    <border>
      <left/>
      <right/>
      <top style="thin">
        <color indexed="22"/>
      </top>
      <bottom/>
      <diagonal/>
    </border>
    <border>
      <left/>
      <right/>
      <top style="medium">
        <color theme="9"/>
      </top>
      <bottom style="medium">
        <color theme="9"/>
      </bottom>
      <diagonal/>
    </border>
    <border>
      <left/>
      <right/>
      <top style="thin">
        <color rgb="FFEFEFEF"/>
      </top>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1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7" fillId="0" borderId="0" xfId="0" applyNumberFormat="1" applyFont="1" applyAlignment="1" applyProtection="1">
      <protection locked="0"/>
    </xf>
    <xf numFmtId="0" fontId="2" fillId="0" borderId="0" xfId="34" applyAlignment="1" applyProtection="1">
      <alignment horizontal="left"/>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27" fillId="0" borderId="0" xfId="0" applyNumberFormat="1" applyFont="1" applyFill="1" applyBorder="1" applyProtection="1"/>
    <xf numFmtId="0" fontId="27" fillId="0" borderId="0" xfId="0" applyFont="1" applyProtection="1"/>
    <xf numFmtId="0" fontId="28" fillId="0" borderId="0" xfId="0" applyNumberFormat="1" applyFont="1" applyAlignment="1" applyProtection="1">
      <alignment vertical="center"/>
      <protection locked="0"/>
    </xf>
    <xf numFmtId="0" fontId="26" fillId="0" borderId="10" xfId="0" applyNumberFormat="1" applyFont="1" applyFill="1" applyBorder="1" applyAlignment="1" applyProtection="1">
      <alignment horizontal="left" vertical="center"/>
    </xf>
    <xf numFmtId="0" fontId="26" fillId="0" borderId="10" xfId="0" applyFont="1" applyFill="1" applyBorder="1" applyAlignment="1" applyProtection="1">
      <alignment vertical="center"/>
    </xf>
    <xf numFmtId="1" fontId="31" fillId="0" borderId="12" xfId="0" applyNumberFormat="1" applyFont="1" applyBorder="1" applyAlignment="1" applyProtection="1">
      <alignment horizontal="center" vertical="center"/>
    </xf>
    <xf numFmtId="0" fontId="32" fillId="0" borderId="10" xfId="0" applyFont="1" applyFill="1" applyBorder="1" applyAlignment="1" applyProtection="1">
      <alignment vertical="center"/>
    </xf>
    <xf numFmtId="9" fontId="26" fillId="0" borderId="10" xfId="40" applyFont="1" applyFill="1" applyBorder="1" applyAlignment="1" applyProtection="1">
      <alignment horizontal="center" vertical="center"/>
    </xf>
    <xf numFmtId="1" fontId="26" fillId="0" borderId="10" xfId="0" applyNumberFormat="1" applyFont="1" applyFill="1" applyBorder="1" applyAlignment="1" applyProtection="1">
      <alignment horizontal="center" vertical="center"/>
    </xf>
    <xf numFmtId="0" fontId="26" fillId="0" borderId="0" xfId="0" applyFont="1" applyFill="1" applyBorder="1" applyAlignment="1" applyProtection="1">
      <alignment vertical="center"/>
    </xf>
    <xf numFmtId="166" fontId="3" fillId="0" borderId="13" xfId="0" applyNumberFormat="1" applyFont="1" applyFill="1" applyBorder="1" applyAlignment="1" applyProtection="1">
      <alignment horizontal="center" vertical="center" shrinkToFit="1"/>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5" fillId="0" borderId="12" xfId="0" applyNumberFormat="1" applyFont="1" applyBorder="1" applyAlignment="1" applyProtection="1">
      <alignment horizontal="center" vertical="center"/>
    </xf>
    <xf numFmtId="1" fontId="34" fillId="0" borderId="10" xfId="0" applyNumberFormat="1" applyFont="1" applyFill="1" applyBorder="1" applyAlignment="1" applyProtection="1">
      <alignment horizontal="center" vertical="center"/>
    </xf>
    <xf numFmtId="165" fontId="31" fillId="0" borderId="12" xfId="0" applyNumberFormat="1" applyFont="1" applyBorder="1" applyAlignment="1" applyProtection="1">
      <alignment horizontal="center" vertical="center"/>
    </xf>
    <xf numFmtId="0" fontId="26" fillId="0" borderId="10" xfId="0" applyFont="1" applyFill="1" applyBorder="1" applyAlignment="1" applyProtection="1">
      <alignment horizontal="left" vertical="center"/>
    </xf>
    <xf numFmtId="9" fontId="26" fillId="0" borderId="10" xfId="0" applyNumberFormat="1" applyFont="1" applyFill="1" applyBorder="1" applyAlignment="1" applyProtection="1">
      <alignment horizontal="left" vertical="center"/>
    </xf>
    <xf numFmtId="0" fontId="36" fillId="0" borderId="0" xfId="0" applyNumberFormat="1" applyFont="1" applyFill="1" applyBorder="1" applyProtection="1"/>
    <xf numFmtId="0" fontId="36" fillId="0" borderId="0" xfId="0" applyFont="1" applyFill="1" applyBorder="1" applyProtection="1"/>
    <xf numFmtId="0" fontId="1" fillId="0" borderId="0" xfId="0" applyFont="1" applyFill="1" applyBorder="1" applyProtection="1"/>
    <xf numFmtId="0" fontId="36" fillId="0" borderId="0" xfId="0" applyFont="1" applyProtection="1"/>
    <xf numFmtId="0" fontId="36" fillId="0" borderId="0" xfId="0" applyFont="1" applyFill="1" applyAlignment="1" applyProtection="1">
      <alignment horizontal="right" vertical="center"/>
    </xf>
    <xf numFmtId="0" fontId="1" fillId="0" borderId="0" xfId="0" applyFont="1" applyFill="1" applyBorder="1" applyAlignment="1" applyProtection="1"/>
    <xf numFmtId="0" fontId="26" fillId="0" borderId="10" xfId="0" applyFont="1" applyFill="1" applyBorder="1" applyAlignment="1" applyProtection="1">
      <alignment vertical="center" wrapText="1"/>
    </xf>
    <xf numFmtId="0" fontId="26" fillId="0" borderId="10" xfId="0" applyFont="1" applyFill="1" applyBorder="1" applyAlignment="1" applyProtection="1">
      <alignment horizontal="left" vertical="center" wrapText="1" indent="1"/>
    </xf>
    <xf numFmtId="0" fontId="29" fillId="0" borderId="17"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9" fontId="31" fillId="0" borderId="12" xfId="40" applyFont="1" applyFill="1" applyBorder="1" applyAlignment="1" applyProtection="1">
      <alignment horizontal="center" vertical="center"/>
    </xf>
    <xf numFmtId="0" fontId="37" fillId="0" borderId="0" xfId="0" applyFont="1" applyFill="1" applyBorder="1" applyAlignment="1" applyProtection="1">
      <alignment horizontal="left" vertical="center"/>
    </xf>
    <xf numFmtId="164" fontId="29" fillId="0" borderId="0" xfId="0" applyNumberFormat="1" applyFont="1" applyFill="1" applyBorder="1" applyAlignment="1" applyProtection="1">
      <alignment vertical="center" shrinkToFit="1"/>
      <protection locked="0"/>
    </xf>
    <xf numFmtId="165" fontId="31" fillId="22" borderId="12" xfId="0" applyNumberFormat="1" applyFont="1" applyFill="1" applyBorder="1" applyAlignment="1" applyProtection="1">
      <alignment horizontal="center" vertical="center"/>
    </xf>
    <xf numFmtId="0" fontId="40" fillId="0" borderId="0" xfId="0" applyNumberFormat="1" applyFont="1" applyFill="1" applyBorder="1" applyAlignment="1" applyProtection="1">
      <alignment vertical="center"/>
      <protection locked="0"/>
    </xf>
    <xf numFmtId="0" fontId="26" fillId="0" borderId="14" xfId="0" applyNumberFormat="1" applyFont="1" applyFill="1" applyBorder="1" applyAlignment="1" applyProtection="1">
      <alignment horizontal="left" vertical="center"/>
    </xf>
    <xf numFmtId="0" fontId="26" fillId="0" borderId="14" xfId="0" applyFont="1" applyFill="1" applyBorder="1" applyAlignment="1" applyProtection="1">
      <alignment vertical="center" wrapText="1"/>
    </xf>
    <xf numFmtId="0" fontId="26" fillId="0" borderId="14" xfId="0" applyFont="1" applyFill="1" applyBorder="1" applyAlignment="1" applyProtection="1">
      <alignment vertical="center"/>
    </xf>
    <xf numFmtId="165" fontId="31" fillId="22" borderId="11" xfId="0" applyNumberFormat="1" applyFont="1" applyFill="1" applyBorder="1" applyAlignment="1" applyProtection="1">
      <alignment horizontal="center" vertical="center"/>
    </xf>
    <xf numFmtId="165" fontId="31" fillId="0" borderId="11" xfId="0" applyNumberFormat="1" applyFont="1" applyBorder="1" applyAlignment="1" applyProtection="1">
      <alignment horizontal="center" vertical="center"/>
    </xf>
    <xf numFmtId="1" fontId="31" fillId="21" borderId="11" xfId="0" applyNumberFormat="1" applyFont="1" applyFill="1" applyBorder="1" applyAlignment="1" applyProtection="1">
      <alignment horizontal="center" vertical="center"/>
    </xf>
    <xf numFmtId="1" fontId="31" fillId="0" borderId="11" xfId="0" applyNumberFormat="1" applyFont="1" applyBorder="1" applyAlignment="1" applyProtection="1">
      <alignment horizontal="center" vertical="center"/>
    </xf>
    <xf numFmtId="1" fontId="35" fillId="0" borderId="11" xfId="0" applyNumberFormat="1" applyFont="1" applyBorder="1" applyAlignment="1" applyProtection="1">
      <alignment horizontal="center" vertical="center"/>
    </xf>
    <xf numFmtId="0" fontId="26" fillId="0" borderId="14" xfId="0" applyFont="1" applyFill="1" applyBorder="1" applyAlignment="1" applyProtection="1">
      <alignment horizontal="left" vertical="center"/>
    </xf>
    <xf numFmtId="0" fontId="26" fillId="0" borderId="19" xfId="0" applyFont="1" applyFill="1" applyBorder="1" applyAlignment="1" applyProtection="1">
      <alignment vertical="center" wrapText="1"/>
    </xf>
    <xf numFmtId="0" fontId="26" fillId="0" borderId="19" xfId="0" applyFont="1" applyFill="1" applyBorder="1" applyAlignment="1" applyProtection="1">
      <alignment vertical="center"/>
    </xf>
    <xf numFmtId="165" fontId="31" fillId="22" borderId="21" xfId="0" applyNumberFormat="1" applyFont="1" applyFill="1" applyBorder="1" applyAlignment="1" applyProtection="1">
      <alignment horizontal="center" vertical="center"/>
    </xf>
    <xf numFmtId="165" fontId="31" fillId="0" borderId="21" xfId="0" applyNumberFormat="1" applyFont="1" applyBorder="1" applyAlignment="1" applyProtection="1">
      <alignment horizontal="center" vertical="center"/>
    </xf>
    <xf numFmtId="1" fontId="31" fillId="0" borderId="21" xfId="0" applyNumberFormat="1" applyFont="1" applyBorder="1" applyAlignment="1" applyProtection="1">
      <alignment horizontal="center" vertical="center"/>
    </xf>
    <xf numFmtId="1" fontId="35" fillId="0" borderId="21" xfId="0" applyNumberFormat="1" applyFont="1" applyBorder="1" applyAlignment="1" applyProtection="1">
      <alignment horizontal="center" vertical="center"/>
    </xf>
    <xf numFmtId="0" fontId="26" fillId="0" borderId="19" xfId="0" applyFont="1" applyFill="1" applyBorder="1" applyAlignment="1" applyProtection="1">
      <alignment horizontal="left" vertical="center"/>
    </xf>
    <xf numFmtId="0" fontId="30" fillId="21" borderId="20" xfId="0" applyNumberFormat="1" applyFont="1" applyFill="1" applyBorder="1" applyAlignment="1" applyProtection="1">
      <alignment horizontal="left" vertical="center"/>
    </xf>
    <xf numFmtId="0" fontId="30" fillId="21" borderId="20" xfId="0" applyFont="1" applyFill="1" applyBorder="1" applyAlignment="1" applyProtection="1">
      <alignment vertical="center"/>
    </xf>
    <xf numFmtId="0" fontId="26" fillId="21" borderId="20" xfId="0" applyFont="1" applyFill="1" applyBorder="1" applyAlignment="1" applyProtection="1">
      <alignment vertical="center"/>
    </xf>
    <xf numFmtId="165" fontId="26" fillId="21" borderId="20" xfId="0" applyNumberFormat="1" applyFont="1" applyFill="1" applyBorder="1" applyAlignment="1" applyProtection="1">
      <alignment horizontal="center" vertical="center"/>
    </xf>
    <xf numFmtId="1" fontId="26" fillId="21" borderId="20" xfId="40" applyNumberFormat="1" applyFont="1" applyFill="1" applyBorder="1" applyAlignment="1" applyProtection="1">
      <alignment horizontal="center" vertical="center"/>
    </xf>
    <xf numFmtId="9" fontId="26" fillId="21" borderId="20" xfId="40" applyFont="1" applyFill="1" applyBorder="1" applyAlignment="1" applyProtection="1">
      <alignment horizontal="center" vertical="center"/>
    </xf>
    <xf numFmtId="1" fontId="26" fillId="21" borderId="20" xfId="0" applyNumberFormat="1" applyFont="1" applyFill="1" applyBorder="1" applyAlignment="1" applyProtection="1">
      <alignment horizontal="center" vertical="center"/>
    </xf>
    <xf numFmtId="1" fontId="34" fillId="21" borderId="20" xfId="0" applyNumberFormat="1" applyFont="1" applyFill="1" applyBorder="1" applyAlignment="1" applyProtection="1">
      <alignment horizontal="center" vertical="center"/>
    </xf>
    <xf numFmtId="0" fontId="26" fillId="21" borderId="20" xfId="0" applyFont="1" applyFill="1" applyBorder="1" applyAlignment="1" applyProtection="1">
      <alignment horizontal="left" vertical="center"/>
    </xf>
    <xf numFmtId="0" fontId="37" fillId="0" borderId="0" xfId="0" applyNumberFormat="1" applyFont="1" applyFill="1" applyBorder="1" applyAlignment="1" applyProtection="1">
      <alignment horizontal="left" vertical="center"/>
    </xf>
    <xf numFmtId="0" fontId="37" fillId="0" borderId="0" xfId="0" applyFont="1" applyFill="1" applyBorder="1" applyAlignment="1" applyProtection="1">
      <alignment horizontal="center" vertical="center"/>
    </xf>
    <xf numFmtId="0" fontId="37" fillId="0" borderId="0" xfId="0" applyFont="1" applyFill="1" applyBorder="1" applyAlignment="1" applyProtection="1">
      <alignment horizontal="center" vertical="center" wrapText="1"/>
    </xf>
    <xf numFmtId="0" fontId="26" fillId="0" borderId="15" xfId="0" applyNumberFormat="1" applyFont="1" applyFill="1" applyBorder="1" applyAlignment="1" applyProtection="1">
      <alignment horizontal="center" vertical="center" shrinkToFit="1"/>
    </xf>
    <xf numFmtId="0" fontId="26" fillId="0" borderId="13" xfId="0" applyNumberFormat="1" applyFont="1" applyFill="1" applyBorder="1" applyAlignment="1" applyProtection="1">
      <alignment horizontal="center" vertical="center" shrinkToFit="1"/>
    </xf>
    <xf numFmtId="0" fontId="26" fillId="0" borderId="16" xfId="0" applyNumberFormat="1" applyFont="1" applyFill="1" applyBorder="1" applyAlignment="1" applyProtection="1">
      <alignment horizontal="center" vertical="center" shrinkToFit="1"/>
    </xf>
    <xf numFmtId="165" fontId="26" fillId="21" borderId="20" xfId="0" applyNumberFormat="1" applyFont="1" applyFill="1" applyBorder="1" applyAlignment="1" applyProtection="1">
      <alignment horizontal="right" vertical="center"/>
    </xf>
    <xf numFmtId="9" fontId="31" fillId="0" borderId="11" xfId="40" applyFont="1" applyFill="1" applyBorder="1" applyAlignment="1" applyProtection="1">
      <alignment horizontal="center" vertical="center"/>
    </xf>
    <xf numFmtId="9" fontId="31" fillId="0" borderId="21" xfId="40" applyFont="1" applyFill="1" applyBorder="1" applyAlignment="1" applyProtection="1">
      <alignment horizontal="center" vertical="center"/>
    </xf>
    <xf numFmtId="164" fontId="29" fillId="0" borderId="18" xfId="0" applyNumberFormat="1" applyFont="1" applyFill="1" applyBorder="1" applyAlignment="1" applyProtection="1">
      <alignment horizontal="center" vertical="center" shrinkToFit="1"/>
      <protection locked="0"/>
    </xf>
    <xf numFmtId="0" fontId="26" fillId="21" borderId="20" xfId="0" applyFont="1" applyFill="1" applyBorder="1" applyAlignment="1" applyProtection="1">
      <alignment vertical="center" wrapText="1"/>
    </xf>
    <xf numFmtId="0" fontId="32" fillId="0" borderId="10" xfId="0" applyFont="1" applyFill="1" applyBorder="1" applyAlignment="1" applyProtection="1">
      <alignment vertical="center" wrapText="1"/>
    </xf>
    <xf numFmtId="0" fontId="26" fillId="0" borderId="14" xfId="0" applyFont="1" applyFill="1" applyBorder="1" applyAlignment="1" applyProtection="1">
      <alignment horizontal="left" vertical="center" wrapText="1" indent="1"/>
    </xf>
    <xf numFmtId="0" fontId="38" fillId="0" borderId="0" xfId="0" applyNumberFormat="1" applyFont="1" applyFill="1" applyBorder="1" applyAlignment="1" applyProtection="1">
      <alignment horizontal="left" vertical="center" wrapText="1"/>
    </xf>
    <xf numFmtId="0" fontId="31" fillId="0" borderId="11" xfId="0" applyFont="1" applyFill="1" applyBorder="1" applyAlignment="1" applyProtection="1">
      <alignment horizontal="left" vertical="center" wrapText="1"/>
    </xf>
    <xf numFmtId="0" fontId="31" fillId="0" borderId="12" xfId="0" applyFont="1" applyFill="1" applyBorder="1" applyAlignment="1" applyProtection="1">
      <alignment horizontal="left" vertical="center" wrapText="1"/>
    </xf>
    <xf numFmtId="0" fontId="6" fillId="0" borderId="0" xfId="0" applyNumberFormat="1" applyFont="1" applyFill="1" applyBorder="1" applyAlignment="1" applyProtection="1">
      <alignment horizontal="left" vertical="center" wrapText="1"/>
      <protection locked="0"/>
    </xf>
    <xf numFmtId="0" fontId="4" fillId="20" borderId="0" xfId="34" applyNumberFormat="1" applyFont="1" applyFill="1" applyAlignment="1" applyProtection="1">
      <alignment horizontal="left" wrapText="1"/>
      <protection locked="0"/>
    </xf>
    <xf numFmtId="0" fontId="0" fillId="0" borderId="0" xfId="0" applyFill="1" applyAlignment="1" applyProtection="1">
      <alignment horizontal="left" wrapText="1"/>
    </xf>
    <xf numFmtId="0" fontId="0" fillId="0" borderId="0" xfId="0" applyNumberFormat="1" applyAlignment="1" applyProtection="1">
      <alignment horizontal="left" wrapText="1"/>
    </xf>
    <xf numFmtId="0" fontId="27" fillId="0" borderId="0" xfId="0" applyNumberFormat="1" applyFont="1" applyAlignment="1" applyProtection="1">
      <alignment horizontal="left" wrapText="1"/>
    </xf>
    <xf numFmtId="0" fontId="26" fillId="21" borderId="20" xfId="0" applyNumberFormat="1" applyFont="1" applyFill="1" applyBorder="1" applyAlignment="1" applyProtection="1">
      <alignment horizontal="left" vertical="center" wrapText="1"/>
    </xf>
    <xf numFmtId="0" fontId="31" fillId="0" borderId="21" xfId="0" applyFont="1" applyFill="1" applyBorder="1" applyAlignment="1" applyProtection="1">
      <alignment horizontal="left" vertical="center" wrapText="1"/>
    </xf>
    <xf numFmtId="0" fontId="26" fillId="0" borderId="10" xfId="0" applyNumberFormat="1" applyFont="1" applyFill="1" applyBorder="1" applyAlignment="1" applyProtection="1">
      <alignment horizontal="left" vertical="center" wrapText="1"/>
    </xf>
    <xf numFmtId="0" fontId="6" fillId="0" borderId="0" xfId="0" applyNumberFormat="1" applyFont="1" applyFill="1" applyBorder="1" applyAlignment="1" applyProtection="1">
      <protection locked="0"/>
    </xf>
    <xf numFmtId="0" fontId="41" fillId="0" borderId="0" xfId="0" applyNumberFormat="1" applyFont="1" applyBorder="1" applyAlignment="1" applyProtection="1">
      <protection locked="0"/>
    </xf>
    <xf numFmtId="0" fontId="31" fillId="0" borderId="0" xfId="0" applyFont="1" applyFill="1" applyBorder="1" applyAlignment="1" applyProtection="1">
      <alignment horizontal="left" vertical="center" wrapText="1"/>
    </xf>
    <xf numFmtId="9" fontId="31" fillId="0" borderId="0" xfId="40" applyFont="1" applyFill="1" applyBorder="1" applyAlignment="1" applyProtection="1">
      <alignment horizontal="center" vertical="center"/>
    </xf>
    <xf numFmtId="1" fontId="31" fillId="0" borderId="0" xfId="0" applyNumberFormat="1" applyFont="1" applyBorder="1" applyAlignment="1" applyProtection="1">
      <alignment horizontal="center" vertical="center"/>
    </xf>
    <xf numFmtId="1" fontId="35" fillId="0" borderId="0" xfId="0" applyNumberFormat="1" applyFont="1" applyBorder="1" applyAlignment="1" applyProtection="1">
      <alignment horizontal="center" vertical="center"/>
    </xf>
    <xf numFmtId="0" fontId="31" fillId="23" borderId="12" xfId="0" applyFont="1" applyFill="1" applyBorder="1" applyAlignment="1" applyProtection="1">
      <alignment horizontal="left" vertical="center" wrapText="1"/>
    </xf>
    <xf numFmtId="0" fontId="42" fillId="0" borderId="0" xfId="0" applyFont="1"/>
    <xf numFmtId="0" fontId="31" fillId="24" borderId="12" xfId="0" applyFont="1" applyFill="1" applyBorder="1" applyAlignment="1" applyProtection="1">
      <alignment horizontal="left" vertical="center" wrapText="1"/>
    </xf>
    <xf numFmtId="0" fontId="31" fillId="25" borderId="12" xfId="0" applyFont="1" applyFill="1" applyBorder="1" applyAlignment="1" applyProtection="1">
      <alignment horizontal="left" vertical="center" wrapText="1"/>
    </xf>
    <xf numFmtId="0" fontId="39" fillId="0" borderId="0" xfId="34" applyFont="1" applyBorder="1" applyAlignment="1" applyProtection="1">
      <alignment horizontal="left" vertical="center"/>
    </xf>
    <xf numFmtId="0" fontId="33" fillId="0" borderId="15" xfId="0" applyNumberFormat="1" applyFont="1" applyFill="1" applyBorder="1" applyAlignment="1" applyProtection="1">
      <alignment horizontal="center" vertical="center"/>
    </xf>
    <xf numFmtId="0" fontId="33" fillId="0" borderId="13" xfId="0" applyNumberFormat="1" applyFont="1" applyFill="1" applyBorder="1" applyAlignment="1" applyProtection="1">
      <alignment horizontal="center" vertical="center"/>
    </xf>
    <xf numFmtId="0" fontId="33" fillId="0" borderId="16" xfId="0" applyNumberFormat="1" applyFont="1" applyFill="1" applyBorder="1" applyAlignment="1" applyProtection="1">
      <alignment horizontal="center" vertical="center"/>
    </xf>
    <xf numFmtId="167" fontId="29" fillId="0" borderId="15" xfId="0" applyNumberFormat="1" applyFont="1" applyFill="1" applyBorder="1" applyAlignment="1" applyProtection="1">
      <alignment horizontal="center" vertical="center"/>
    </xf>
    <xf numFmtId="167" fontId="29" fillId="0" borderId="13" xfId="0" applyNumberFormat="1" applyFont="1" applyFill="1" applyBorder="1" applyAlignment="1" applyProtection="1">
      <alignment horizontal="center" vertical="center"/>
    </xf>
    <xf numFmtId="167" fontId="29"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7">
    <dxf>
      <border>
        <left style="thin">
          <color rgb="FFC00000"/>
        </left>
        <right style="thin">
          <color rgb="FFC00000"/>
        </right>
        <vertical/>
        <horizontal/>
      </border>
    </dxf>
    <dxf>
      <fill>
        <patternFill>
          <bgColor theme="8" tint="-0.24994659260841701"/>
        </patternFill>
      </fill>
    </dxf>
    <dxf>
      <fill>
        <patternFill>
          <bgColor theme="0" tint="-0.499984740745262"/>
        </patternFill>
      </fill>
    </dxf>
    <dxf>
      <border>
        <left style="thin">
          <color rgb="FFC00000"/>
        </left>
        <right style="thin">
          <color rgb="FFC00000"/>
        </right>
        <vertical/>
        <horizontal/>
      </border>
    </dxf>
    <dxf>
      <fill>
        <patternFill>
          <bgColor theme="8" tint="-0.24994659260841701"/>
        </patternFill>
      </fill>
    </dxf>
    <dxf>
      <fill>
        <patternFill>
          <bgColor theme="0" tint="-0.499984740745262"/>
        </patternFill>
      </fill>
    </dxf>
    <dxf>
      <border>
        <left style="thin">
          <color rgb="FFC00000"/>
        </left>
        <right style="thin">
          <color rgb="FFC00000"/>
        </right>
        <vertical/>
        <horizontal/>
      </border>
    </dxf>
    <dxf>
      <fill>
        <patternFill>
          <bgColor theme="8" tint="-0.24994659260841701"/>
        </patternFill>
      </fill>
    </dxf>
    <dxf>
      <fill>
        <patternFill>
          <bgColor theme="0" tint="-0.499984740745262"/>
        </patternFill>
      </fill>
    </dxf>
    <dxf>
      <border>
        <left style="thin">
          <color rgb="FFC00000"/>
        </left>
        <right style="thin">
          <color rgb="FFC00000"/>
        </right>
        <vertical/>
        <horizontal/>
      </border>
    </dxf>
    <dxf>
      <fill>
        <patternFill>
          <bgColor theme="8" tint="-0.24994659260841701"/>
        </patternFill>
      </fill>
    </dxf>
    <dxf>
      <fill>
        <patternFill>
          <bgColor theme="0" tint="-0.499984740745262"/>
        </patternFill>
      </fill>
    </dxf>
    <dxf>
      <border>
        <left style="thin">
          <color rgb="FFC00000"/>
        </left>
        <right style="thin">
          <color rgb="FFC00000"/>
        </right>
        <vertical/>
        <horizontal/>
      </border>
    </dxf>
    <dxf>
      <fill>
        <patternFill>
          <bgColor theme="8" tint="-0.24994659260841701"/>
        </patternFill>
      </fill>
    </dxf>
    <dxf>
      <fill>
        <patternFill>
          <bgColor theme="0" tint="-0.499984740745262"/>
        </patternFill>
      </fill>
    </dxf>
    <dxf>
      <border>
        <left style="thin">
          <color rgb="FFC00000"/>
        </left>
        <right style="thin">
          <color rgb="FFC00000"/>
        </right>
        <vertical/>
        <horizontal/>
      </border>
    </dxf>
    <dxf>
      <fill>
        <patternFill>
          <bgColor theme="8" tint="-0.24994659260841701"/>
        </patternFill>
      </fill>
    </dxf>
    <dxf>
      <fill>
        <patternFill>
          <bgColor theme="0" tint="-0.499984740745262"/>
        </patternFill>
      </fill>
    </dxf>
    <dxf>
      <border>
        <left style="thin">
          <color rgb="FFC00000"/>
        </left>
        <right style="thin">
          <color rgb="FFC00000"/>
        </right>
        <vertical/>
        <horizontal/>
      </border>
    </dxf>
    <dxf>
      <fill>
        <patternFill>
          <bgColor theme="8" tint="-0.24994659260841701"/>
        </patternFill>
      </fill>
    </dxf>
    <dxf>
      <fill>
        <patternFill>
          <bgColor theme="0" tint="-0.499984740745262"/>
        </patternFill>
      </fill>
    </dxf>
    <dxf>
      <border>
        <left style="thin">
          <color rgb="FFC00000"/>
        </left>
        <right style="thin">
          <color rgb="FFC00000"/>
        </right>
        <vertical/>
        <horizontal/>
      </border>
    </dxf>
    <dxf>
      <fill>
        <patternFill>
          <bgColor theme="8" tint="-0.24994659260841701"/>
        </patternFill>
      </fill>
    </dxf>
    <dxf>
      <fill>
        <patternFill>
          <bgColor theme="0" tint="-0.499984740745262"/>
        </patternFill>
      </fill>
    </dxf>
    <dxf>
      <border>
        <left style="thin">
          <color rgb="FFC00000"/>
        </left>
        <right style="thin">
          <color rgb="FFC00000"/>
        </right>
        <vertical/>
        <horizontal/>
      </border>
    </dxf>
    <dxf>
      <fill>
        <patternFill>
          <bgColor theme="8" tint="-0.24994659260841701"/>
        </patternFill>
      </fill>
    </dxf>
    <dxf>
      <fill>
        <patternFill>
          <bgColor theme="0" tint="-0.499984740745262"/>
        </patternFill>
      </fill>
    </dxf>
    <dxf>
      <border>
        <left style="thin">
          <color rgb="FFC00000"/>
        </left>
        <right style="thin">
          <color rgb="FFC00000"/>
        </right>
        <vertical/>
        <horizontal/>
      </border>
    </dxf>
    <dxf>
      <fill>
        <patternFill>
          <bgColor theme="8" tint="-0.24994659260841701"/>
        </patternFill>
      </fill>
    </dxf>
    <dxf>
      <fill>
        <patternFill>
          <bgColor theme="0" tint="-0.499984740745262"/>
        </patternFill>
      </fill>
    </dxf>
    <dxf>
      <border>
        <left style="thin">
          <color rgb="FFC00000"/>
        </left>
        <right style="thin">
          <color rgb="FFC00000"/>
        </right>
        <vertical/>
        <horizontal/>
      </border>
    </dxf>
    <dxf>
      <fill>
        <patternFill>
          <bgColor theme="8" tint="-0.24994659260841701"/>
        </patternFill>
      </fill>
    </dxf>
    <dxf>
      <fill>
        <patternFill>
          <bgColor theme="0" tint="-0.499984740745262"/>
        </patternFill>
      </fill>
    </dxf>
    <dxf>
      <border>
        <left style="thin">
          <color rgb="FFC00000"/>
        </left>
        <right style="thin">
          <color rgb="FFC00000"/>
        </right>
        <vertical/>
        <horizontal/>
      </border>
    </dxf>
    <dxf>
      <fill>
        <patternFill>
          <bgColor theme="8" tint="-0.24994659260841701"/>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99"/>
      <color rgb="FFFFCCCC"/>
      <color rgb="FFFF9999"/>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K$4" horiz="1" max="100" min="1" page="0" val="23"/>
</file>

<file path=xl/drawings/drawing1.xml><?xml version="1.0" encoding="utf-8"?>
<xdr:wsDr xmlns:xdr="http://schemas.openxmlformats.org/drawingml/2006/spreadsheetDrawing" xmlns:a="http://schemas.openxmlformats.org/drawingml/2006/main">
  <xdr:twoCellAnchor editAs="absolute">
    <xdr:from>
      <xdr:col>2</xdr:col>
      <xdr:colOff>1744134</xdr:colOff>
      <xdr:row>5</xdr:row>
      <xdr:rowOff>142875</xdr:rowOff>
    </xdr:from>
    <xdr:to>
      <xdr:col>4</xdr:col>
      <xdr:colOff>1357577</xdr:colOff>
      <xdr:row>9</xdr:row>
      <xdr:rowOff>55033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12</xdr:col>
          <xdr:colOff>95250</xdr:colOff>
          <xdr:row>1</xdr:row>
          <xdr:rowOff>123825</xdr:rowOff>
        </xdr:from>
        <xdr:to>
          <xdr:col>30</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Q149"/>
  <sheetViews>
    <sheetView showGridLines="0" tabSelected="1" zoomScale="80" zoomScaleNormal="80" workbookViewId="0">
      <pane ySplit="7" topLeftCell="A8" activePane="bottomLeft" state="frozen"/>
      <selection pane="bottomLeft" activeCell="AB41" sqref="AB41"/>
    </sheetView>
  </sheetViews>
  <sheetFormatPr defaultColWidth="9.140625" defaultRowHeight="12.75" x14ac:dyDescent="0.2"/>
  <cols>
    <col min="1" max="1" width="6.85546875" style="5" customWidth="1"/>
    <col min="2" max="2" width="41.42578125" style="1" customWidth="1"/>
    <col min="3" max="3" width="30.7109375" style="1" customWidth="1"/>
    <col min="4" max="4" width="26.28515625" style="1" customWidth="1"/>
    <col min="5" max="5" width="30.7109375" style="1" customWidth="1"/>
    <col min="6" max="6" width="42.140625" style="1" customWidth="1"/>
    <col min="7" max="7" width="35" style="88" customWidth="1"/>
    <col min="8" max="9" width="12" style="1" customWidth="1"/>
    <col min="10" max="10" width="8.28515625" style="1" customWidth="1"/>
    <col min="11" max="11" width="6.7109375" style="1" customWidth="1"/>
    <col min="12" max="12" width="1.7109375" style="1" customWidth="1"/>
    <col min="13" max="13" width="1.85546875" style="1" customWidth="1"/>
    <col min="14" max="69" width="2.42578125" style="1" customWidth="1"/>
    <col min="70" max="16384" width="9.140625" style="3"/>
  </cols>
  <sheetData>
    <row r="1" spans="1:69" ht="30" customHeight="1" x14ac:dyDescent="0.25">
      <c r="A1" s="43" t="s">
        <v>7</v>
      </c>
      <c r="B1" s="8"/>
      <c r="C1" s="8"/>
      <c r="D1" s="8"/>
      <c r="E1" s="93" t="s">
        <v>35</v>
      </c>
      <c r="F1" s="8"/>
      <c r="G1" s="85"/>
      <c r="H1" s="8"/>
      <c r="I1" s="8"/>
      <c r="L1" s="37"/>
      <c r="N1" s="103"/>
      <c r="O1" s="103"/>
      <c r="P1" s="103"/>
      <c r="Q1" s="103"/>
      <c r="R1" s="103"/>
      <c r="S1" s="103"/>
      <c r="T1" s="103"/>
      <c r="U1" s="103"/>
      <c r="V1" s="103"/>
      <c r="W1" s="103"/>
      <c r="X1" s="103"/>
      <c r="Y1" s="103"/>
      <c r="Z1" s="103"/>
      <c r="AA1" s="103"/>
      <c r="AB1" s="103"/>
      <c r="AC1" s="103"/>
      <c r="AD1" s="103"/>
      <c r="AE1" s="103"/>
      <c r="AF1" s="103"/>
      <c r="AG1" s="103"/>
      <c r="AH1" s="103"/>
    </row>
    <row r="2" spans="1:69" ht="18" customHeight="1" x14ac:dyDescent="0.2">
      <c r="A2" s="12" t="s">
        <v>6</v>
      </c>
      <c r="B2" s="6"/>
      <c r="C2" s="6"/>
      <c r="D2" s="6"/>
      <c r="E2" s="94"/>
      <c r="F2" s="6"/>
      <c r="G2" s="86"/>
      <c r="H2" s="38"/>
      <c r="I2" s="38"/>
      <c r="K2" s="2"/>
    </row>
    <row r="3" spans="1:69" ht="14.25" x14ac:dyDescent="0.2">
      <c r="A3" s="12"/>
      <c r="B3" s="9"/>
      <c r="C3" s="9"/>
      <c r="D3" s="9"/>
      <c r="E3" s="9"/>
      <c r="F3" s="4"/>
      <c r="G3" s="87"/>
      <c r="H3" s="4"/>
      <c r="I3" s="4"/>
      <c r="J3" s="4"/>
      <c r="K3" s="2"/>
      <c r="N3" s="7"/>
      <c r="O3" s="7"/>
      <c r="P3" s="7"/>
      <c r="Q3" s="7"/>
      <c r="R3" s="7"/>
      <c r="S3" s="7"/>
      <c r="T3" s="7"/>
      <c r="U3" s="7"/>
      <c r="V3" s="7"/>
      <c r="W3" s="7"/>
      <c r="X3" s="7"/>
      <c r="Y3" s="7"/>
      <c r="Z3" s="7"/>
      <c r="AA3" s="7"/>
      <c r="AB3" s="7"/>
      <c r="AC3" s="7"/>
      <c r="AD3" s="7"/>
    </row>
    <row r="4" spans="1:69" ht="17.25" customHeight="1" x14ac:dyDescent="0.2">
      <c r="A4" s="28"/>
      <c r="B4" s="32" t="s">
        <v>12</v>
      </c>
      <c r="C4" s="78">
        <v>44424</v>
      </c>
      <c r="D4" s="41"/>
      <c r="E4" s="41"/>
      <c r="I4" s="29"/>
      <c r="J4" s="32" t="s">
        <v>5</v>
      </c>
      <c r="K4" s="36">
        <v>23</v>
      </c>
      <c r="L4" s="30"/>
      <c r="M4" s="11"/>
      <c r="N4" s="104" t="str">
        <f>"Week "&amp;(N6-($C$4-WEEKDAY($C$4,1)+2))/7+1</f>
        <v>Week 23</v>
      </c>
      <c r="O4" s="105"/>
      <c r="P4" s="105"/>
      <c r="Q4" s="105"/>
      <c r="R4" s="105"/>
      <c r="S4" s="105"/>
      <c r="T4" s="106"/>
      <c r="U4" s="104" t="str">
        <f>"Week "&amp;(U6-($C$4-WEEKDAY($C$4,1)+2))/7+1</f>
        <v>Week 24</v>
      </c>
      <c r="V4" s="105"/>
      <c r="W4" s="105"/>
      <c r="X4" s="105"/>
      <c r="Y4" s="105"/>
      <c r="Z4" s="105"/>
      <c r="AA4" s="106"/>
      <c r="AB4" s="104" t="str">
        <f>"Week "&amp;(AB6-($C$4-WEEKDAY($C$4,1)+2))/7+1</f>
        <v>Week 25</v>
      </c>
      <c r="AC4" s="105"/>
      <c r="AD4" s="105"/>
      <c r="AE4" s="105"/>
      <c r="AF4" s="105"/>
      <c r="AG4" s="105"/>
      <c r="AH4" s="106"/>
      <c r="AI4" s="104" t="str">
        <f>"Week "&amp;(AI6-($C$4-WEEKDAY($C$4,1)+2))/7+1</f>
        <v>Week 26</v>
      </c>
      <c r="AJ4" s="105"/>
      <c r="AK4" s="105"/>
      <c r="AL4" s="105"/>
      <c r="AM4" s="105"/>
      <c r="AN4" s="105"/>
      <c r="AO4" s="106"/>
      <c r="AP4" s="104" t="str">
        <f>"Week "&amp;(AP6-($C$4-WEEKDAY($C$4,1)+2))/7+1</f>
        <v>Week 27</v>
      </c>
      <c r="AQ4" s="105"/>
      <c r="AR4" s="105"/>
      <c r="AS4" s="105"/>
      <c r="AT4" s="105"/>
      <c r="AU4" s="105"/>
      <c r="AV4" s="106"/>
      <c r="AW4" s="104" t="str">
        <f>"Week "&amp;(AW6-($C$4-WEEKDAY($C$4,1)+2))/7+1</f>
        <v>Week 28</v>
      </c>
      <c r="AX4" s="105"/>
      <c r="AY4" s="105"/>
      <c r="AZ4" s="105"/>
      <c r="BA4" s="105"/>
      <c r="BB4" s="105"/>
      <c r="BC4" s="106"/>
      <c r="BD4" s="104" t="str">
        <f>"Week "&amp;(BD6-($C$4-WEEKDAY($C$4,1)+2))/7+1</f>
        <v>Week 29</v>
      </c>
      <c r="BE4" s="105"/>
      <c r="BF4" s="105"/>
      <c r="BG4" s="105"/>
      <c r="BH4" s="105"/>
      <c r="BI4" s="105"/>
      <c r="BJ4" s="106"/>
      <c r="BK4" s="104" t="str">
        <f>"Week "&amp;(BK6-($C$4-WEEKDAY($C$4,1)+2))/7+1</f>
        <v>Week 30</v>
      </c>
      <c r="BL4" s="105"/>
      <c r="BM4" s="105"/>
      <c r="BN4" s="105"/>
      <c r="BO4" s="105"/>
      <c r="BP4" s="105"/>
      <c r="BQ4" s="106"/>
    </row>
    <row r="5" spans="1:69" ht="17.25" customHeight="1" x14ac:dyDescent="0.2">
      <c r="A5" s="28"/>
      <c r="B5" s="32"/>
      <c r="C5" s="41"/>
      <c r="D5" s="41"/>
      <c r="E5" s="41"/>
      <c r="I5" s="31"/>
      <c r="J5" s="31"/>
      <c r="K5" s="31"/>
      <c r="L5" s="31"/>
      <c r="M5" s="11"/>
      <c r="N5" s="107">
        <f>N6</f>
        <v>44578</v>
      </c>
      <c r="O5" s="108"/>
      <c r="P5" s="108"/>
      <c r="Q5" s="108"/>
      <c r="R5" s="108"/>
      <c r="S5" s="108"/>
      <c r="T5" s="109"/>
      <c r="U5" s="107">
        <f>U6</f>
        <v>44585</v>
      </c>
      <c r="V5" s="108"/>
      <c r="W5" s="108"/>
      <c r="X5" s="108"/>
      <c r="Y5" s="108"/>
      <c r="Z5" s="108"/>
      <c r="AA5" s="109"/>
      <c r="AB5" s="107">
        <f>AB6</f>
        <v>44592</v>
      </c>
      <c r="AC5" s="108"/>
      <c r="AD5" s="108"/>
      <c r="AE5" s="108"/>
      <c r="AF5" s="108"/>
      <c r="AG5" s="108"/>
      <c r="AH5" s="109"/>
      <c r="AI5" s="107">
        <f>AI6</f>
        <v>44599</v>
      </c>
      <c r="AJ5" s="108"/>
      <c r="AK5" s="108"/>
      <c r="AL5" s="108"/>
      <c r="AM5" s="108"/>
      <c r="AN5" s="108"/>
      <c r="AO5" s="109"/>
      <c r="AP5" s="107">
        <f>AP6</f>
        <v>44606</v>
      </c>
      <c r="AQ5" s="108"/>
      <c r="AR5" s="108"/>
      <c r="AS5" s="108"/>
      <c r="AT5" s="108"/>
      <c r="AU5" s="108"/>
      <c r="AV5" s="109"/>
      <c r="AW5" s="107">
        <f>AW6</f>
        <v>44613</v>
      </c>
      <c r="AX5" s="108"/>
      <c r="AY5" s="108"/>
      <c r="AZ5" s="108"/>
      <c r="BA5" s="108"/>
      <c r="BB5" s="108"/>
      <c r="BC5" s="109"/>
      <c r="BD5" s="107">
        <f>BD6</f>
        <v>44620</v>
      </c>
      <c r="BE5" s="108"/>
      <c r="BF5" s="108"/>
      <c r="BG5" s="108"/>
      <c r="BH5" s="108"/>
      <c r="BI5" s="108"/>
      <c r="BJ5" s="109"/>
      <c r="BK5" s="107">
        <f>BK6</f>
        <v>44627</v>
      </c>
      <c r="BL5" s="108"/>
      <c r="BM5" s="108"/>
      <c r="BN5" s="108"/>
      <c r="BO5" s="108"/>
      <c r="BP5" s="108"/>
      <c r="BQ5" s="109"/>
    </row>
    <row r="6" spans="1:69" x14ac:dyDescent="0.2">
      <c r="A6" s="10"/>
      <c r="B6" s="11"/>
      <c r="C6" s="11"/>
      <c r="D6" s="11"/>
      <c r="E6" s="11"/>
      <c r="F6" s="11"/>
      <c r="G6" s="89"/>
      <c r="H6" s="11"/>
      <c r="I6" s="11"/>
      <c r="J6" s="11"/>
      <c r="K6" s="11"/>
      <c r="L6" s="11"/>
      <c r="M6" s="11"/>
      <c r="N6" s="21">
        <f>C4-WEEKDAY(C4,1)+2+7*(K4-1)</f>
        <v>44578</v>
      </c>
      <c r="O6" s="20">
        <f t="shared" ref="O6:AT6" si="0">N6+1</f>
        <v>44579</v>
      </c>
      <c r="P6" s="20">
        <f t="shared" si="0"/>
        <v>44580</v>
      </c>
      <c r="Q6" s="20">
        <f t="shared" si="0"/>
        <v>44581</v>
      </c>
      <c r="R6" s="20">
        <f t="shared" si="0"/>
        <v>44582</v>
      </c>
      <c r="S6" s="20">
        <f t="shared" si="0"/>
        <v>44583</v>
      </c>
      <c r="T6" s="22">
        <f t="shared" si="0"/>
        <v>44584</v>
      </c>
      <c r="U6" s="21">
        <f t="shared" si="0"/>
        <v>44585</v>
      </c>
      <c r="V6" s="20">
        <f t="shared" si="0"/>
        <v>44586</v>
      </c>
      <c r="W6" s="20">
        <f t="shared" si="0"/>
        <v>44587</v>
      </c>
      <c r="X6" s="20">
        <f t="shared" si="0"/>
        <v>44588</v>
      </c>
      <c r="Y6" s="20">
        <f t="shared" si="0"/>
        <v>44589</v>
      </c>
      <c r="Z6" s="20">
        <f t="shared" si="0"/>
        <v>44590</v>
      </c>
      <c r="AA6" s="22">
        <f t="shared" si="0"/>
        <v>44591</v>
      </c>
      <c r="AB6" s="21">
        <f t="shared" si="0"/>
        <v>44592</v>
      </c>
      <c r="AC6" s="20">
        <f t="shared" si="0"/>
        <v>44593</v>
      </c>
      <c r="AD6" s="20">
        <f t="shared" si="0"/>
        <v>44594</v>
      </c>
      <c r="AE6" s="20">
        <f t="shared" si="0"/>
        <v>44595</v>
      </c>
      <c r="AF6" s="20">
        <f t="shared" si="0"/>
        <v>44596</v>
      </c>
      <c r="AG6" s="20">
        <f t="shared" si="0"/>
        <v>44597</v>
      </c>
      <c r="AH6" s="22">
        <f t="shared" si="0"/>
        <v>44598</v>
      </c>
      <c r="AI6" s="21">
        <f t="shared" si="0"/>
        <v>44599</v>
      </c>
      <c r="AJ6" s="20">
        <f t="shared" si="0"/>
        <v>44600</v>
      </c>
      <c r="AK6" s="20">
        <f t="shared" si="0"/>
        <v>44601</v>
      </c>
      <c r="AL6" s="20">
        <f t="shared" si="0"/>
        <v>44602</v>
      </c>
      <c r="AM6" s="20">
        <f t="shared" si="0"/>
        <v>44603</v>
      </c>
      <c r="AN6" s="20">
        <f t="shared" si="0"/>
        <v>44604</v>
      </c>
      <c r="AO6" s="22">
        <f t="shared" si="0"/>
        <v>44605</v>
      </c>
      <c r="AP6" s="21">
        <f t="shared" si="0"/>
        <v>44606</v>
      </c>
      <c r="AQ6" s="20">
        <f t="shared" si="0"/>
        <v>44607</v>
      </c>
      <c r="AR6" s="20">
        <f t="shared" si="0"/>
        <v>44608</v>
      </c>
      <c r="AS6" s="20">
        <f t="shared" si="0"/>
        <v>44609</v>
      </c>
      <c r="AT6" s="20">
        <f t="shared" si="0"/>
        <v>44610</v>
      </c>
      <c r="AU6" s="20">
        <f t="shared" ref="AU6:BQ6" si="1">AT6+1</f>
        <v>44611</v>
      </c>
      <c r="AV6" s="22">
        <f t="shared" si="1"/>
        <v>44612</v>
      </c>
      <c r="AW6" s="21">
        <f t="shared" si="1"/>
        <v>44613</v>
      </c>
      <c r="AX6" s="20">
        <f t="shared" si="1"/>
        <v>44614</v>
      </c>
      <c r="AY6" s="20">
        <f t="shared" si="1"/>
        <v>44615</v>
      </c>
      <c r="AZ6" s="20">
        <f t="shared" si="1"/>
        <v>44616</v>
      </c>
      <c r="BA6" s="20">
        <f t="shared" si="1"/>
        <v>44617</v>
      </c>
      <c r="BB6" s="20">
        <f t="shared" si="1"/>
        <v>44618</v>
      </c>
      <c r="BC6" s="22">
        <f t="shared" si="1"/>
        <v>44619</v>
      </c>
      <c r="BD6" s="21">
        <f t="shared" si="1"/>
        <v>44620</v>
      </c>
      <c r="BE6" s="20">
        <f t="shared" si="1"/>
        <v>44621</v>
      </c>
      <c r="BF6" s="20">
        <f t="shared" si="1"/>
        <v>44622</v>
      </c>
      <c r="BG6" s="20">
        <f t="shared" si="1"/>
        <v>44623</v>
      </c>
      <c r="BH6" s="20">
        <f t="shared" si="1"/>
        <v>44624</v>
      </c>
      <c r="BI6" s="20">
        <f t="shared" si="1"/>
        <v>44625</v>
      </c>
      <c r="BJ6" s="22">
        <f t="shared" si="1"/>
        <v>44626</v>
      </c>
      <c r="BK6" s="21">
        <f t="shared" si="1"/>
        <v>44627</v>
      </c>
      <c r="BL6" s="20">
        <f t="shared" si="1"/>
        <v>44628</v>
      </c>
      <c r="BM6" s="20">
        <f t="shared" si="1"/>
        <v>44629</v>
      </c>
      <c r="BN6" s="20">
        <f t="shared" si="1"/>
        <v>44630</v>
      </c>
      <c r="BO6" s="20">
        <f t="shared" si="1"/>
        <v>44631</v>
      </c>
      <c r="BP6" s="20">
        <f t="shared" si="1"/>
        <v>44632</v>
      </c>
      <c r="BQ6" s="22">
        <f t="shared" si="1"/>
        <v>44633</v>
      </c>
    </row>
    <row r="7" spans="1:69" s="33" customFormat="1" ht="13.5" thickBot="1" x14ac:dyDescent="0.25">
      <c r="A7" s="69" t="s">
        <v>0</v>
      </c>
      <c r="B7" s="40" t="s">
        <v>1</v>
      </c>
      <c r="C7" s="40" t="s">
        <v>8</v>
      </c>
      <c r="D7" s="40" t="s">
        <v>9</v>
      </c>
      <c r="E7" s="40" t="s">
        <v>10</v>
      </c>
      <c r="F7" s="40" t="s">
        <v>11</v>
      </c>
      <c r="G7" s="82" t="s">
        <v>31</v>
      </c>
      <c r="H7" s="70" t="s">
        <v>2</v>
      </c>
      <c r="I7" s="70" t="s">
        <v>3</v>
      </c>
      <c r="J7" s="71" t="s">
        <v>4</v>
      </c>
      <c r="K7" s="71"/>
      <c r="L7" s="71"/>
      <c r="M7" s="71"/>
      <c r="N7" s="72" t="str">
        <f t="shared" ref="N7:AS7" si="2">CHOOSE(WEEKDAY(N6,1),"S","M","T","W","T","F","S")</f>
        <v>M</v>
      </c>
      <c r="O7" s="73" t="str">
        <f t="shared" si="2"/>
        <v>T</v>
      </c>
      <c r="P7" s="73" t="str">
        <f t="shared" si="2"/>
        <v>W</v>
      </c>
      <c r="Q7" s="73" t="str">
        <f t="shared" si="2"/>
        <v>T</v>
      </c>
      <c r="R7" s="73" t="str">
        <f t="shared" si="2"/>
        <v>F</v>
      </c>
      <c r="S7" s="73" t="str">
        <f t="shared" si="2"/>
        <v>S</v>
      </c>
      <c r="T7" s="74" t="str">
        <f t="shared" si="2"/>
        <v>S</v>
      </c>
      <c r="U7" s="72" t="str">
        <f t="shared" si="2"/>
        <v>M</v>
      </c>
      <c r="V7" s="73" t="str">
        <f t="shared" si="2"/>
        <v>T</v>
      </c>
      <c r="W7" s="73" t="str">
        <f t="shared" si="2"/>
        <v>W</v>
      </c>
      <c r="X7" s="73" t="str">
        <f t="shared" si="2"/>
        <v>T</v>
      </c>
      <c r="Y7" s="73" t="str">
        <f t="shared" si="2"/>
        <v>F</v>
      </c>
      <c r="Z7" s="73" t="str">
        <f t="shared" si="2"/>
        <v>S</v>
      </c>
      <c r="AA7" s="74" t="str">
        <f t="shared" si="2"/>
        <v>S</v>
      </c>
      <c r="AB7" s="72" t="str">
        <f t="shared" si="2"/>
        <v>M</v>
      </c>
      <c r="AC7" s="73" t="str">
        <f t="shared" si="2"/>
        <v>T</v>
      </c>
      <c r="AD7" s="73" t="str">
        <f t="shared" si="2"/>
        <v>W</v>
      </c>
      <c r="AE7" s="73" t="str">
        <f t="shared" si="2"/>
        <v>T</v>
      </c>
      <c r="AF7" s="73" t="str">
        <f t="shared" si="2"/>
        <v>F</v>
      </c>
      <c r="AG7" s="73" t="str">
        <f t="shared" si="2"/>
        <v>S</v>
      </c>
      <c r="AH7" s="74" t="str">
        <f t="shared" si="2"/>
        <v>S</v>
      </c>
      <c r="AI7" s="72" t="str">
        <f t="shared" si="2"/>
        <v>M</v>
      </c>
      <c r="AJ7" s="73" t="str">
        <f t="shared" si="2"/>
        <v>T</v>
      </c>
      <c r="AK7" s="73" t="str">
        <f t="shared" si="2"/>
        <v>W</v>
      </c>
      <c r="AL7" s="73" t="str">
        <f t="shared" si="2"/>
        <v>T</v>
      </c>
      <c r="AM7" s="73" t="str">
        <f t="shared" si="2"/>
        <v>F</v>
      </c>
      <c r="AN7" s="73" t="str">
        <f t="shared" si="2"/>
        <v>S</v>
      </c>
      <c r="AO7" s="74" t="str">
        <f t="shared" si="2"/>
        <v>S</v>
      </c>
      <c r="AP7" s="72" t="str">
        <f t="shared" si="2"/>
        <v>M</v>
      </c>
      <c r="AQ7" s="73" t="str">
        <f t="shared" si="2"/>
        <v>T</v>
      </c>
      <c r="AR7" s="73" t="str">
        <f t="shared" si="2"/>
        <v>W</v>
      </c>
      <c r="AS7" s="73" t="str">
        <f t="shared" si="2"/>
        <v>T</v>
      </c>
      <c r="AT7" s="73" t="str">
        <f t="shared" ref="AT7:BQ7" si="3">CHOOSE(WEEKDAY(AT6,1),"S","M","T","W","T","F","S")</f>
        <v>F</v>
      </c>
      <c r="AU7" s="73" t="str">
        <f t="shared" si="3"/>
        <v>S</v>
      </c>
      <c r="AV7" s="74" t="str">
        <f t="shared" si="3"/>
        <v>S</v>
      </c>
      <c r="AW7" s="72" t="str">
        <f t="shared" si="3"/>
        <v>M</v>
      </c>
      <c r="AX7" s="73" t="str">
        <f t="shared" si="3"/>
        <v>T</v>
      </c>
      <c r="AY7" s="73" t="str">
        <f t="shared" si="3"/>
        <v>W</v>
      </c>
      <c r="AZ7" s="73" t="str">
        <f t="shared" si="3"/>
        <v>T</v>
      </c>
      <c r="BA7" s="73" t="str">
        <f t="shared" si="3"/>
        <v>F</v>
      </c>
      <c r="BB7" s="73" t="str">
        <f t="shared" si="3"/>
        <v>S</v>
      </c>
      <c r="BC7" s="74" t="str">
        <f t="shared" si="3"/>
        <v>S</v>
      </c>
      <c r="BD7" s="72" t="str">
        <f t="shared" si="3"/>
        <v>M</v>
      </c>
      <c r="BE7" s="73" t="str">
        <f t="shared" si="3"/>
        <v>T</v>
      </c>
      <c r="BF7" s="73" t="str">
        <f t="shared" si="3"/>
        <v>W</v>
      </c>
      <c r="BG7" s="73" t="str">
        <f t="shared" si="3"/>
        <v>T</v>
      </c>
      <c r="BH7" s="73" t="str">
        <f t="shared" si="3"/>
        <v>F</v>
      </c>
      <c r="BI7" s="73" t="str">
        <f t="shared" si="3"/>
        <v>S</v>
      </c>
      <c r="BJ7" s="74" t="str">
        <f t="shared" si="3"/>
        <v>S</v>
      </c>
      <c r="BK7" s="72" t="str">
        <f t="shared" si="3"/>
        <v>M</v>
      </c>
      <c r="BL7" s="73" t="str">
        <f t="shared" si="3"/>
        <v>T</v>
      </c>
      <c r="BM7" s="73" t="str">
        <f t="shared" si="3"/>
        <v>W</v>
      </c>
      <c r="BN7" s="73" t="str">
        <f t="shared" si="3"/>
        <v>T</v>
      </c>
      <c r="BO7" s="73" t="str">
        <f t="shared" si="3"/>
        <v>F</v>
      </c>
      <c r="BP7" s="73" t="str">
        <f t="shared" si="3"/>
        <v>S</v>
      </c>
      <c r="BQ7" s="74" t="str">
        <f t="shared" si="3"/>
        <v>S</v>
      </c>
    </row>
    <row r="8" spans="1:69" s="62" customFormat="1" ht="18.75" thickBot="1" x14ac:dyDescent="0.25">
      <c r="A8" s="60" t="str">
        <f>IF(ISERROR(VALUE(SUBSTITUTE(prevWBS,".",""))),"1",IF(ISERROR(FIND("`",SUBSTITUTE(prevWBS,".","`",1))),TEXT(VALUE(prevWBS)+1,"#"),TEXT(VALUE(LEFT(prevWBS,FIND("`",SUBSTITUTE(prevWBS,".","`",1))-1))+1,"#")))</f>
        <v>1</v>
      </c>
      <c r="B8" s="61" t="s">
        <v>23</v>
      </c>
      <c r="C8" s="61"/>
      <c r="D8" s="61"/>
      <c r="E8" s="61"/>
      <c r="G8" s="90"/>
      <c r="H8" s="75"/>
      <c r="I8" s="63"/>
      <c r="J8" s="64"/>
      <c r="K8" s="65"/>
      <c r="L8" s="66"/>
      <c r="M8" s="67"/>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row>
    <row r="9" spans="1:69" s="46" customFormat="1" ht="49.5" customHeight="1" x14ac:dyDescent="0.2">
      <c r="A9" s="44">
        <v>1</v>
      </c>
      <c r="B9" s="45" t="s">
        <v>13</v>
      </c>
      <c r="C9" s="45" t="s">
        <v>14</v>
      </c>
      <c r="D9" s="45" t="s">
        <v>15</v>
      </c>
      <c r="E9" s="45" t="s">
        <v>16</v>
      </c>
      <c r="F9" s="45" t="s">
        <v>17</v>
      </c>
      <c r="G9" s="83"/>
      <c r="H9" s="47">
        <v>44434</v>
      </c>
      <c r="I9" s="48">
        <v>44440</v>
      </c>
      <c r="J9" s="49">
        <f t="shared" ref="J9:J108" si="4">I9-H9</f>
        <v>6</v>
      </c>
      <c r="K9" s="76"/>
      <c r="L9" s="50"/>
      <c r="M9" s="51"/>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row>
    <row r="10" spans="1:69" s="14" customFormat="1" ht="48" x14ac:dyDescent="0.2">
      <c r="A10" s="13" t="str">
        <f t="shared" ref="A10: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0" s="45" t="s">
        <v>13</v>
      </c>
      <c r="C10" s="45" t="s">
        <v>14</v>
      </c>
      <c r="D10" s="45" t="s">
        <v>15</v>
      </c>
      <c r="E10" s="45" t="s">
        <v>16</v>
      </c>
      <c r="F10" s="84" t="s">
        <v>32</v>
      </c>
      <c r="H10" s="42">
        <v>44442</v>
      </c>
      <c r="I10" s="25">
        <v>44448</v>
      </c>
      <c r="J10" s="49">
        <f t="shared" si="4"/>
        <v>6</v>
      </c>
      <c r="K10" s="39"/>
      <c r="L10" s="15"/>
      <c r="M10" s="23"/>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row>
    <row r="11" spans="1:69" s="14" customFormat="1" ht="44.25" customHeight="1" x14ac:dyDescent="0.2">
      <c r="A11" s="13" t="str">
        <f t="shared" si="5"/>
        <v>1.2</v>
      </c>
      <c r="B11" s="45" t="s">
        <v>13</v>
      </c>
      <c r="C11" s="45" t="s">
        <v>14</v>
      </c>
      <c r="D11" s="45" t="s">
        <v>37</v>
      </c>
      <c r="E11" s="45" t="s">
        <v>16</v>
      </c>
      <c r="F11" s="34" t="s">
        <v>34</v>
      </c>
      <c r="G11" s="84" t="s">
        <v>55</v>
      </c>
      <c r="H11" s="42">
        <v>44448</v>
      </c>
      <c r="I11" s="25">
        <v>44452</v>
      </c>
      <c r="J11" s="49">
        <f t="shared" si="4"/>
        <v>4</v>
      </c>
      <c r="K11" s="39"/>
      <c r="L11" s="15"/>
      <c r="M11" s="23"/>
      <c r="N11" s="26"/>
      <c r="O11" s="26"/>
      <c r="P11" s="27"/>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row>
    <row r="12" spans="1:69" s="14" customFormat="1" ht="72" x14ac:dyDescent="0.2">
      <c r="A12" s="13">
        <v>1.3</v>
      </c>
      <c r="B12" s="34" t="s">
        <v>56</v>
      </c>
      <c r="C12" s="34" t="s">
        <v>57</v>
      </c>
      <c r="D12" s="34" t="s">
        <v>61</v>
      </c>
      <c r="E12" s="34" t="s">
        <v>58</v>
      </c>
      <c r="F12" s="34" t="s">
        <v>60</v>
      </c>
      <c r="G12" s="84" t="s">
        <v>59</v>
      </c>
      <c r="H12" s="42">
        <v>44466</v>
      </c>
      <c r="I12" s="25">
        <v>44466</v>
      </c>
      <c r="J12" s="49">
        <f t="shared" si="4"/>
        <v>0</v>
      </c>
      <c r="K12" s="39"/>
      <c r="L12" s="15"/>
      <c r="M12" s="23"/>
      <c r="N12" s="26"/>
      <c r="O12" s="26"/>
      <c r="P12" s="27"/>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row>
    <row r="13" spans="1:69" s="14" customFormat="1" ht="96" x14ac:dyDescent="0.2">
      <c r="A13" s="44">
        <v>1.4</v>
      </c>
      <c r="B13" s="34" t="s">
        <v>70</v>
      </c>
      <c r="C13" s="34" t="s">
        <v>57</v>
      </c>
      <c r="D13" s="34" t="s">
        <v>71</v>
      </c>
      <c r="E13" s="34" t="s">
        <v>58</v>
      </c>
      <c r="F13" s="34" t="s">
        <v>72</v>
      </c>
      <c r="G13" s="84" t="s">
        <v>73</v>
      </c>
      <c r="H13" s="42">
        <v>44467</v>
      </c>
      <c r="I13" s="25">
        <v>44473</v>
      </c>
      <c r="J13" s="49">
        <f t="shared" si="4"/>
        <v>6</v>
      </c>
      <c r="K13" s="39"/>
      <c r="L13" s="15"/>
      <c r="M13" s="23"/>
      <c r="N13" s="26"/>
      <c r="O13" s="26"/>
      <c r="P13" s="27"/>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row>
    <row r="14" spans="1:69" s="14" customFormat="1" ht="36" x14ac:dyDescent="0.2">
      <c r="A14" s="13">
        <v>1.5</v>
      </c>
      <c r="B14" s="34" t="s">
        <v>70</v>
      </c>
      <c r="C14" s="34" t="s">
        <v>57</v>
      </c>
      <c r="D14" s="34" t="s">
        <v>79</v>
      </c>
      <c r="E14" s="34" t="s">
        <v>58</v>
      </c>
      <c r="F14" s="34" t="s">
        <v>80</v>
      </c>
      <c r="G14" s="84" t="s">
        <v>81</v>
      </c>
      <c r="H14" s="42">
        <v>44470</v>
      </c>
      <c r="I14" s="25">
        <v>44473</v>
      </c>
      <c r="J14" s="49">
        <f t="shared" si="4"/>
        <v>3</v>
      </c>
      <c r="K14" s="39"/>
      <c r="L14" s="15"/>
      <c r="M14" s="23"/>
      <c r="N14" s="26"/>
      <c r="O14" s="26"/>
      <c r="P14" s="27"/>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row>
    <row r="15" spans="1:69" s="14" customFormat="1" ht="55.5" customHeight="1" x14ac:dyDescent="0.2">
      <c r="A15" s="13">
        <v>1.6</v>
      </c>
      <c r="B15" s="34" t="s">
        <v>70</v>
      </c>
      <c r="C15" s="34" t="s">
        <v>57</v>
      </c>
      <c r="D15" s="34" t="s">
        <v>79</v>
      </c>
      <c r="E15" s="34" t="s">
        <v>58</v>
      </c>
      <c r="F15" s="34" t="s">
        <v>95</v>
      </c>
      <c r="G15" s="84" t="s">
        <v>101</v>
      </c>
      <c r="H15" s="42">
        <v>44482</v>
      </c>
      <c r="I15" s="25">
        <v>44483</v>
      </c>
      <c r="J15" s="49">
        <f t="shared" si="4"/>
        <v>1</v>
      </c>
      <c r="K15" s="39"/>
      <c r="L15" s="15"/>
      <c r="M15" s="23"/>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row>
    <row r="16" spans="1:69" s="14" customFormat="1" ht="24" x14ac:dyDescent="0.2">
      <c r="A16" s="13">
        <v>1.7</v>
      </c>
      <c r="B16" s="34" t="s">
        <v>70</v>
      </c>
      <c r="C16" s="34" t="s">
        <v>57</v>
      </c>
      <c r="D16" s="34" t="s">
        <v>102</v>
      </c>
      <c r="E16" s="34" t="s">
        <v>58</v>
      </c>
      <c r="F16" s="34" t="s">
        <v>103</v>
      </c>
      <c r="G16" s="84" t="s">
        <v>104</v>
      </c>
      <c r="H16" s="42">
        <v>44488</v>
      </c>
      <c r="I16" s="25">
        <v>44489</v>
      </c>
      <c r="J16" s="49">
        <f t="shared" si="4"/>
        <v>1</v>
      </c>
      <c r="K16" s="39"/>
      <c r="L16" s="15"/>
      <c r="M16" s="23"/>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row>
    <row r="17" spans="1:69" s="14" customFormat="1" ht="36" x14ac:dyDescent="0.2">
      <c r="A17" s="44">
        <v>1.8</v>
      </c>
      <c r="B17" s="34" t="s">
        <v>70</v>
      </c>
      <c r="C17" s="34" t="s">
        <v>57</v>
      </c>
      <c r="D17" s="34" t="s">
        <v>110</v>
      </c>
      <c r="E17" s="34" t="s">
        <v>58</v>
      </c>
      <c r="F17" s="34" t="s">
        <v>111</v>
      </c>
      <c r="G17" s="84" t="s">
        <v>112</v>
      </c>
      <c r="H17" s="42">
        <v>44490</v>
      </c>
      <c r="I17" s="25">
        <v>44490</v>
      </c>
      <c r="J17" s="49">
        <f t="shared" si="4"/>
        <v>0</v>
      </c>
      <c r="K17" s="39"/>
      <c r="L17" s="15"/>
      <c r="M17" s="23"/>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row>
    <row r="18" spans="1:69" s="14" customFormat="1" ht="102.75" customHeight="1" x14ac:dyDescent="0.2">
      <c r="A18" s="13">
        <v>1.9</v>
      </c>
      <c r="B18" s="34" t="s">
        <v>70</v>
      </c>
      <c r="C18" s="34" t="s">
        <v>57</v>
      </c>
      <c r="D18" s="34" t="s">
        <v>123</v>
      </c>
      <c r="E18" s="34" t="s">
        <v>58</v>
      </c>
      <c r="F18" s="34" t="s">
        <v>120</v>
      </c>
      <c r="G18" s="84" t="s">
        <v>124</v>
      </c>
      <c r="H18" s="42">
        <v>44496</v>
      </c>
      <c r="I18" s="25">
        <v>44501</v>
      </c>
      <c r="J18" s="49">
        <f t="shared" si="4"/>
        <v>5</v>
      </c>
      <c r="K18" s="39"/>
      <c r="L18" s="15"/>
      <c r="M18" s="23"/>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row>
    <row r="19" spans="1:69" s="14" customFormat="1" ht="72" x14ac:dyDescent="0.2">
      <c r="A19" s="13">
        <v>2</v>
      </c>
      <c r="B19" s="34" t="s">
        <v>70</v>
      </c>
      <c r="C19" s="34" t="s">
        <v>57</v>
      </c>
      <c r="D19" s="34" t="s">
        <v>123</v>
      </c>
      <c r="E19" s="34" t="s">
        <v>58</v>
      </c>
      <c r="F19" s="34" t="s">
        <v>135</v>
      </c>
      <c r="G19" s="84" t="s">
        <v>134</v>
      </c>
      <c r="H19" s="42">
        <v>44505</v>
      </c>
      <c r="I19" s="25">
        <v>44505</v>
      </c>
      <c r="J19" s="49">
        <f t="shared" si="4"/>
        <v>0</v>
      </c>
      <c r="K19" s="39"/>
      <c r="L19" s="15"/>
      <c r="M19" s="23"/>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row>
    <row r="20" spans="1:69" s="14" customFormat="1" ht="36" x14ac:dyDescent="0.2">
      <c r="A20" s="13">
        <v>2.1</v>
      </c>
      <c r="B20" s="34" t="s">
        <v>70</v>
      </c>
      <c r="C20" s="34" t="s">
        <v>57</v>
      </c>
      <c r="D20" s="34" t="s">
        <v>123</v>
      </c>
      <c r="E20" s="34" t="s">
        <v>58</v>
      </c>
      <c r="F20" s="34" t="s">
        <v>148</v>
      </c>
      <c r="G20" s="84" t="s">
        <v>149</v>
      </c>
      <c r="H20" s="42">
        <v>44509</v>
      </c>
      <c r="I20" s="25">
        <v>44509</v>
      </c>
      <c r="J20" s="49">
        <f t="shared" ref="J20" si="6">I20-H20</f>
        <v>0</v>
      </c>
      <c r="K20" s="39"/>
      <c r="L20" s="15"/>
      <c r="M20" s="23"/>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row>
    <row r="21" spans="1:69" s="14" customFormat="1" ht="113.25" customHeight="1" x14ac:dyDescent="0.2">
      <c r="A21" s="44">
        <v>2.2000000000000002</v>
      </c>
      <c r="B21" s="34" t="s">
        <v>154</v>
      </c>
      <c r="C21" s="34" t="s">
        <v>155</v>
      </c>
      <c r="D21" s="34"/>
      <c r="E21" s="34" t="s">
        <v>156</v>
      </c>
      <c r="F21" s="34" t="s">
        <v>157</v>
      </c>
      <c r="G21" s="84" t="s">
        <v>158</v>
      </c>
      <c r="H21" s="42">
        <v>44509</v>
      </c>
      <c r="I21" s="25">
        <v>44509</v>
      </c>
      <c r="J21" s="49">
        <f t="shared" si="4"/>
        <v>0</v>
      </c>
      <c r="K21" s="39"/>
      <c r="L21" s="15"/>
      <c r="M21" s="23"/>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row>
    <row r="22" spans="1:69" s="14" customFormat="1" ht="127.5" customHeight="1" x14ac:dyDescent="0.2">
      <c r="A22" s="44"/>
      <c r="B22" s="34" t="s">
        <v>159</v>
      </c>
      <c r="C22" s="34" t="s">
        <v>155</v>
      </c>
      <c r="D22" s="34" t="s">
        <v>160</v>
      </c>
      <c r="E22" s="34" t="s">
        <v>161</v>
      </c>
      <c r="F22" s="34" t="s">
        <v>162</v>
      </c>
      <c r="G22" s="84" t="s">
        <v>166</v>
      </c>
      <c r="H22" s="42">
        <v>44512</v>
      </c>
      <c r="I22" s="25">
        <v>44515</v>
      </c>
      <c r="J22" s="49">
        <f t="shared" si="4"/>
        <v>3</v>
      </c>
      <c r="K22" s="39"/>
      <c r="L22" s="15"/>
      <c r="M22" s="23"/>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row>
    <row r="23" spans="1:69" s="14" customFormat="1" ht="60" x14ac:dyDescent="0.2">
      <c r="A23" s="44"/>
      <c r="B23" s="34" t="s">
        <v>167</v>
      </c>
      <c r="C23" s="34" t="s">
        <v>155</v>
      </c>
      <c r="D23" s="34" t="s">
        <v>160</v>
      </c>
      <c r="E23" s="34" t="s">
        <v>161</v>
      </c>
      <c r="F23" s="34" t="s">
        <v>168</v>
      </c>
      <c r="G23" s="84" t="s">
        <v>169</v>
      </c>
      <c r="H23" s="42">
        <v>44513</v>
      </c>
      <c r="I23" s="25">
        <v>44513</v>
      </c>
      <c r="J23" s="49">
        <f t="shared" si="4"/>
        <v>0</v>
      </c>
      <c r="K23" s="39"/>
      <c r="L23" s="15"/>
      <c r="M23" s="23"/>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row>
    <row r="24" spans="1:69" s="14" customFormat="1" ht="120" customHeight="1" x14ac:dyDescent="0.2">
      <c r="A24" s="44"/>
      <c r="B24" s="34" t="s">
        <v>167</v>
      </c>
      <c r="C24" s="34" t="s">
        <v>155</v>
      </c>
      <c r="D24" s="34" t="s">
        <v>177</v>
      </c>
      <c r="E24" s="34" t="s">
        <v>161</v>
      </c>
      <c r="F24" s="34" t="s">
        <v>178</v>
      </c>
      <c r="G24" s="34" t="s">
        <v>179</v>
      </c>
      <c r="H24" s="42">
        <v>44533</v>
      </c>
      <c r="I24" s="25">
        <v>44533</v>
      </c>
      <c r="J24" s="49">
        <f t="shared" si="4"/>
        <v>0</v>
      </c>
      <c r="K24" s="39"/>
      <c r="L24" s="15"/>
      <c r="M24" s="23"/>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row>
    <row r="25" spans="1:69" s="14" customFormat="1" ht="48" x14ac:dyDescent="0.2">
      <c r="A25" s="44"/>
      <c r="B25" s="34" t="s">
        <v>167</v>
      </c>
      <c r="C25" s="34" t="s">
        <v>188</v>
      </c>
      <c r="D25" s="34" t="s">
        <v>177</v>
      </c>
      <c r="E25" s="34" t="s">
        <v>189</v>
      </c>
      <c r="F25" s="34" t="s">
        <v>190</v>
      </c>
      <c r="G25" s="84" t="s">
        <v>191</v>
      </c>
      <c r="H25" s="42">
        <v>44544</v>
      </c>
      <c r="I25" s="25">
        <v>44544</v>
      </c>
      <c r="J25" s="49">
        <f t="shared" si="4"/>
        <v>0</v>
      </c>
      <c r="K25" s="39"/>
      <c r="L25" s="15"/>
      <c r="M25" s="23"/>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row>
    <row r="26" spans="1:69" s="14" customFormat="1" ht="18" x14ac:dyDescent="0.2">
      <c r="A26" s="44"/>
      <c r="B26" s="34"/>
      <c r="C26" s="34"/>
      <c r="D26" s="34"/>
      <c r="E26" s="34"/>
      <c r="F26" s="34"/>
      <c r="G26" s="84"/>
      <c r="H26" s="42"/>
      <c r="I26" s="25"/>
      <c r="J26" s="49"/>
      <c r="K26" s="39"/>
      <c r="L26" s="15"/>
      <c r="M26" s="23"/>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row>
    <row r="27" spans="1:69" s="14" customFormat="1" ht="18" x14ac:dyDescent="0.2">
      <c r="A27" s="44"/>
      <c r="B27" s="34"/>
      <c r="C27" s="34"/>
      <c r="D27" s="34"/>
      <c r="E27" s="34"/>
      <c r="F27" s="34"/>
      <c r="G27" s="84"/>
      <c r="H27" s="42"/>
      <c r="I27" s="25"/>
      <c r="J27" s="49"/>
      <c r="K27" s="39"/>
      <c r="L27" s="15"/>
      <c r="M27" s="23"/>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row>
    <row r="28" spans="1:69" s="14" customFormat="1" ht="18" x14ac:dyDescent="0.2">
      <c r="A28" s="44"/>
      <c r="B28" s="34"/>
      <c r="C28" s="34"/>
      <c r="D28" s="34"/>
      <c r="E28" s="34"/>
      <c r="F28" s="34"/>
      <c r="G28" s="84"/>
      <c r="H28" s="42"/>
      <c r="I28" s="25"/>
      <c r="J28" s="49"/>
      <c r="K28" s="39"/>
      <c r="L28" s="15"/>
      <c r="M28" s="23"/>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row>
    <row r="29" spans="1:69" s="14" customFormat="1" ht="18" x14ac:dyDescent="0.2">
      <c r="A29" s="44"/>
      <c r="B29" s="34"/>
      <c r="C29" s="34"/>
      <c r="D29" s="34"/>
      <c r="E29" s="34"/>
      <c r="F29" s="34"/>
      <c r="G29" s="84"/>
      <c r="H29" s="42"/>
      <c r="I29" s="25"/>
      <c r="J29" s="49"/>
      <c r="K29" s="39"/>
      <c r="L29" s="15"/>
      <c r="M29" s="23"/>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row>
    <row r="30" spans="1:69" s="14" customFormat="1" ht="18" x14ac:dyDescent="0.2">
      <c r="A30" s="44"/>
      <c r="B30" s="34"/>
      <c r="C30" s="34"/>
      <c r="D30" s="34"/>
      <c r="E30" s="34"/>
      <c r="F30" s="34"/>
      <c r="G30" s="84"/>
      <c r="H30" s="42"/>
      <c r="I30" s="25"/>
      <c r="J30" s="49"/>
      <c r="K30" s="39"/>
      <c r="L30" s="15"/>
      <c r="M30" s="23"/>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row>
    <row r="31" spans="1:69" s="14" customFormat="1" ht="18" x14ac:dyDescent="0.2">
      <c r="A31" s="44"/>
      <c r="B31" s="34"/>
      <c r="C31" s="34"/>
      <c r="D31" s="34"/>
      <c r="E31" s="34"/>
      <c r="F31" s="34"/>
      <c r="G31" s="84"/>
      <c r="H31" s="42"/>
      <c r="I31" s="25"/>
      <c r="J31" s="49"/>
      <c r="K31" s="39"/>
      <c r="L31" s="15"/>
      <c r="M31" s="23"/>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row>
    <row r="32" spans="1:69" s="14" customFormat="1" ht="18" x14ac:dyDescent="0.2">
      <c r="A32" s="44"/>
      <c r="B32" s="34"/>
      <c r="C32" s="34"/>
      <c r="D32" s="34"/>
      <c r="E32" s="34"/>
      <c r="F32" s="34"/>
      <c r="G32" s="84"/>
      <c r="H32" s="42"/>
      <c r="I32" s="25"/>
      <c r="J32" s="49"/>
      <c r="K32" s="39"/>
      <c r="L32" s="15"/>
      <c r="M32" s="23"/>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row>
    <row r="33" spans="1:69" s="14" customFormat="1" ht="18" x14ac:dyDescent="0.2">
      <c r="A33" s="44"/>
      <c r="B33" s="34"/>
      <c r="C33" s="34"/>
      <c r="D33" s="34"/>
      <c r="E33" s="34"/>
      <c r="F33" s="34"/>
      <c r="G33" s="84"/>
      <c r="H33" s="42"/>
      <c r="I33" s="25"/>
      <c r="J33" s="49">
        <f t="shared" si="4"/>
        <v>0</v>
      </c>
      <c r="K33" s="39"/>
      <c r="L33" s="15"/>
      <c r="M33" s="23"/>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row>
    <row r="34" spans="1:69" s="54" customFormat="1" ht="18.75" thickBot="1" x14ac:dyDescent="0.25">
      <c r="A34" s="44"/>
      <c r="B34" s="53"/>
      <c r="C34" s="53"/>
      <c r="D34" s="53"/>
      <c r="E34" s="53"/>
      <c r="F34" s="53"/>
      <c r="G34" s="91"/>
      <c r="H34" s="55"/>
      <c r="I34" s="56"/>
      <c r="J34" s="49">
        <f t="shared" si="4"/>
        <v>0</v>
      </c>
      <c r="K34" s="77"/>
      <c r="L34" s="57"/>
      <c r="M34" s="58"/>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row>
    <row r="35" spans="1:69" s="62" customFormat="1" ht="18.75" thickBot="1" x14ac:dyDescent="0.25">
      <c r="A35" s="60">
        <v>2</v>
      </c>
      <c r="B35" s="61" t="s">
        <v>24</v>
      </c>
      <c r="C35" s="61"/>
      <c r="D35" s="61"/>
      <c r="E35" s="61"/>
      <c r="F35" s="79"/>
      <c r="G35" s="90"/>
      <c r="H35" s="63"/>
      <c r="I35" s="63"/>
      <c r="J35" s="65"/>
      <c r="K35" s="65"/>
      <c r="L35" s="66"/>
      <c r="M35" s="67"/>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row>
    <row r="36" spans="1:69" s="46" customFormat="1" ht="18" x14ac:dyDescent="0.2">
      <c r="A36" s="44">
        <v>2</v>
      </c>
      <c r="B36" s="45" t="s">
        <v>21</v>
      </c>
      <c r="C36" s="45"/>
      <c r="D36" s="45"/>
      <c r="E36" s="45"/>
      <c r="F36" s="45"/>
      <c r="G36" s="83"/>
      <c r="H36" s="47">
        <v>44440</v>
      </c>
      <c r="I36" s="48">
        <v>44440</v>
      </c>
      <c r="J36" s="49">
        <f t="shared" si="4"/>
        <v>0</v>
      </c>
      <c r="K36" s="76"/>
      <c r="L36" s="50"/>
      <c r="M36" s="51"/>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row>
    <row r="37" spans="1:69" s="14" customFormat="1" ht="48" customHeight="1" x14ac:dyDescent="0.2">
      <c r="A37"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7" s="34" t="s">
        <v>26</v>
      </c>
      <c r="C37" s="34"/>
      <c r="D37" s="34"/>
      <c r="E37" s="34"/>
      <c r="F37" s="34" t="s">
        <v>36</v>
      </c>
      <c r="G37" s="84" t="s">
        <v>38</v>
      </c>
      <c r="H37" s="42">
        <v>44452</v>
      </c>
      <c r="I37" s="25">
        <v>44452</v>
      </c>
      <c r="J37" s="49">
        <f t="shared" si="4"/>
        <v>0</v>
      </c>
      <c r="K37" s="39"/>
      <c r="L37" s="15"/>
      <c r="M37" s="23"/>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row>
    <row r="38" spans="1:69" s="14" customFormat="1" ht="90" customHeight="1" x14ac:dyDescent="0.2">
      <c r="A38"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8" s="34" t="s">
        <v>39</v>
      </c>
      <c r="C38" s="34" t="s">
        <v>40</v>
      </c>
      <c r="D38" s="34" t="s">
        <v>41</v>
      </c>
      <c r="E38" s="34" t="s">
        <v>42</v>
      </c>
      <c r="F38" s="34" t="s">
        <v>43</v>
      </c>
      <c r="G38" s="84" t="s">
        <v>44</v>
      </c>
      <c r="H38" s="42">
        <v>44456</v>
      </c>
      <c r="I38" s="25">
        <v>44466</v>
      </c>
      <c r="J38" s="49">
        <f>I38-H38</f>
        <v>10</v>
      </c>
      <c r="K38" s="39"/>
      <c r="L38" s="15"/>
      <c r="M38" s="23"/>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row>
    <row r="39" spans="1:69" s="14" customFormat="1" ht="80.25" customHeight="1" x14ac:dyDescent="0.2">
      <c r="A39" s="44">
        <v>2.2999999999999998</v>
      </c>
      <c r="B39" s="34" t="s">
        <v>39</v>
      </c>
      <c r="C39" s="34" t="s">
        <v>40</v>
      </c>
      <c r="D39" s="34" t="s">
        <v>41</v>
      </c>
      <c r="E39" s="34" t="s">
        <v>84</v>
      </c>
      <c r="F39" s="34" t="s">
        <v>85</v>
      </c>
      <c r="G39" s="84" t="s">
        <v>82</v>
      </c>
      <c r="H39" s="42">
        <v>44470</v>
      </c>
      <c r="I39" s="25">
        <v>44476</v>
      </c>
      <c r="J39" s="49">
        <f t="shared" si="4"/>
        <v>6</v>
      </c>
      <c r="K39" s="39"/>
      <c r="L39" s="15"/>
      <c r="M39" s="23"/>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row>
    <row r="40" spans="1:69" s="14" customFormat="1" ht="60" x14ac:dyDescent="0.2">
      <c r="A40" s="13">
        <v>2.4</v>
      </c>
      <c r="B40" s="34" t="s">
        <v>39</v>
      </c>
      <c r="C40" s="34" t="s">
        <v>40</v>
      </c>
      <c r="D40" s="34" t="s">
        <v>42</v>
      </c>
      <c r="E40" s="34" t="s">
        <v>86</v>
      </c>
      <c r="F40" s="34" t="s">
        <v>87</v>
      </c>
      <c r="G40" s="84" t="s">
        <v>88</v>
      </c>
      <c r="H40" s="42">
        <v>44476</v>
      </c>
      <c r="I40" s="25">
        <v>44476</v>
      </c>
      <c r="J40" s="49">
        <f t="shared" si="4"/>
        <v>0</v>
      </c>
      <c r="K40" s="39"/>
      <c r="L40" s="15"/>
      <c r="M40" s="23"/>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row>
    <row r="41" spans="1:69" s="14" customFormat="1" ht="96" x14ac:dyDescent="0.2">
      <c r="A41"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41" s="34" t="s">
        <v>39</v>
      </c>
      <c r="C41" s="34" t="s">
        <v>40</v>
      </c>
      <c r="D41" s="34" t="s">
        <v>42</v>
      </c>
      <c r="E41" s="34" t="s">
        <v>121</v>
      </c>
      <c r="F41" s="34" t="s">
        <v>122</v>
      </c>
      <c r="G41" s="84" t="s">
        <v>125</v>
      </c>
      <c r="H41" s="42">
        <v>44496</v>
      </c>
      <c r="I41" s="25">
        <v>44496</v>
      </c>
      <c r="J41" s="49">
        <f t="shared" si="4"/>
        <v>0</v>
      </c>
      <c r="K41" s="39"/>
      <c r="L41" s="15"/>
      <c r="M41" s="23"/>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row>
    <row r="42" spans="1:69" s="14" customFormat="1" ht="84" x14ac:dyDescent="0.2">
      <c r="A42" s="44">
        <v>2.5</v>
      </c>
      <c r="B42" s="34" t="s">
        <v>201</v>
      </c>
      <c r="C42" s="34" t="s">
        <v>40</v>
      </c>
      <c r="D42" s="34" t="s">
        <v>202</v>
      </c>
      <c r="E42" s="34" t="s">
        <v>203</v>
      </c>
      <c r="F42" s="34" t="s">
        <v>204</v>
      </c>
      <c r="G42" s="84" t="s">
        <v>205</v>
      </c>
      <c r="H42" s="42">
        <v>44571</v>
      </c>
      <c r="I42" s="25"/>
      <c r="J42" s="49"/>
      <c r="K42" s="39"/>
      <c r="L42" s="15"/>
      <c r="M42" s="23"/>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row>
    <row r="43" spans="1:69" s="14" customFormat="1" ht="18" x14ac:dyDescent="0.2">
      <c r="A43" s="13">
        <v>2.6</v>
      </c>
      <c r="B43" s="34"/>
      <c r="C43" s="34"/>
      <c r="D43" s="34"/>
      <c r="E43" s="34"/>
      <c r="F43" s="34"/>
      <c r="G43" s="84"/>
      <c r="H43" s="42"/>
      <c r="I43" s="25"/>
      <c r="J43" s="49"/>
      <c r="K43" s="39"/>
      <c r="L43" s="15"/>
      <c r="M43" s="23"/>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row>
    <row r="44" spans="1:69" s="14" customFormat="1" ht="18" x14ac:dyDescent="0.2">
      <c r="A44"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2.7</v>
      </c>
      <c r="B44" s="34"/>
      <c r="C44" s="34"/>
      <c r="D44" s="34"/>
      <c r="E44" s="34"/>
      <c r="F44" s="34"/>
      <c r="G44" s="84"/>
      <c r="H44" s="42"/>
      <c r="I44" s="25"/>
      <c r="J44" s="49"/>
      <c r="K44" s="39"/>
      <c r="L44" s="15"/>
      <c r="M44" s="23"/>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row>
    <row r="45" spans="1:69" s="14" customFormat="1" ht="18" x14ac:dyDescent="0.2">
      <c r="A45" s="44">
        <v>2.7</v>
      </c>
      <c r="B45" s="34"/>
      <c r="C45" s="34"/>
      <c r="D45" s="34"/>
      <c r="E45" s="34"/>
      <c r="F45" s="34"/>
      <c r="G45" s="84"/>
      <c r="H45" s="42"/>
      <c r="I45" s="25"/>
      <c r="J45" s="49">
        <f t="shared" ref="J45" si="7">I45-H45</f>
        <v>0</v>
      </c>
      <c r="K45" s="39"/>
      <c r="L45" s="15"/>
      <c r="M45" s="23"/>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row>
    <row r="46" spans="1:69" s="14" customFormat="1" ht="18" x14ac:dyDescent="0.2">
      <c r="A46" s="13">
        <v>2.8</v>
      </c>
      <c r="B46" s="34"/>
      <c r="C46" s="34"/>
      <c r="D46" s="34"/>
      <c r="E46" s="34"/>
      <c r="F46" s="34"/>
      <c r="G46" s="84"/>
      <c r="H46" s="42"/>
      <c r="I46" s="25"/>
      <c r="J46" s="49">
        <f t="shared" si="4"/>
        <v>0</v>
      </c>
      <c r="K46" s="39"/>
      <c r="L46" s="15"/>
      <c r="M46" s="23"/>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row>
    <row r="47" spans="1:69" s="14" customFormat="1" ht="18" x14ac:dyDescent="0.2">
      <c r="A47"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2.9</v>
      </c>
      <c r="B47" s="34"/>
      <c r="C47" s="34"/>
      <c r="D47" s="34"/>
      <c r="E47" s="34"/>
      <c r="F47" s="34"/>
      <c r="G47" s="84"/>
      <c r="H47" s="42"/>
      <c r="I47" s="25"/>
      <c r="J47" s="49">
        <f t="shared" si="4"/>
        <v>0</v>
      </c>
      <c r="K47" s="39"/>
      <c r="L47" s="15"/>
      <c r="M47" s="23"/>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row>
    <row r="48" spans="1:69" s="14" customFormat="1" ht="18" x14ac:dyDescent="0.2">
      <c r="A48" s="44">
        <v>3</v>
      </c>
      <c r="B48" s="34"/>
      <c r="C48" s="34"/>
      <c r="D48" s="34"/>
      <c r="E48" s="34"/>
      <c r="F48" s="34"/>
      <c r="G48" s="84"/>
      <c r="H48" s="42"/>
      <c r="I48" s="25"/>
      <c r="J48" s="49">
        <f t="shared" si="4"/>
        <v>0</v>
      </c>
      <c r="K48" s="39"/>
      <c r="L48" s="15"/>
      <c r="M48" s="23"/>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row>
    <row r="49" spans="1:69" s="54" customFormat="1" ht="18.75" thickBot="1" x14ac:dyDescent="0.25">
      <c r="A49" s="13">
        <v>3.1</v>
      </c>
      <c r="B49" s="53"/>
      <c r="C49" s="53"/>
      <c r="D49" s="53"/>
      <c r="E49" s="53"/>
      <c r="F49" s="53"/>
      <c r="G49" s="91"/>
      <c r="H49" s="55"/>
      <c r="I49" s="56"/>
      <c r="J49" s="49">
        <f t="shared" si="4"/>
        <v>0</v>
      </c>
      <c r="K49" s="77"/>
      <c r="L49" s="57"/>
      <c r="M49" s="58"/>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row>
    <row r="50" spans="1:69" s="62" customFormat="1" ht="18.75" thickBot="1" x14ac:dyDescent="0.25">
      <c r="A50" s="60">
        <v>3</v>
      </c>
      <c r="B50" s="61" t="s">
        <v>68</v>
      </c>
      <c r="C50" s="61"/>
      <c r="D50" s="61"/>
      <c r="E50" s="61"/>
      <c r="F50" s="79"/>
      <c r="G50" s="90"/>
      <c r="H50" s="63"/>
      <c r="I50" s="63"/>
      <c r="J50" s="65"/>
      <c r="K50" s="65"/>
      <c r="L50" s="66"/>
      <c r="M50" s="67"/>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row>
    <row r="51" spans="1:69" s="46" customFormat="1" ht="30.75" customHeight="1" x14ac:dyDescent="0.2">
      <c r="A51" s="44">
        <v>3</v>
      </c>
      <c r="B51" s="45" t="s">
        <v>27</v>
      </c>
      <c r="C51" s="45" t="s">
        <v>28</v>
      </c>
      <c r="D51" s="45" t="s">
        <v>30</v>
      </c>
      <c r="E51" s="45" t="s">
        <v>29</v>
      </c>
      <c r="F51" s="45" t="s">
        <v>33</v>
      </c>
      <c r="G51" s="83"/>
      <c r="H51" s="47">
        <v>44442</v>
      </c>
      <c r="I51" s="48">
        <v>44447</v>
      </c>
      <c r="J51" s="49">
        <f t="shared" si="4"/>
        <v>5</v>
      </c>
      <c r="K51" s="76"/>
      <c r="L51" s="50"/>
      <c r="M51" s="51"/>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row>
    <row r="52" spans="1:69" s="14" customFormat="1" ht="50.25" customHeight="1" x14ac:dyDescent="0.2">
      <c r="A52"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52" s="34" t="s">
        <v>46</v>
      </c>
      <c r="C52" s="34" t="s">
        <v>47</v>
      </c>
      <c r="D52" s="34"/>
      <c r="E52" s="34" t="s">
        <v>69</v>
      </c>
      <c r="F52" s="34" t="s">
        <v>48</v>
      </c>
      <c r="G52" s="84" t="s">
        <v>53</v>
      </c>
      <c r="H52" s="42">
        <v>44461</v>
      </c>
      <c r="I52" s="25">
        <v>44463</v>
      </c>
      <c r="J52" s="49">
        <f t="shared" si="4"/>
        <v>2</v>
      </c>
      <c r="K52" s="39"/>
      <c r="L52" s="15"/>
      <c r="M52" s="23"/>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row>
    <row r="53" spans="1:69" s="14" customFormat="1" ht="36" x14ac:dyDescent="0.2">
      <c r="A53"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53" s="34" t="s">
        <v>46</v>
      </c>
      <c r="C53" s="34" t="s">
        <v>75</v>
      </c>
      <c r="D53" s="34" t="s">
        <v>76</v>
      </c>
      <c r="E53" s="34" t="s">
        <v>83</v>
      </c>
      <c r="F53" s="34" t="s">
        <v>78</v>
      </c>
      <c r="G53" s="99" t="s">
        <v>77</v>
      </c>
      <c r="H53" s="42">
        <v>44467</v>
      </c>
      <c r="I53" s="25"/>
      <c r="J53" s="49">
        <f t="shared" si="4"/>
        <v>-44467</v>
      </c>
      <c r="K53" s="39"/>
      <c r="L53" s="15"/>
      <c r="M53" s="23"/>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row>
    <row r="54" spans="1:69" s="14" customFormat="1" ht="48" x14ac:dyDescent="0.2">
      <c r="A54" s="44">
        <v>3.3</v>
      </c>
      <c r="B54" s="34" t="s">
        <v>136</v>
      </c>
      <c r="C54" s="34" t="s">
        <v>137</v>
      </c>
      <c r="D54" s="34" t="s">
        <v>138</v>
      </c>
      <c r="E54" s="34" t="s">
        <v>139</v>
      </c>
      <c r="F54" s="34" t="s">
        <v>140</v>
      </c>
      <c r="G54" s="84" t="s">
        <v>141</v>
      </c>
      <c r="H54" s="42">
        <v>44505</v>
      </c>
      <c r="I54" s="25">
        <v>44508</v>
      </c>
      <c r="J54" s="49">
        <f t="shared" ref="J54:J87" si="8">I54-H54</f>
        <v>3</v>
      </c>
      <c r="K54" s="39"/>
      <c r="L54" s="15"/>
      <c r="M54" s="23"/>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row>
    <row r="55" spans="1:69" s="14" customFormat="1" ht="18" x14ac:dyDescent="0.2">
      <c r="A55"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5" s="34"/>
      <c r="C55" s="34"/>
      <c r="D55" s="34"/>
      <c r="E55" s="34"/>
      <c r="F55" s="34"/>
      <c r="G55" s="84"/>
      <c r="H55" s="42"/>
      <c r="I55" s="25"/>
      <c r="J55" s="49"/>
      <c r="K55" s="39"/>
      <c r="L55" s="15"/>
      <c r="M55" s="23"/>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row>
    <row r="56" spans="1:69" s="14" customFormat="1" ht="18" x14ac:dyDescent="0.2">
      <c r="A56"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56" s="34"/>
      <c r="C56" s="34"/>
      <c r="D56" s="34"/>
      <c r="E56" s="34"/>
      <c r="F56" s="34"/>
      <c r="G56" s="84"/>
      <c r="H56" s="42"/>
      <c r="I56" s="25"/>
      <c r="J56" s="49"/>
      <c r="K56" s="39"/>
      <c r="L56" s="15"/>
      <c r="M56" s="23"/>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row>
    <row r="57" spans="1:69" s="14" customFormat="1" ht="18" x14ac:dyDescent="0.2">
      <c r="A57" s="44">
        <v>3.6</v>
      </c>
      <c r="B57" s="34"/>
      <c r="C57" s="34"/>
      <c r="D57" s="34"/>
      <c r="E57" s="34"/>
      <c r="F57" s="34"/>
      <c r="G57" s="84"/>
      <c r="H57" s="42"/>
      <c r="I57" s="25"/>
      <c r="J57" s="49"/>
      <c r="K57" s="39"/>
      <c r="L57" s="15"/>
      <c r="M57" s="23"/>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row>
    <row r="58" spans="1:69" s="14" customFormat="1" ht="18" x14ac:dyDescent="0.2">
      <c r="A58"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58" s="34"/>
      <c r="C58" s="34"/>
      <c r="D58" s="34"/>
      <c r="E58" s="34"/>
      <c r="F58" s="34"/>
      <c r="G58" s="84"/>
      <c r="H58" s="42"/>
      <c r="I58" s="25"/>
      <c r="J58" s="49"/>
      <c r="K58" s="39"/>
      <c r="L58" s="15"/>
      <c r="M58" s="23"/>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row>
    <row r="59" spans="1:69" s="14" customFormat="1" ht="18" x14ac:dyDescent="0.2">
      <c r="A59"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59" s="34"/>
      <c r="C59" s="34"/>
      <c r="D59" s="34"/>
      <c r="E59" s="34"/>
      <c r="F59" s="34"/>
      <c r="G59" s="84"/>
      <c r="H59" s="42"/>
      <c r="I59" s="25"/>
      <c r="J59" s="49"/>
      <c r="K59" s="39"/>
      <c r="L59" s="15"/>
      <c r="M59" s="23"/>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row>
    <row r="60" spans="1:69" s="14" customFormat="1" ht="18" x14ac:dyDescent="0.2">
      <c r="A60" s="44">
        <v>3.9</v>
      </c>
      <c r="B60" s="34"/>
      <c r="C60" s="34"/>
      <c r="D60" s="34"/>
      <c r="E60" s="34"/>
      <c r="F60" s="34"/>
      <c r="G60" s="84"/>
      <c r="H60" s="42"/>
      <c r="I60" s="25"/>
      <c r="J60" s="49"/>
      <c r="K60" s="39"/>
      <c r="L60" s="15"/>
      <c r="M60" s="23"/>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row>
    <row r="61" spans="1:69" s="14" customFormat="1" ht="18" x14ac:dyDescent="0.2">
      <c r="A61" s="13">
        <v>4</v>
      </c>
      <c r="B61" s="34"/>
      <c r="C61" s="34"/>
      <c r="D61" s="34"/>
      <c r="E61" s="34"/>
      <c r="F61" s="34"/>
      <c r="G61" s="84"/>
      <c r="H61" s="42"/>
      <c r="I61" s="25"/>
      <c r="J61" s="49">
        <f t="shared" ref="J61" si="9">I61-H61</f>
        <v>0</v>
      </c>
      <c r="K61" s="39"/>
      <c r="L61" s="15"/>
      <c r="M61" s="23"/>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row>
    <row r="62" spans="1:69" s="14" customFormat="1" ht="18" x14ac:dyDescent="0.2">
      <c r="A62"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62" s="34"/>
      <c r="C62" s="34"/>
      <c r="D62" s="34"/>
      <c r="E62" s="34"/>
      <c r="F62" s="34"/>
      <c r="G62" s="84"/>
      <c r="H62" s="42"/>
      <c r="I62" s="25"/>
      <c r="J62" s="49">
        <f t="shared" si="8"/>
        <v>0</v>
      </c>
      <c r="K62" s="39"/>
      <c r="L62" s="15"/>
      <c r="M62" s="23"/>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row>
    <row r="63" spans="1:69" s="14" customFormat="1" ht="18" x14ac:dyDescent="0.2">
      <c r="A63" s="44">
        <v>4.2</v>
      </c>
      <c r="B63" s="34"/>
      <c r="C63" s="34"/>
      <c r="D63" s="34"/>
      <c r="E63" s="34"/>
      <c r="F63" s="34"/>
      <c r="G63" s="84"/>
      <c r="H63" s="42"/>
      <c r="I63" s="25"/>
      <c r="J63" s="49">
        <f t="shared" si="8"/>
        <v>0</v>
      </c>
      <c r="K63" s="39"/>
      <c r="L63" s="15"/>
      <c r="M63" s="23"/>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row>
    <row r="64" spans="1:69" s="14" customFormat="1" ht="18.75" thickBot="1" x14ac:dyDescent="0.25">
      <c r="A64"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64" s="34"/>
      <c r="C64" s="34"/>
      <c r="D64" s="34"/>
      <c r="E64" s="34"/>
      <c r="F64" s="34"/>
      <c r="G64" s="84"/>
      <c r="H64" s="42"/>
      <c r="I64" s="25"/>
      <c r="J64" s="49">
        <f t="shared" si="8"/>
        <v>0</v>
      </c>
      <c r="K64" s="39"/>
      <c r="L64" s="15"/>
      <c r="M64" s="23"/>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row>
    <row r="65" spans="1:69" s="62" customFormat="1" ht="18.75" thickBot="1" x14ac:dyDescent="0.25">
      <c r="A65" s="60">
        <v>4</v>
      </c>
      <c r="B65" s="61" t="s">
        <v>63</v>
      </c>
      <c r="C65" s="61"/>
      <c r="D65" s="61"/>
      <c r="E65" s="61"/>
      <c r="F65" s="79"/>
      <c r="G65" s="90"/>
      <c r="H65" s="63"/>
      <c r="I65" s="63"/>
      <c r="J65" s="65"/>
      <c r="K65" s="65"/>
      <c r="L65" s="66"/>
      <c r="M65" s="67"/>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68"/>
      <c r="BA65" s="68"/>
      <c r="BB65" s="68"/>
      <c r="BC65" s="68"/>
      <c r="BD65" s="68"/>
      <c r="BE65" s="68"/>
      <c r="BF65" s="68"/>
      <c r="BG65" s="68"/>
      <c r="BH65" s="68"/>
      <c r="BI65" s="68"/>
      <c r="BJ65" s="68"/>
      <c r="BK65" s="68"/>
      <c r="BL65" s="68"/>
      <c r="BM65" s="68"/>
      <c r="BN65" s="68"/>
      <c r="BO65" s="68"/>
      <c r="BP65" s="68"/>
      <c r="BQ65" s="68"/>
    </row>
    <row r="66" spans="1:69" s="46" customFormat="1" ht="87" customHeight="1" x14ac:dyDescent="0.2">
      <c r="A66" s="44">
        <v>4</v>
      </c>
      <c r="B66" s="45" t="s">
        <v>64</v>
      </c>
      <c r="C66" s="45" t="s">
        <v>65</v>
      </c>
      <c r="D66" s="45" t="s">
        <v>66</v>
      </c>
      <c r="E66" s="45"/>
      <c r="F66" s="45" t="s">
        <v>67</v>
      </c>
      <c r="G66" s="83" t="s">
        <v>74</v>
      </c>
      <c r="H66" s="47">
        <v>44467</v>
      </c>
      <c r="I66" s="48">
        <v>44467</v>
      </c>
      <c r="J66" s="49">
        <f t="shared" ref="J66:J80" si="10">I66-H66</f>
        <v>0</v>
      </c>
      <c r="K66" s="76"/>
      <c r="L66" s="50"/>
      <c r="M66" s="51"/>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row>
    <row r="67" spans="1:69" s="14" customFormat="1" ht="43.5" customHeight="1" x14ac:dyDescent="0.2">
      <c r="A67"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67" s="34" t="s">
        <v>192</v>
      </c>
      <c r="C67" s="34" t="s">
        <v>40</v>
      </c>
      <c r="D67" s="34"/>
      <c r="E67" s="34"/>
      <c r="F67" s="34" t="s">
        <v>193</v>
      </c>
      <c r="G67" s="84" t="s">
        <v>194</v>
      </c>
      <c r="H67" s="42">
        <v>44546</v>
      </c>
      <c r="I67" s="25">
        <v>44546</v>
      </c>
      <c r="J67" s="49">
        <f t="shared" si="10"/>
        <v>0</v>
      </c>
      <c r="K67" s="39"/>
      <c r="L67" s="15"/>
      <c r="M67" s="23"/>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row>
    <row r="68" spans="1:69" s="14" customFormat="1" ht="16.5" customHeight="1" x14ac:dyDescent="0.2">
      <c r="A68" s="13"/>
      <c r="B68" s="34"/>
      <c r="C68" s="34"/>
      <c r="D68" s="34"/>
      <c r="E68" s="34"/>
      <c r="F68" s="34"/>
      <c r="G68" s="84"/>
      <c r="H68" s="42"/>
      <c r="I68" s="25"/>
      <c r="J68" s="49"/>
      <c r="K68" s="39"/>
      <c r="L68" s="15"/>
      <c r="M68" s="23"/>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row>
    <row r="69" spans="1:69" s="14" customFormat="1" ht="16.5" customHeight="1" x14ac:dyDescent="0.2">
      <c r="A69" s="13"/>
      <c r="B69" s="34"/>
      <c r="C69" s="34"/>
      <c r="D69" s="34"/>
      <c r="E69" s="34"/>
      <c r="F69" s="34"/>
      <c r="G69" s="84"/>
      <c r="H69" s="42"/>
      <c r="I69" s="25"/>
      <c r="J69" s="49"/>
      <c r="K69" s="39"/>
      <c r="L69" s="15"/>
      <c r="M69" s="23"/>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row>
    <row r="70" spans="1:69" s="14" customFormat="1" ht="16.5" customHeight="1" x14ac:dyDescent="0.2">
      <c r="A70" s="13"/>
      <c r="B70" s="34"/>
      <c r="C70" s="34"/>
      <c r="D70" s="34"/>
      <c r="E70" s="34"/>
      <c r="F70" s="34"/>
      <c r="G70" s="84"/>
      <c r="H70" s="42"/>
      <c r="I70" s="25"/>
      <c r="J70" s="49"/>
      <c r="K70" s="39"/>
      <c r="L70" s="15"/>
      <c r="M70" s="23"/>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row>
    <row r="71" spans="1:69" s="14" customFormat="1" ht="18" x14ac:dyDescent="0.2">
      <c r="A71"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B71" s="34"/>
      <c r="C71" s="34"/>
      <c r="D71" s="34"/>
      <c r="E71" s="34"/>
      <c r="F71" s="34"/>
      <c r="G71" s="84"/>
      <c r="H71" s="42"/>
      <c r="I71" s="25"/>
      <c r="J71" s="49">
        <f t="shared" si="10"/>
        <v>0</v>
      </c>
      <c r="K71" s="39"/>
      <c r="L71" s="15"/>
      <c r="M71" s="23"/>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row>
    <row r="72" spans="1:69" s="14" customFormat="1" ht="18.75" thickBot="1" x14ac:dyDescent="0.25">
      <c r="A72" s="44">
        <v>4.3</v>
      </c>
      <c r="B72" s="34"/>
      <c r="C72" s="34"/>
      <c r="D72" s="34"/>
      <c r="E72" s="34"/>
      <c r="F72" s="34"/>
      <c r="G72" s="84"/>
      <c r="H72" s="42"/>
      <c r="I72" s="25"/>
      <c r="J72" s="49"/>
      <c r="K72" s="39"/>
      <c r="L72" s="15"/>
      <c r="M72" s="23"/>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row>
    <row r="73" spans="1:69" s="62" customFormat="1" ht="18.75" thickBot="1" x14ac:dyDescent="0.25">
      <c r="A73" s="60">
        <v>5</v>
      </c>
      <c r="B73" s="61" t="s">
        <v>142</v>
      </c>
      <c r="C73" s="61"/>
      <c r="D73" s="61"/>
      <c r="E73" s="61"/>
      <c r="F73" s="79"/>
      <c r="G73" s="90"/>
      <c r="H73" s="63"/>
      <c r="I73" s="63"/>
      <c r="J73" s="65"/>
      <c r="K73" s="65"/>
      <c r="L73" s="66"/>
      <c r="M73" s="67"/>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c r="AN73" s="68"/>
      <c r="AO73" s="68"/>
      <c r="AP73" s="68"/>
      <c r="AQ73" s="68"/>
      <c r="AR73" s="68"/>
      <c r="AS73" s="68"/>
      <c r="AT73" s="68"/>
      <c r="AU73" s="68"/>
      <c r="AV73" s="68"/>
      <c r="AW73" s="68"/>
      <c r="AX73" s="68"/>
      <c r="AY73" s="68"/>
      <c r="AZ73" s="68"/>
      <c r="BA73" s="68"/>
      <c r="BB73" s="68"/>
      <c r="BC73" s="68"/>
      <c r="BD73" s="68"/>
      <c r="BE73" s="68"/>
      <c r="BF73" s="68"/>
      <c r="BG73" s="68"/>
      <c r="BH73" s="68"/>
      <c r="BI73" s="68"/>
      <c r="BJ73" s="68"/>
      <c r="BK73" s="68"/>
      <c r="BL73" s="68"/>
      <c r="BM73" s="68"/>
      <c r="BN73" s="68"/>
      <c r="BO73" s="68"/>
      <c r="BP73" s="68"/>
      <c r="BQ73" s="68"/>
    </row>
    <row r="74" spans="1:69" s="46" customFormat="1" ht="162" customHeight="1" x14ac:dyDescent="0.2">
      <c r="A74" s="44"/>
      <c r="B74" s="45" t="s">
        <v>114</v>
      </c>
      <c r="C74" s="45" t="s">
        <v>40</v>
      </c>
      <c r="D74" s="45" t="s">
        <v>113</v>
      </c>
      <c r="E74" s="45" t="s">
        <v>115</v>
      </c>
      <c r="F74" s="45" t="s">
        <v>116</v>
      </c>
      <c r="G74" s="83" t="s">
        <v>119</v>
      </c>
      <c r="H74" s="47">
        <v>44490</v>
      </c>
      <c r="I74" s="48"/>
      <c r="J74" s="49">
        <f>I74-H74</f>
        <v>-44490</v>
      </c>
      <c r="K74" s="76"/>
      <c r="L74" s="50"/>
      <c r="M74" s="51"/>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c r="BM74" s="52"/>
      <c r="BN74" s="52"/>
      <c r="BO74" s="52"/>
      <c r="BP74" s="52"/>
      <c r="BQ74" s="52"/>
    </row>
    <row r="75" spans="1:69" s="46" customFormat="1" ht="70.5" customHeight="1" x14ac:dyDescent="0.2">
      <c r="A75" s="44"/>
      <c r="B75" s="45" t="s">
        <v>114</v>
      </c>
      <c r="C75" s="45" t="s">
        <v>40</v>
      </c>
      <c r="D75" s="45" t="s">
        <v>132</v>
      </c>
      <c r="E75" s="45" t="s">
        <v>115</v>
      </c>
      <c r="F75" s="45" t="s">
        <v>133</v>
      </c>
      <c r="G75" s="83" t="s">
        <v>163</v>
      </c>
      <c r="H75" s="47">
        <v>44501</v>
      </c>
      <c r="I75" s="48"/>
      <c r="J75" s="49">
        <f>I75-H75</f>
        <v>-44501</v>
      </c>
      <c r="K75" s="76"/>
      <c r="L75" s="50"/>
      <c r="M75" s="51"/>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2"/>
      <c r="BF75" s="52"/>
      <c r="BG75" s="52"/>
      <c r="BH75" s="52"/>
      <c r="BI75" s="52"/>
      <c r="BJ75" s="52"/>
      <c r="BK75" s="52"/>
      <c r="BL75" s="52"/>
      <c r="BM75" s="52"/>
      <c r="BN75" s="52"/>
      <c r="BO75" s="52"/>
      <c r="BP75" s="52"/>
      <c r="BQ75" s="52"/>
    </row>
    <row r="76" spans="1:69" s="14" customFormat="1" ht="72" x14ac:dyDescent="0.2">
      <c r="A76" s="13"/>
      <c r="B76" s="34" t="s">
        <v>143</v>
      </c>
      <c r="C76" s="34" t="s">
        <v>144</v>
      </c>
      <c r="D76" s="34" t="s">
        <v>128</v>
      </c>
      <c r="E76" s="34" t="s">
        <v>145</v>
      </c>
      <c r="F76" s="34" t="s">
        <v>146</v>
      </c>
      <c r="G76" s="84" t="s">
        <v>147</v>
      </c>
      <c r="H76" s="42">
        <v>44510</v>
      </c>
      <c r="I76" s="25">
        <v>44510</v>
      </c>
      <c r="J76" s="49">
        <f t="shared" ref="J76:J79" si="11">I76-H76</f>
        <v>0</v>
      </c>
      <c r="K76" s="39"/>
      <c r="L76" s="15"/>
      <c r="M76" s="23"/>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row>
    <row r="77" spans="1:69" s="14" customFormat="1" ht="58.5" customHeight="1" x14ac:dyDescent="0.2">
      <c r="A77" s="13"/>
      <c r="B77" s="34" t="s">
        <v>150</v>
      </c>
      <c r="C77" s="34" t="s">
        <v>151</v>
      </c>
      <c r="D77" s="34"/>
      <c r="E77" s="34"/>
      <c r="F77" s="34" t="s">
        <v>152</v>
      </c>
      <c r="G77" s="84" t="s">
        <v>153</v>
      </c>
      <c r="H77" s="42">
        <v>44510</v>
      </c>
      <c r="I77" s="25">
        <v>44510</v>
      </c>
      <c r="J77" s="49">
        <f t="shared" si="11"/>
        <v>0</v>
      </c>
      <c r="K77" s="39"/>
      <c r="L77" s="15"/>
      <c r="M77" s="23"/>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row>
    <row r="78" spans="1:69" s="14" customFormat="1" ht="55.5" customHeight="1" x14ac:dyDescent="0.25">
      <c r="A78" s="13"/>
      <c r="B78" s="14" t="s">
        <v>164</v>
      </c>
      <c r="C78" s="34"/>
      <c r="D78" s="34"/>
      <c r="E78" s="100" t="s">
        <v>165</v>
      </c>
      <c r="F78" s="34" t="s">
        <v>171</v>
      </c>
      <c r="G78" s="101" t="s">
        <v>170</v>
      </c>
      <c r="H78" s="42">
        <v>44530</v>
      </c>
      <c r="I78" s="25">
        <v>44530</v>
      </c>
      <c r="J78" s="49">
        <f t="shared" si="11"/>
        <v>0</v>
      </c>
      <c r="K78" s="39"/>
      <c r="L78" s="15"/>
      <c r="M78" s="23"/>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row>
    <row r="79" spans="1:69" s="14" customFormat="1" ht="18" x14ac:dyDescent="0.2">
      <c r="A79" s="13"/>
      <c r="B79" s="34" t="s">
        <v>172</v>
      </c>
      <c r="C79" s="34" t="s">
        <v>173</v>
      </c>
      <c r="D79" s="34"/>
      <c r="E79" s="34" t="s">
        <v>174</v>
      </c>
      <c r="F79" s="34" t="s">
        <v>175</v>
      </c>
      <c r="G79" s="102" t="s">
        <v>176</v>
      </c>
      <c r="H79" s="42">
        <v>44533</v>
      </c>
      <c r="I79" s="25"/>
      <c r="J79" s="49">
        <f t="shared" si="11"/>
        <v>-44533</v>
      </c>
      <c r="K79" s="39"/>
      <c r="L79" s="15"/>
      <c r="M79" s="23"/>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row>
    <row r="80" spans="1:69" s="14" customFormat="1" ht="72" x14ac:dyDescent="0.2">
      <c r="A80" s="13"/>
      <c r="B80" s="34" t="s">
        <v>180</v>
      </c>
      <c r="C80" s="34" t="s">
        <v>181</v>
      </c>
      <c r="D80" s="34"/>
      <c r="E80" s="34" t="s">
        <v>174</v>
      </c>
      <c r="F80" s="34" t="s">
        <v>182</v>
      </c>
      <c r="G80" s="84" t="s">
        <v>183</v>
      </c>
      <c r="H80" s="42">
        <v>44539</v>
      </c>
      <c r="I80" s="25">
        <v>44539</v>
      </c>
      <c r="J80" s="49">
        <f t="shared" si="10"/>
        <v>0</v>
      </c>
      <c r="K80" s="39"/>
      <c r="L80" s="15"/>
      <c r="M80" s="23"/>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row>
    <row r="81" spans="1:69" s="14" customFormat="1" ht="48" x14ac:dyDescent="0.2">
      <c r="A81" s="44"/>
      <c r="B81" s="34" t="s">
        <v>195</v>
      </c>
      <c r="C81" s="34" t="s">
        <v>196</v>
      </c>
      <c r="D81" s="34" t="s">
        <v>197</v>
      </c>
      <c r="E81" s="34" t="s">
        <v>198</v>
      </c>
      <c r="F81" s="34" t="s">
        <v>199</v>
      </c>
      <c r="G81" s="84" t="s">
        <v>200</v>
      </c>
      <c r="H81" s="42">
        <v>44547</v>
      </c>
      <c r="I81" s="25"/>
      <c r="J81" s="49"/>
      <c r="K81" s="39"/>
      <c r="L81" s="15"/>
      <c r="M81" s="23"/>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row>
    <row r="82" spans="1:69" s="14" customFormat="1" ht="18" x14ac:dyDescent="0.2">
      <c r="A82" s="44"/>
      <c r="B82" s="34"/>
      <c r="C82" s="34"/>
      <c r="D82" s="34"/>
      <c r="E82" s="34"/>
      <c r="F82" s="34"/>
      <c r="G82" s="84"/>
      <c r="H82" s="42"/>
      <c r="I82" s="25"/>
      <c r="J82" s="49"/>
      <c r="K82" s="39"/>
      <c r="L82" s="15"/>
      <c r="M82" s="23"/>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row>
    <row r="83" spans="1:69" s="14" customFormat="1" ht="18" x14ac:dyDescent="0.2">
      <c r="A83" s="44"/>
      <c r="B83" s="34"/>
      <c r="C83" s="34"/>
      <c r="D83" s="34"/>
      <c r="E83" s="34"/>
      <c r="F83" s="34"/>
      <c r="G83" s="84"/>
      <c r="H83" s="42"/>
      <c r="I83" s="25"/>
      <c r="J83" s="49"/>
      <c r="K83" s="39"/>
      <c r="L83" s="15"/>
      <c r="M83" s="23"/>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row>
    <row r="84" spans="1:69" s="14" customFormat="1" ht="18" x14ac:dyDescent="0.2">
      <c r="A84" s="44"/>
      <c r="B84" s="34"/>
      <c r="C84" s="34"/>
      <c r="D84" s="34"/>
      <c r="E84" s="34"/>
      <c r="F84" s="34"/>
      <c r="G84" s="84"/>
      <c r="H84" s="42"/>
      <c r="I84" s="25"/>
      <c r="J84" s="49"/>
      <c r="K84" s="39"/>
      <c r="L84" s="15"/>
      <c r="M84" s="23"/>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row>
    <row r="85" spans="1:69" s="14" customFormat="1" ht="18" x14ac:dyDescent="0.2">
      <c r="A85" s="44"/>
      <c r="B85" s="34"/>
      <c r="C85" s="34"/>
      <c r="D85" s="34"/>
      <c r="E85" s="34"/>
      <c r="F85" s="34"/>
      <c r="G85" s="84"/>
      <c r="H85" s="42"/>
      <c r="I85" s="25"/>
      <c r="J85" s="49"/>
      <c r="K85" s="39"/>
      <c r="L85" s="15"/>
      <c r="M85" s="23"/>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row>
    <row r="86" spans="1:69" s="14" customFormat="1" ht="18" x14ac:dyDescent="0.2">
      <c r="A86" s="44"/>
      <c r="B86" s="34"/>
      <c r="C86" s="34"/>
      <c r="D86" s="34"/>
      <c r="E86" s="34"/>
      <c r="F86" s="34"/>
      <c r="G86" s="84"/>
      <c r="H86" s="42"/>
      <c r="I86" s="25"/>
      <c r="J86" s="49">
        <f t="shared" si="8"/>
        <v>0</v>
      </c>
      <c r="K86" s="39"/>
      <c r="L86" s="15"/>
      <c r="M86" s="23"/>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row>
    <row r="87" spans="1:69" s="14" customFormat="1" ht="18.75" thickBot="1" x14ac:dyDescent="0.25">
      <c r="A87" s="13"/>
      <c r="B87" s="34"/>
      <c r="C87" s="34"/>
      <c r="D87" s="34"/>
      <c r="E87" s="34"/>
      <c r="F87" s="34"/>
      <c r="G87" s="84"/>
      <c r="H87" s="42"/>
      <c r="I87" s="25"/>
      <c r="J87" s="49">
        <f t="shared" si="8"/>
        <v>0</v>
      </c>
      <c r="K87" s="39"/>
      <c r="L87" s="15"/>
      <c r="M87" s="23"/>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row>
    <row r="88" spans="1:69" s="62" customFormat="1" ht="18.75" thickBot="1" x14ac:dyDescent="0.25">
      <c r="A88" s="60">
        <v>6</v>
      </c>
      <c r="B88" s="61" t="s">
        <v>62</v>
      </c>
      <c r="C88" s="61"/>
      <c r="D88" s="61"/>
      <c r="E88" s="61"/>
      <c r="F88" s="79"/>
      <c r="G88" s="90"/>
      <c r="H88" s="63"/>
      <c r="I88" s="63"/>
      <c r="J88" s="65"/>
      <c r="K88" s="65"/>
      <c r="L88" s="66"/>
      <c r="M88" s="67"/>
      <c r="N88" s="68"/>
      <c r="O88" s="68"/>
      <c r="P88" s="68"/>
      <c r="Q88" s="68"/>
      <c r="R88" s="68"/>
      <c r="S88" s="68"/>
      <c r="T88" s="68"/>
      <c r="U88" s="68"/>
      <c r="V88" s="68"/>
      <c r="W88" s="68"/>
      <c r="X88" s="68"/>
      <c r="Y88" s="68"/>
      <c r="Z88" s="68"/>
      <c r="AA88" s="68"/>
      <c r="AB88" s="68"/>
      <c r="AC88" s="68"/>
      <c r="AD88" s="68"/>
      <c r="AE88" s="68"/>
      <c r="AF88" s="68"/>
      <c r="AG88" s="68"/>
      <c r="AH88" s="68"/>
      <c r="AI88" s="68"/>
      <c r="AJ88" s="68"/>
      <c r="AK88" s="68"/>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c r="BN88" s="68"/>
      <c r="BO88" s="68"/>
      <c r="BP88" s="68"/>
      <c r="BQ88" s="68"/>
    </row>
    <row r="89" spans="1:69" s="14" customFormat="1" ht="59.25" customHeight="1" x14ac:dyDescent="0.2">
      <c r="A89" s="44"/>
      <c r="B89" s="45" t="s">
        <v>49</v>
      </c>
      <c r="C89" s="45" t="s">
        <v>50</v>
      </c>
      <c r="D89" s="45"/>
      <c r="E89" s="45"/>
      <c r="F89" s="45" t="s">
        <v>51</v>
      </c>
      <c r="G89" s="83" t="s">
        <v>52</v>
      </c>
      <c r="H89" s="47">
        <v>44461</v>
      </c>
      <c r="I89" s="48">
        <v>44473</v>
      </c>
      <c r="J89" s="49">
        <f>I89-H89</f>
        <v>12</v>
      </c>
      <c r="K89" s="39"/>
      <c r="L89" s="15"/>
      <c r="M89" s="23"/>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row>
    <row r="90" spans="1:69" s="14" customFormat="1" ht="24" x14ac:dyDescent="0.2">
      <c r="A90" s="44"/>
      <c r="B90" s="81" t="s">
        <v>90</v>
      </c>
      <c r="C90" s="45" t="s">
        <v>50</v>
      </c>
      <c r="D90" s="45" t="s">
        <v>91</v>
      </c>
      <c r="E90" s="45" t="s">
        <v>92</v>
      </c>
      <c r="F90" s="45" t="s">
        <v>93</v>
      </c>
      <c r="G90" s="83" t="s">
        <v>94</v>
      </c>
      <c r="H90" s="42">
        <v>44480</v>
      </c>
      <c r="I90" s="25">
        <v>44481</v>
      </c>
      <c r="J90" s="49">
        <f t="shared" ref="J90:J95" si="12">I90-H90</f>
        <v>1</v>
      </c>
      <c r="K90" s="39"/>
      <c r="L90" s="15"/>
      <c r="M90" s="23"/>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row>
    <row r="91" spans="1:69" s="14" customFormat="1" ht="24" x14ac:dyDescent="0.2">
      <c r="A91" s="44"/>
      <c r="B91" s="81" t="s">
        <v>96</v>
      </c>
      <c r="C91" s="45" t="s">
        <v>28</v>
      </c>
      <c r="D91" s="45" t="s">
        <v>97</v>
      </c>
      <c r="E91" s="45" t="s">
        <v>98</v>
      </c>
      <c r="F91" s="45" t="s">
        <v>100</v>
      </c>
      <c r="G91" s="83" t="s">
        <v>99</v>
      </c>
      <c r="H91" s="42">
        <v>44483</v>
      </c>
      <c r="I91" s="25">
        <v>44483</v>
      </c>
      <c r="J91" s="49">
        <f t="shared" si="12"/>
        <v>0</v>
      </c>
      <c r="K91" s="39"/>
      <c r="L91" s="15"/>
      <c r="M91" s="23"/>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row>
    <row r="92" spans="1:69" s="14" customFormat="1" ht="60" x14ac:dyDescent="0.2">
      <c r="A92" s="44"/>
      <c r="B92" s="81" t="s">
        <v>105</v>
      </c>
      <c r="C92" s="45" t="s">
        <v>28</v>
      </c>
      <c r="D92" s="45" t="s">
        <v>107</v>
      </c>
      <c r="E92" s="45" t="s">
        <v>108</v>
      </c>
      <c r="F92" s="45" t="s">
        <v>109</v>
      </c>
      <c r="G92" s="83" t="s">
        <v>106</v>
      </c>
      <c r="H92" s="42">
        <v>44489</v>
      </c>
      <c r="I92" s="25">
        <v>44489</v>
      </c>
      <c r="J92" s="49">
        <f t="shared" si="12"/>
        <v>0</v>
      </c>
      <c r="K92" s="39"/>
      <c r="L92" s="15"/>
      <c r="M92" s="23"/>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row>
    <row r="93" spans="1:69" s="14" customFormat="1" ht="36" x14ac:dyDescent="0.2">
      <c r="A93" s="44"/>
      <c r="B93" s="81" t="s">
        <v>126</v>
      </c>
      <c r="C93" s="45" t="s">
        <v>127</v>
      </c>
      <c r="D93" s="45" t="s">
        <v>128</v>
      </c>
      <c r="E93" s="45" t="s">
        <v>129</v>
      </c>
      <c r="F93" s="45" t="s">
        <v>130</v>
      </c>
      <c r="G93" s="83" t="s">
        <v>131</v>
      </c>
      <c r="H93" s="42">
        <v>44510</v>
      </c>
      <c r="I93" s="25">
        <v>44510</v>
      </c>
      <c r="J93" s="49">
        <f t="shared" si="12"/>
        <v>0</v>
      </c>
      <c r="K93" s="39"/>
      <c r="L93" s="15"/>
      <c r="M93" s="23"/>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row>
    <row r="94" spans="1:69" s="14" customFormat="1" ht="96" x14ac:dyDescent="0.2">
      <c r="A94" s="44"/>
      <c r="B94" s="81" t="s">
        <v>184</v>
      </c>
      <c r="C94" s="45" t="s">
        <v>185</v>
      </c>
      <c r="D94" s="45" t="s">
        <v>128</v>
      </c>
      <c r="E94" s="45" t="s">
        <v>128</v>
      </c>
      <c r="F94" s="45" t="s">
        <v>186</v>
      </c>
      <c r="G94" s="83" t="s">
        <v>187</v>
      </c>
      <c r="H94" s="42">
        <v>44539</v>
      </c>
      <c r="I94" s="25">
        <v>44539</v>
      </c>
      <c r="J94" s="49">
        <f t="shared" si="12"/>
        <v>0</v>
      </c>
      <c r="K94" s="39"/>
      <c r="L94" s="15"/>
      <c r="M94" s="23"/>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row>
    <row r="95" spans="1:69" s="14" customFormat="1" ht="18" x14ac:dyDescent="0.2">
      <c r="A95" s="44"/>
      <c r="B95" s="81"/>
      <c r="C95" s="45"/>
      <c r="D95" s="45"/>
      <c r="E95" s="45"/>
      <c r="F95" s="45"/>
      <c r="G95" s="83"/>
      <c r="H95" s="42"/>
      <c r="I95" s="25"/>
      <c r="J95" s="49">
        <f t="shared" si="12"/>
        <v>0</v>
      </c>
      <c r="K95" s="39"/>
      <c r="L95" s="15"/>
      <c r="M95" s="23"/>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row>
    <row r="96" spans="1:69" s="14" customFormat="1" ht="18" x14ac:dyDescent="0.2">
      <c r="A96" s="44"/>
      <c r="B96" s="81"/>
      <c r="C96" s="45"/>
      <c r="D96" s="45"/>
      <c r="E96" s="45"/>
      <c r="F96" s="45"/>
      <c r="G96" s="83"/>
      <c r="H96" s="42"/>
      <c r="I96" s="25"/>
      <c r="J96" s="49"/>
      <c r="K96" s="39"/>
      <c r="L96" s="15"/>
      <c r="M96" s="23"/>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row>
    <row r="97" spans="1:69" s="14" customFormat="1" ht="18" x14ac:dyDescent="0.2">
      <c r="A97" s="44"/>
      <c r="B97" s="81"/>
      <c r="C97" s="45"/>
      <c r="D97" s="45"/>
      <c r="E97" s="45"/>
      <c r="F97" s="45"/>
      <c r="G97" s="83"/>
      <c r="H97" s="42"/>
      <c r="I97" s="25"/>
      <c r="J97" s="49"/>
      <c r="K97" s="39"/>
      <c r="L97" s="15"/>
      <c r="M97" s="23"/>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row>
    <row r="98" spans="1:69" s="14" customFormat="1" ht="18" x14ac:dyDescent="0.2">
      <c r="A98" s="44"/>
      <c r="B98" s="35"/>
      <c r="C98" s="34"/>
      <c r="D98" s="34"/>
      <c r="E98" s="34"/>
      <c r="F98" s="34"/>
      <c r="G98" s="84"/>
      <c r="H98" s="42"/>
      <c r="I98" s="25"/>
      <c r="J98" s="49">
        <f t="shared" ref="J98:J101" si="13">I98-H98</f>
        <v>0</v>
      </c>
      <c r="K98" s="39"/>
      <c r="L98" s="15"/>
      <c r="M98" s="23"/>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row>
    <row r="99" spans="1:69" s="14" customFormat="1" ht="18" x14ac:dyDescent="0.2">
      <c r="A99" s="44"/>
      <c r="B99" s="35"/>
      <c r="C99" s="34"/>
      <c r="D99" s="34"/>
      <c r="E99" s="34"/>
      <c r="F99" s="34"/>
      <c r="G99" s="84"/>
      <c r="H99" s="42"/>
      <c r="I99" s="25"/>
      <c r="J99" s="49">
        <f t="shared" si="13"/>
        <v>0</v>
      </c>
      <c r="K99" s="39"/>
      <c r="L99" s="15"/>
      <c r="M99" s="23"/>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row>
    <row r="100" spans="1:69" s="14" customFormat="1" ht="18" x14ac:dyDescent="0.2">
      <c r="A100" s="44"/>
      <c r="B100" s="34"/>
      <c r="C100" s="34"/>
      <c r="D100" s="34"/>
      <c r="E100" s="34"/>
      <c r="F100" s="34"/>
      <c r="G100" s="84"/>
      <c r="H100" s="42"/>
      <c r="I100" s="25"/>
      <c r="J100" s="49">
        <f t="shared" si="13"/>
        <v>0</v>
      </c>
      <c r="K100" s="39"/>
      <c r="L100" s="15"/>
      <c r="M100" s="23"/>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row>
    <row r="101" spans="1:69" s="54" customFormat="1" ht="18.75" thickBot="1" x14ac:dyDescent="0.25">
      <c r="A101" s="44"/>
      <c r="B101" s="34"/>
      <c r="C101" s="34"/>
      <c r="D101" s="34"/>
      <c r="E101" s="34"/>
      <c r="F101" s="34"/>
      <c r="G101" s="84"/>
      <c r="H101" s="42"/>
      <c r="I101" s="25"/>
      <c r="J101" s="49">
        <f t="shared" si="13"/>
        <v>0</v>
      </c>
      <c r="K101" s="77"/>
      <c r="L101" s="57"/>
      <c r="M101" s="58"/>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row>
    <row r="102" spans="1:69" s="62" customFormat="1" ht="18.75" thickBot="1" x14ac:dyDescent="0.25">
      <c r="A102" s="60">
        <v>7</v>
      </c>
      <c r="B102" s="61" t="s">
        <v>25</v>
      </c>
      <c r="C102" s="61"/>
      <c r="D102" s="61"/>
      <c r="E102" s="61"/>
      <c r="F102" s="79"/>
      <c r="G102" s="90"/>
      <c r="H102" s="63"/>
      <c r="I102" s="63"/>
      <c r="J102" s="65"/>
      <c r="K102" s="65"/>
      <c r="L102" s="66"/>
      <c r="M102" s="67"/>
      <c r="N102" s="68"/>
      <c r="O102" s="68"/>
      <c r="P102" s="68"/>
      <c r="Q102" s="68"/>
      <c r="R102" s="68"/>
      <c r="S102" s="68"/>
      <c r="T102" s="68"/>
      <c r="U102" s="68"/>
      <c r="V102" s="68"/>
      <c r="W102" s="68"/>
      <c r="X102" s="68"/>
      <c r="Y102" s="68"/>
      <c r="Z102" s="68"/>
      <c r="AA102" s="68"/>
      <c r="AB102" s="68"/>
      <c r="AC102" s="68"/>
      <c r="AD102" s="68"/>
      <c r="AE102" s="68"/>
      <c r="AF102" s="68"/>
      <c r="AG102" s="68"/>
      <c r="AH102" s="68"/>
      <c r="AI102" s="68"/>
      <c r="AJ102" s="68"/>
      <c r="AK102" s="68"/>
      <c r="AL102" s="68"/>
      <c r="AM102" s="68"/>
      <c r="AN102" s="68"/>
      <c r="AO102" s="68"/>
      <c r="AP102" s="68"/>
      <c r="AQ102" s="68"/>
      <c r="AR102" s="68"/>
      <c r="AS102" s="68"/>
      <c r="AT102" s="68"/>
      <c r="AU102" s="68"/>
      <c r="AV102" s="68"/>
      <c r="AW102" s="68"/>
      <c r="AX102" s="68"/>
      <c r="AY102" s="68"/>
      <c r="AZ102" s="68"/>
      <c r="BA102" s="68"/>
      <c r="BB102" s="68"/>
      <c r="BC102" s="68"/>
      <c r="BD102" s="68"/>
      <c r="BE102" s="68"/>
      <c r="BF102" s="68"/>
      <c r="BG102" s="68"/>
      <c r="BH102" s="68"/>
      <c r="BI102" s="68"/>
      <c r="BJ102" s="68"/>
      <c r="BK102" s="68"/>
      <c r="BL102" s="68"/>
      <c r="BM102" s="68"/>
      <c r="BN102" s="68"/>
      <c r="BO102" s="68"/>
      <c r="BP102" s="68"/>
      <c r="BQ102" s="68"/>
    </row>
    <row r="103" spans="1:69" s="46" customFormat="1" ht="18" x14ac:dyDescent="0.2">
      <c r="A103" s="44"/>
      <c r="B103" s="45" t="s">
        <v>22</v>
      </c>
      <c r="C103" s="45"/>
      <c r="D103" s="45"/>
      <c r="E103" s="45"/>
      <c r="F103" s="45"/>
      <c r="G103" s="83"/>
      <c r="H103" s="47">
        <v>44424</v>
      </c>
      <c r="I103" s="48">
        <v>44459</v>
      </c>
      <c r="J103" s="49">
        <f>I103-H103</f>
        <v>35</v>
      </c>
      <c r="K103" s="76"/>
      <c r="L103" s="50"/>
      <c r="M103" s="51"/>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c r="AN103" s="52"/>
      <c r="AO103" s="52"/>
      <c r="AP103" s="52"/>
      <c r="AQ103" s="52"/>
      <c r="AR103" s="52"/>
      <c r="AS103" s="52"/>
      <c r="AT103" s="52"/>
      <c r="AU103" s="52"/>
      <c r="AV103" s="52"/>
      <c r="AW103" s="52"/>
      <c r="AX103" s="52"/>
      <c r="AY103" s="52"/>
      <c r="AZ103" s="52"/>
      <c r="BA103" s="52"/>
      <c r="BB103" s="52"/>
      <c r="BC103" s="52"/>
      <c r="BD103" s="52"/>
      <c r="BE103" s="52"/>
      <c r="BF103" s="52"/>
      <c r="BG103" s="52"/>
      <c r="BH103" s="52"/>
      <c r="BI103" s="52"/>
      <c r="BJ103" s="52"/>
      <c r="BK103" s="52"/>
      <c r="BL103" s="52"/>
      <c r="BM103" s="52"/>
      <c r="BN103" s="52"/>
      <c r="BO103" s="52"/>
      <c r="BP103" s="52"/>
      <c r="BQ103" s="52"/>
    </row>
    <row r="104" spans="1:69" s="46" customFormat="1" ht="18" x14ac:dyDescent="0.2">
      <c r="A104" s="44"/>
      <c r="B104" s="81" t="s">
        <v>18</v>
      </c>
      <c r="C104" s="45"/>
      <c r="D104" s="45"/>
      <c r="E104" s="45"/>
      <c r="F104" s="45"/>
      <c r="G104" s="83"/>
      <c r="H104" s="47">
        <v>44424</v>
      </c>
      <c r="I104" s="48">
        <v>44438</v>
      </c>
      <c r="J104" s="49">
        <f>I104-H104</f>
        <v>14</v>
      </c>
      <c r="K104" s="76"/>
      <c r="L104" s="50"/>
      <c r="M104" s="51"/>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2"/>
      <c r="BG104" s="52"/>
      <c r="BH104" s="52"/>
      <c r="BI104" s="52"/>
      <c r="BJ104" s="52"/>
      <c r="BK104" s="52"/>
      <c r="BL104" s="52"/>
      <c r="BM104" s="52"/>
      <c r="BN104" s="52"/>
      <c r="BO104" s="52"/>
      <c r="BP104" s="52"/>
      <c r="BQ104" s="52"/>
    </row>
    <row r="105" spans="1:69" s="14" customFormat="1" ht="18" x14ac:dyDescent="0.2">
      <c r="A105" s="13"/>
      <c r="B105" s="35" t="s">
        <v>19</v>
      </c>
      <c r="C105" s="34"/>
      <c r="D105" s="34"/>
      <c r="E105" s="34"/>
      <c r="F105" s="34"/>
      <c r="G105" s="84"/>
      <c r="H105" s="42">
        <v>44438</v>
      </c>
      <c r="I105" s="25">
        <v>44459</v>
      </c>
      <c r="J105" s="49">
        <f t="shared" si="4"/>
        <v>21</v>
      </c>
      <c r="K105" s="39"/>
      <c r="L105" s="15"/>
      <c r="M105" s="23"/>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row>
    <row r="106" spans="1:69" s="14" customFormat="1" ht="19.5" customHeight="1" x14ac:dyDescent="0.2">
      <c r="A106" s="13"/>
      <c r="B106" s="35" t="s">
        <v>20</v>
      </c>
      <c r="C106" s="34"/>
      <c r="D106" s="34"/>
      <c r="E106" s="34"/>
      <c r="F106" s="34"/>
      <c r="G106" s="84"/>
      <c r="H106" s="42">
        <v>44452</v>
      </c>
      <c r="I106" s="25">
        <v>44459</v>
      </c>
      <c r="J106" s="49">
        <f t="shared" si="4"/>
        <v>7</v>
      </c>
      <c r="K106" s="39"/>
      <c r="L106" s="15"/>
      <c r="M106" s="23"/>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row>
    <row r="107" spans="1:69" s="14" customFormat="1" ht="30" customHeight="1" x14ac:dyDescent="0.2">
      <c r="A107" s="13"/>
      <c r="B107" s="34" t="s">
        <v>45</v>
      </c>
      <c r="C107" s="34"/>
      <c r="D107" s="34"/>
      <c r="E107" s="34"/>
      <c r="F107" s="34"/>
      <c r="G107" s="99" t="s">
        <v>89</v>
      </c>
      <c r="H107" s="42">
        <v>44459</v>
      </c>
      <c r="I107" s="25"/>
      <c r="J107" s="49">
        <f>I107-H107</f>
        <v>-44459</v>
      </c>
      <c r="K107" s="39"/>
      <c r="L107" s="15"/>
      <c r="M107" s="23"/>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row>
    <row r="108" spans="1:69" s="14" customFormat="1" ht="27.75" customHeight="1" x14ac:dyDescent="0.2">
      <c r="A108" s="13"/>
      <c r="B108" s="34" t="s">
        <v>117</v>
      </c>
      <c r="C108" s="34"/>
      <c r="D108" s="34"/>
      <c r="E108" s="34"/>
      <c r="F108" s="34"/>
      <c r="G108" s="99" t="s">
        <v>118</v>
      </c>
      <c r="H108" s="42">
        <v>44494</v>
      </c>
      <c r="I108" s="25"/>
      <c r="J108" s="49">
        <f t="shared" si="4"/>
        <v>-44494</v>
      </c>
      <c r="K108" s="39"/>
      <c r="L108" s="15"/>
      <c r="M108" s="23"/>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row>
    <row r="109" spans="1:69" s="19" customFormat="1" ht="18" x14ac:dyDescent="0.2">
      <c r="A109" s="13"/>
      <c r="B109" s="34"/>
      <c r="C109" s="34"/>
      <c r="D109" s="34"/>
      <c r="E109" s="34"/>
      <c r="F109" s="34"/>
      <c r="G109" s="95" t="s">
        <v>54</v>
      </c>
      <c r="H109" s="42"/>
      <c r="I109" s="25"/>
      <c r="J109" s="49">
        <f t="shared" ref="J109" si="14">I109-H109</f>
        <v>0</v>
      </c>
      <c r="K109" s="96"/>
      <c r="L109" s="97"/>
      <c r="M109" s="98"/>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row>
    <row r="110" spans="1:69" s="19" customFormat="1" ht="18" x14ac:dyDescent="0.2">
      <c r="A110" s="13"/>
      <c r="B110" s="34"/>
      <c r="C110" s="34"/>
      <c r="D110" s="34"/>
      <c r="E110" s="34"/>
      <c r="F110" s="34"/>
      <c r="G110" s="95"/>
      <c r="H110" s="42"/>
      <c r="I110" s="25"/>
      <c r="J110" s="49"/>
      <c r="K110" s="96"/>
      <c r="L110" s="97"/>
      <c r="M110" s="98"/>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row>
    <row r="111" spans="1:69" s="19" customFormat="1" ht="18" x14ac:dyDescent="0.2">
      <c r="A111" s="13"/>
      <c r="B111" s="34"/>
      <c r="C111" s="34"/>
      <c r="D111" s="34"/>
      <c r="E111" s="34"/>
      <c r="F111" s="34"/>
      <c r="G111" s="95"/>
      <c r="H111" s="42"/>
      <c r="I111" s="25"/>
      <c r="J111" s="49"/>
      <c r="K111" s="96"/>
      <c r="L111" s="97"/>
      <c r="M111" s="98"/>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row>
    <row r="112" spans="1:69" s="19" customFormat="1" ht="18" x14ac:dyDescent="0.2">
      <c r="A112" s="13"/>
      <c r="B112" s="16"/>
      <c r="C112" s="16"/>
      <c r="D112" s="16"/>
      <c r="E112" s="16"/>
      <c r="F112" s="80"/>
      <c r="G112" s="92"/>
      <c r="H112" s="42"/>
      <c r="I112" s="25"/>
      <c r="J112" s="49">
        <f t="shared" ref="J112" si="15">I112-H112</f>
        <v>0</v>
      </c>
      <c r="K112" s="17"/>
      <c r="L112" s="18"/>
      <c r="M112" s="24"/>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row>
    <row r="113" spans="1:69" s="19" customFormat="1" ht="18.75" thickBot="1" x14ac:dyDescent="0.25">
      <c r="A113" s="13"/>
      <c r="B113" s="16"/>
      <c r="C113" s="16"/>
      <c r="D113" s="16"/>
      <c r="E113" s="16"/>
      <c r="F113" s="80"/>
      <c r="G113" s="92"/>
      <c r="H113" s="42"/>
      <c r="I113" s="25"/>
      <c r="J113" s="49">
        <f t="shared" ref="J113" si="16">I113-H113</f>
        <v>0</v>
      </c>
      <c r="K113" s="17"/>
      <c r="L113" s="18"/>
      <c r="M113" s="24"/>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row>
    <row r="114" spans="1:69" s="62" customFormat="1" ht="18.75" thickBot="1" x14ac:dyDescent="0.25">
      <c r="A114" s="60"/>
      <c r="B114" s="61"/>
      <c r="C114" s="61"/>
      <c r="D114" s="61"/>
      <c r="E114" s="61"/>
      <c r="F114" s="79"/>
      <c r="G114" s="90"/>
      <c r="H114" s="63"/>
      <c r="I114" s="63"/>
      <c r="J114" s="65"/>
      <c r="K114" s="65"/>
      <c r="L114" s="66"/>
      <c r="M114" s="67"/>
      <c r="N114" s="68"/>
      <c r="O114" s="68"/>
      <c r="P114" s="68"/>
      <c r="Q114" s="68"/>
      <c r="R114" s="68"/>
      <c r="S114" s="68"/>
      <c r="T114" s="68"/>
      <c r="U114" s="68"/>
      <c r="V114" s="68"/>
      <c r="W114" s="68"/>
      <c r="X114" s="68"/>
      <c r="Y114" s="68"/>
      <c r="Z114" s="68"/>
      <c r="AA114" s="68"/>
      <c r="AB114" s="68"/>
      <c r="AC114" s="68"/>
      <c r="AD114" s="68"/>
      <c r="AE114" s="68"/>
      <c r="AF114" s="68"/>
      <c r="AG114" s="68"/>
      <c r="AH114" s="68"/>
      <c r="AI114" s="68"/>
      <c r="AJ114" s="68"/>
      <c r="AK114" s="68"/>
      <c r="AL114" s="68"/>
      <c r="AM114" s="68"/>
      <c r="AN114" s="68"/>
      <c r="AO114" s="68"/>
      <c r="AP114" s="68"/>
      <c r="AQ114" s="68"/>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c r="BN114" s="68"/>
      <c r="BO114" s="68"/>
      <c r="BP114" s="68"/>
      <c r="BQ114" s="68"/>
    </row>
    <row r="115" spans="1:69" s="46" customFormat="1" ht="18" x14ac:dyDescent="0.2">
      <c r="A115" s="44"/>
      <c r="B115" s="45"/>
      <c r="C115" s="45"/>
      <c r="D115" s="45"/>
      <c r="E115" s="45"/>
      <c r="F115" s="45"/>
      <c r="G115" s="83"/>
      <c r="H115" s="47"/>
      <c r="I115" s="48"/>
      <c r="J115" s="49">
        <f>I115-H115</f>
        <v>0</v>
      </c>
      <c r="K115" s="76"/>
      <c r="L115" s="50"/>
      <c r="M115" s="51"/>
      <c r="N115" s="52"/>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52"/>
      <c r="AL115" s="52"/>
      <c r="AM115" s="52"/>
      <c r="AN115" s="52"/>
      <c r="AO115" s="52"/>
      <c r="AP115" s="52"/>
      <c r="AQ115" s="52"/>
      <c r="AR115" s="52"/>
      <c r="AS115" s="52"/>
      <c r="AT115" s="52"/>
      <c r="AU115" s="52"/>
      <c r="AV115" s="52"/>
      <c r="AW115" s="52"/>
      <c r="AX115" s="52"/>
      <c r="AY115" s="52"/>
      <c r="AZ115" s="52"/>
      <c r="BA115" s="52"/>
      <c r="BB115" s="52"/>
      <c r="BC115" s="52"/>
      <c r="BD115" s="52"/>
      <c r="BE115" s="52"/>
      <c r="BF115" s="52"/>
      <c r="BG115" s="52"/>
      <c r="BH115" s="52"/>
      <c r="BI115" s="52"/>
      <c r="BJ115" s="52"/>
      <c r="BK115" s="52"/>
      <c r="BL115" s="52"/>
      <c r="BM115" s="52"/>
      <c r="BN115" s="52"/>
      <c r="BO115" s="52"/>
      <c r="BP115" s="52"/>
      <c r="BQ115" s="52"/>
    </row>
    <row r="116" spans="1:69" s="46" customFormat="1" ht="18" x14ac:dyDescent="0.2">
      <c r="A116" s="44"/>
      <c r="B116" s="81"/>
      <c r="C116" s="45"/>
      <c r="D116" s="45"/>
      <c r="E116" s="45"/>
      <c r="F116" s="45"/>
      <c r="G116" s="83"/>
      <c r="H116" s="47"/>
      <c r="I116" s="48"/>
      <c r="J116" s="49">
        <f>I116-H116</f>
        <v>0</v>
      </c>
      <c r="K116" s="76"/>
      <c r="L116" s="50"/>
      <c r="M116" s="51"/>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52"/>
      <c r="AL116" s="52"/>
      <c r="AM116" s="52"/>
      <c r="AN116" s="52"/>
      <c r="AO116" s="52"/>
      <c r="AP116" s="52"/>
      <c r="AQ116" s="52"/>
      <c r="AR116" s="52"/>
      <c r="AS116" s="52"/>
      <c r="AT116" s="52"/>
      <c r="AU116" s="52"/>
      <c r="AV116" s="52"/>
      <c r="AW116" s="52"/>
      <c r="AX116" s="52"/>
      <c r="AY116" s="52"/>
      <c r="AZ116" s="52"/>
      <c r="BA116" s="52"/>
      <c r="BB116" s="52"/>
      <c r="BC116" s="52"/>
      <c r="BD116" s="52"/>
      <c r="BE116" s="52"/>
      <c r="BF116" s="52"/>
      <c r="BG116" s="52"/>
      <c r="BH116" s="52"/>
      <c r="BI116" s="52"/>
      <c r="BJ116" s="52"/>
      <c r="BK116" s="52"/>
      <c r="BL116" s="52"/>
      <c r="BM116" s="52"/>
      <c r="BN116" s="52"/>
      <c r="BO116" s="52"/>
      <c r="BP116" s="52"/>
      <c r="BQ116" s="52"/>
    </row>
    <row r="117" spans="1:69" s="14" customFormat="1" ht="18" x14ac:dyDescent="0.2">
      <c r="A117" s="13"/>
      <c r="B117" s="35"/>
      <c r="C117" s="34"/>
      <c r="D117" s="34"/>
      <c r="E117" s="34"/>
      <c r="F117" s="34"/>
      <c r="G117" s="84"/>
      <c r="H117" s="42"/>
      <c r="I117" s="25"/>
      <c r="J117" s="49">
        <f t="shared" ref="J117:J120" si="17">I117-H117</f>
        <v>0</v>
      </c>
      <c r="K117" s="39"/>
      <c r="L117" s="15"/>
      <c r="M117" s="23"/>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row>
    <row r="118" spans="1:69" s="14" customFormat="1" ht="19.5" customHeight="1" x14ac:dyDescent="0.2">
      <c r="A118" s="13"/>
      <c r="B118" s="35"/>
      <c r="C118" s="34"/>
      <c r="D118" s="34"/>
      <c r="E118" s="34"/>
      <c r="F118" s="34"/>
      <c r="G118" s="84"/>
      <c r="H118" s="42"/>
      <c r="I118" s="25"/>
      <c r="J118" s="49">
        <f t="shared" si="17"/>
        <v>0</v>
      </c>
      <c r="K118" s="39"/>
      <c r="L118" s="15"/>
      <c r="M118" s="23"/>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row>
    <row r="119" spans="1:69" s="14" customFormat="1" ht="18" x14ac:dyDescent="0.2">
      <c r="A119" s="13"/>
      <c r="B119" s="34"/>
      <c r="C119" s="34"/>
      <c r="D119" s="34"/>
      <c r="E119" s="34"/>
      <c r="F119" s="34"/>
      <c r="G119" s="84"/>
      <c r="H119" s="42"/>
      <c r="I119" s="25"/>
      <c r="J119" s="49">
        <f t="shared" si="17"/>
        <v>0</v>
      </c>
      <c r="K119" s="39"/>
      <c r="L119" s="15"/>
      <c r="M119" s="23"/>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row>
    <row r="120" spans="1:69" s="14" customFormat="1" ht="18" x14ac:dyDescent="0.2">
      <c r="A120" s="13"/>
      <c r="B120" s="34"/>
      <c r="C120" s="34"/>
      <c r="D120" s="34"/>
      <c r="E120" s="34"/>
      <c r="F120" s="34"/>
      <c r="G120" s="84"/>
      <c r="H120" s="42"/>
      <c r="I120" s="25"/>
      <c r="J120" s="49">
        <f t="shared" si="17"/>
        <v>0</v>
      </c>
      <c r="K120" s="39"/>
      <c r="L120" s="15"/>
      <c r="M120" s="23"/>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row>
    <row r="121" spans="1:69" s="19" customFormat="1" ht="18" x14ac:dyDescent="0.2">
      <c r="A121" s="13"/>
      <c r="B121" s="16"/>
      <c r="C121" s="16"/>
      <c r="D121" s="16"/>
      <c r="E121" s="16"/>
      <c r="F121" s="80"/>
      <c r="G121" s="92"/>
      <c r="H121" s="42"/>
      <c r="I121" s="25"/>
      <c r="J121" s="49">
        <f t="shared" ref="J121:J122" si="18">I121-H121</f>
        <v>0</v>
      </c>
      <c r="K121" s="17"/>
      <c r="L121" s="18"/>
      <c r="M121" s="24"/>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row>
    <row r="122" spans="1:69" s="19" customFormat="1" ht="18.75" thickBot="1" x14ac:dyDescent="0.25">
      <c r="A122" s="13"/>
      <c r="B122" s="16"/>
      <c r="C122" s="16"/>
      <c r="D122" s="16"/>
      <c r="E122" s="16"/>
      <c r="F122" s="80"/>
      <c r="G122" s="92"/>
      <c r="H122" s="42"/>
      <c r="I122" s="25"/>
      <c r="J122" s="49">
        <f t="shared" si="18"/>
        <v>0</v>
      </c>
      <c r="K122" s="17"/>
      <c r="L122" s="18"/>
      <c r="M122" s="24"/>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row>
    <row r="123" spans="1:69" s="62" customFormat="1" ht="18.75" thickBot="1" x14ac:dyDescent="0.25">
      <c r="A123" s="60"/>
      <c r="B123" s="61"/>
      <c r="C123" s="61"/>
      <c r="D123" s="61"/>
      <c r="E123" s="61"/>
      <c r="F123" s="79"/>
      <c r="G123" s="90"/>
      <c r="H123" s="63"/>
      <c r="I123" s="63"/>
      <c r="J123" s="65"/>
      <c r="K123" s="65"/>
      <c r="L123" s="66"/>
      <c r="M123" s="67"/>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c r="BP123" s="68"/>
      <c r="BQ123" s="68"/>
    </row>
    <row r="124" spans="1:69" s="46" customFormat="1" ht="18" x14ac:dyDescent="0.2">
      <c r="A124" s="44"/>
      <c r="B124" s="45"/>
      <c r="C124" s="45"/>
      <c r="D124" s="45"/>
      <c r="E124" s="45"/>
      <c r="F124" s="45"/>
      <c r="G124" s="83"/>
      <c r="H124" s="47"/>
      <c r="I124" s="48"/>
      <c r="J124" s="49">
        <f>I124-H124</f>
        <v>0</v>
      </c>
      <c r="K124" s="76"/>
      <c r="L124" s="50"/>
      <c r="M124" s="51"/>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2"/>
      <c r="AM124" s="52"/>
      <c r="AN124" s="52"/>
      <c r="AO124" s="52"/>
      <c r="AP124" s="52"/>
      <c r="AQ124" s="52"/>
      <c r="AR124" s="52"/>
      <c r="AS124" s="52"/>
      <c r="AT124" s="52"/>
      <c r="AU124" s="52"/>
      <c r="AV124" s="52"/>
      <c r="AW124" s="52"/>
      <c r="AX124" s="52"/>
      <c r="AY124" s="52"/>
      <c r="AZ124" s="52"/>
      <c r="BA124" s="52"/>
      <c r="BB124" s="52"/>
      <c r="BC124" s="52"/>
      <c r="BD124" s="52"/>
      <c r="BE124" s="52"/>
      <c r="BF124" s="52"/>
      <c r="BG124" s="52"/>
      <c r="BH124" s="52"/>
      <c r="BI124" s="52"/>
      <c r="BJ124" s="52"/>
      <c r="BK124" s="52"/>
      <c r="BL124" s="52"/>
      <c r="BM124" s="52"/>
      <c r="BN124" s="52"/>
      <c r="BO124" s="52"/>
      <c r="BP124" s="52"/>
      <c r="BQ124" s="52"/>
    </row>
    <row r="125" spans="1:69" s="46" customFormat="1" ht="18" x14ac:dyDescent="0.2">
      <c r="A125" s="44"/>
      <c r="B125" s="81"/>
      <c r="C125" s="45"/>
      <c r="D125" s="45"/>
      <c r="E125" s="45"/>
      <c r="F125" s="45"/>
      <c r="G125" s="83"/>
      <c r="H125" s="47"/>
      <c r="I125" s="48"/>
      <c r="J125" s="49">
        <f>I125-H125</f>
        <v>0</v>
      </c>
      <c r="K125" s="76"/>
      <c r="L125" s="50"/>
      <c r="M125" s="51"/>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2"/>
      <c r="AM125" s="52"/>
      <c r="AN125" s="52"/>
      <c r="AO125" s="52"/>
      <c r="AP125" s="52"/>
      <c r="AQ125" s="52"/>
      <c r="AR125" s="52"/>
      <c r="AS125" s="52"/>
      <c r="AT125" s="52"/>
      <c r="AU125" s="52"/>
      <c r="AV125" s="52"/>
      <c r="AW125" s="52"/>
      <c r="AX125" s="52"/>
      <c r="AY125" s="52"/>
      <c r="AZ125" s="52"/>
      <c r="BA125" s="52"/>
      <c r="BB125" s="52"/>
      <c r="BC125" s="52"/>
      <c r="BD125" s="52"/>
      <c r="BE125" s="52"/>
      <c r="BF125" s="52"/>
      <c r="BG125" s="52"/>
      <c r="BH125" s="52"/>
      <c r="BI125" s="52"/>
      <c r="BJ125" s="52"/>
      <c r="BK125" s="52"/>
      <c r="BL125" s="52"/>
      <c r="BM125" s="52"/>
      <c r="BN125" s="52"/>
      <c r="BO125" s="52"/>
      <c r="BP125" s="52"/>
      <c r="BQ125" s="52"/>
    </row>
    <row r="126" spans="1:69" s="14" customFormat="1" ht="18" x14ac:dyDescent="0.2">
      <c r="A126" s="13"/>
      <c r="B126" s="35"/>
      <c r="C126" s="34"/>
      <c r="D126" s="34"/>
      <c r="E126" s="34"/>
      <c r="F126" s="34"/>
      <c r="G126" s="84"/>
      <c r="H126" s="42"/>
      <c r="I126" s="25"/>
      <c r="J126" s="49">
        <f t="shared" ref="J126:J129" si="19">I126-H126</f>
        <v>0</v>
      </c>
      <c r="K126" s="39"/>
      <c r="L126" s="15"/>
      <c r="M126" s="23"/>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row>
    <row r="127" spans="1:69" s="14" customFormat="1" ht="19.5" customHeight="1" x14ac:dyDescent="0.2">
      <c r="A127" s="13"/>
      <c r="B127" s="35"/>
      <c r="C127" s="34"/>
      <c r="D127" s="34"/>
      <c r="E127" s="34"/>
      <c r="F127" s="34"/>
      <c r="G127" s="84"/>
      <c r="H127" s="42"/>
      <c r="I127" s="25"/>
      <c r="J127" s="49">
        <f t="shared" si="19"/>
        <v>0</v>
      </c>
      <c r="K127" s="39"/>
      <c r="L127" s="15"/>
      <c r="M127" s="23"/>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row>
    <row r="128" spans="1:69" s="14" customFormat="1" ht="18" x14ac:dyDescent="0.2">
      <c r="A128" s="13"/>
      <c r="B128" s="34"/>
      <c r="C128" s="34"/>
      <c r="D128" s="34"/>
      <c r="E128" s="34"/>
      <c r="F128" s="34"/>
      <c r="G128" s="84"/>
      <c r="H128" s="42"/>
      <c r="I128" s="25"/>
      <c r="J128" s="49">
        <f t="shared" si="19"/>
        <v>0</v>
      </c>
      <c r="K128" s="39"/>
      <c r="L128" s="15"/>
      <c r="M128" s="23"/>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row>
    <row r="129" spans="1:69" s="14" customFormat="1" ht="18" x14ac:dyDescent="0.2">
      <c r="A129" s="13"/>
      <c r="B129" s="34"/>
      <c r="C129" s="34"/>
      <c r="D129" s="34"/>
      <c r="E129" s="34"/>
      <c r="F129" s="34"/>
      <c r="G129" s="84"/>
      <c r="H129" s="42"/>
      <c r="I129" s="25"/>
      <c r="J129" s="49">
        <f t="shared" si="19"/>
        <v>0</v>
      </c>
      <c r="K129" s="39"/>
      <c r="L129" s="15"/>
      <c r="M129" s="23"/>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row>
    <row r="130" spans="1:69" s="19" customFormat="1" ht="18" x14ac:dyDescent="0.2">
      <c r="A130" s="13"/>
      <c r="B130" s="16"/>
      <c r="C130" s="16"/>
      <c r="D130" s="16"/>
      <c r="E130" s="16"/>
      <c r="F130" s="80"/>
      <c r="G130" s="92"/>
      <c r="H130" s="42"/>
      <c r="I130" s="25"/>
      <c r="J130" s="49">
        <f t="shared" ref="J130:J131" si="20">I130-H130</f>
        <v>0</v>
      </c>
      <c r="K130" s="17"/>
      <c r="L130" s="18"/>
      <c r="M130" s="24"/>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row>
    <row r="131" spans="1:69" s="19" customFormat="1" ht="18.75" thickBot="1" x14ac:dyDescent="0.25">
      <c r="A131" s="13"/>
      <c r="B131" s="16"/>
      <c r="C131" s="16"/>
      <c r="D131" s="16"/>
      <c r="E131" s="16"/>
      <c r="F131" s="80"/>
      <c r="G131" s="92"/>
      <c r="H131" s="42"/>
      <c r="I131" s="25"/>
      <c r="J131" s="49">
        <f t="shared" si="20"/>
        <v>0</v>
      </c>
      <c r="K131" s="17"/>
      <c r="L131" s="18"/>
      <c r="M131" s="24"/>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row>
    <row r="132" spans="1:69" s="62" customFormat="1" ht="18.75" thickBot="1" x14ac:dyDescent="0.25">
      <c r="A132" s="60"/>
      <c r="B132" s="61"/>
      <c r="C132" s="61"/>
      <c r="D132" s="61"/>
      <c r="E132" s="61"/>
      <c r="F132" s="79"/>
      <c r="G132" s="90"/>
      <c r="H132" s="63"/>
      <c r="I132" s="63"/>
      <c r="J132" s="65"/>
      <c r="K132" s="65"/>
      <c r="L132" s="66"/>
      <c r="M132" s="67"/>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c r="BP132" s="68"/>
      <c r="BQ132" s="68"/>
    </row>
    <row r="133" spans="1:69" s="46" customFormat="1" ht="18" x14ac:dyDescent="0.2">
      <c r="A133" s="44"/>
      <c r="B133" s="45"/>
      <c r="C133" s="45"/>
      <c r="D133" s="45"/>
      <c r="E133" s="45"/>
      <c r="F133" s="45"/>
      <c r="G133" s="83"/>
      <c r="H133" s="47"/>
      <c r="I133" s="48"/>
      <c r="J133" s="49">
        <f>I133-H133</f>
        <v>0</v>
      </c>
      <c r="K133" s="76"/>
      <c r="L133" s="50"/>
      <c r="M133" s="51"/>
      <c r="N133" s="52"/>
      <c r="O133" s="52"/>
      <c r="P133" s="52"/>
      <c r="Q133" s="52"/>
      <c r="R133" s="52"/>
      <c r="S133" s="52"/>
      <c r="T133" s="52"/>
      <c r="U133" s="52"/>
      <c r="V133" s="52"/>
      <c r="W133" s="52"/>
      <c r="X133" s="52"/>
      <c r="Y133" s="52"/>
      <c r="Z133" s="52"/>
      <c r="AA133" s="52"/>
      <c r="AB133" s="52"/>
      <c r="AC133" s="52"/>
      <c r="AD133" s="52"/>
      <c r="AE133" s="52"/>
      <c r="AF133" s="52"/>
      <c r="AG133" s="52"/>
      <c r="AH133" s="52"/>
      <c r="AI133" s="52"/>
      <c r="AJ133" s="52"/>
      <c r="AK133" s="52"/>
      <c r="AL133" s="52"/>
      <c r="AM133" s="52"/>
      <c r="AN133" s="52"/>
      <c r="AO133" s="52"/>
      <c r="AP133" s="52"/>
      <c r="AQ133" s="52"/>
      <c r="AR133" s="52"/>
      <c r="AS133" s="52"/>
      <c r="AT133" s="52"/>
      <c r="AU133" s="52"/>
      <c r="AV133" s="52"/>
      <c r="AW133" s="52"/>
      <c r="AX133" s="52"/>
      <c r="AY133" s="52"/>
      <c r="AZ133" s="52"/>
      <c r="BA133" s="52"/>
      <c r="BB133" s="52"/>
      <c r="BC133" s="52"/>
      <c r="BD133" s="52"/>
      <c r="BE133" s="52"/>
      <c r="BF133" s="52"/>
      <c r="BG133" s="52"/>
      <c r="BH133" s="52"/>
      <c r="BI133" s="52"/>
      <c r="BJ133" s="52"/>
      <c r="BK133" s="52"/>
      <c r="BL133" s="52"/>
      <c r="BM133" s="52"/>
      <c r="BN133" s="52"/>
      <c r="BO133" s="52"/>
      <c r="BP133" s="52"/>
      <c r="BQ133" s="52"/>
    </row>
    <row r="134" spans="1:69" s="46" customFormat="1" ht="18" x14ac:dyDescent="0.2">
      <c r="A134" s="44"/>
      <c r="B134" s="81"/>
      <c r="C134" s="45"/>
      <c r="D134" s="45"/>
      <c r="E134" s="45"/>
      <c r="F134" s="45"/>
      <c r="G134" s="83"/>
      <c r="H134" s="47"/>
      <c r="I134" s="48"/>
      <c r="J134" s="49">
        <f>I134-H134</f>
        <v>0</v>
      </c>
      <c r="K134" s="76"/>
      <c r="L134" s="50"/>
      <c r="M134" s="51"/>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52"/>
      <c r="AL134" s="52"/>
      <c r="AM134" s="52"/>
      <c r="AN134" s="52"/>
      <c r="AO134" s="52"/>
      <c r="AP134" s="52"/>
      <c r="AQ134" s="52"/>
      <c r="AR134" s="52"/>
      <c r="AS134" s="52"/>
      <c r="AT134" s="52"/>
      <c r="AU134" s="52"/>
      <c r="AV134" s="52"/>
      <c r="AW134" s="52"/>
      <c r="AX134" s="52"/>
      <c r="AY134" s="52"/>
      <c r="AZ134" s="52"/>
      <c r="BA134" s="52"/>
      <c r="BB134" s="52"/>
      <c r="BC134" s="52"/>
      <c r="BD134" s="52"/>
      <c r="BE134" s="52"/>
      <c r="BF134" s="52"/>
      <c r="BG134" s="52"/>
      <c r="BH134" s="52"/>
      <c r="BI134" s="52"/>
      <c r="BJ134" s="52"/>
      <c r="BK134" s="52"/>
      <c r="BL134" s="52"/>
      <c r="BM134" s="52"/>
      <c r="BN134" s="52"/>
      <c r="BO134" s="52"/>
      <c r="BP134" s="52"/>
      <c r="BQ134" s="52"/>
    </row>
    <row r="135" spans="1:69" s="14" customFormat="1" ht="18" x14ac:dyDescent="0.2">
      <c r="A135" s="13"/>
      <c r="B135" s="35"/>
      <c r="C135" s="34"/>
      <c r="D135" s="34"/>
      <c r="E135" s="34"/>
      <c r="F135" s="34"/>
      <c r="G135" s="84"/>
      <c r="H135" s="42"/>
      <c r="I135" s="25"/>
      <c r="J135" s="49">
        <f t="shared" ref="J135:J138" si="21">I135-H135</f>
        <v>0</v>
      </c>
      <c r="K135" s="39"/>
      <c r="L135" s="15"/>
      <c r="M135" s="23"/>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row>
    <row r="136" spans="1:69" s="14" customFormat="1" ht="19.5" customHeight="1" x14ac:dyDescent="0.2">
      <c r="A136" s="13"/>
      <c r="B136" s="35"/>
      <c r="C136" s="34"/>
      <c r="D136" s="34"/>
      <c r="E136" s="34"/>
      <c r="F136" s="34"/>
      <c r="G136" s="84"/>
      <c r="H136" s="42"/>
      <c r="I136" s="25"/>
      <c r="J136" s="49">
        <f t="shared" si="21"/>
        <v>0</v>
      </c>
      <c r="K136" s="39"/>
      <c r="L136" s="15"/>
      <c r="M136" s="23"/>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row>
    <row r="137" spans="1:69" s="14" customFormat="1" ht="18" x14ac:dyDescent="0.2">
      <c r="A137" s="13"/>
      <c r="B137" s="34"/>
      <c r="C137" s="34"/>
      <c r="D137" s="34"/>
      <c r="E137" s="34"/>
      <c r="F137" s="34"/>
      <c r="G137" s="84"/>
      <c r="H137" s="42"/>
      <c r="I137" s="25"/>
      <c r="J137" s="49">
        <f t="shared" si="21"/>
        <v>0</v>
      </c>
      <c r="K137" s="39"/>
      <c r="L137" s="15"/>
      <c r="M137" s="23"/>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row>
    <row r="138" spans="1:69" s="14" customFormat="1" ht="18" x14ac:dyDescent="0.2">
      <c r="A138" s="13"/>
      <c r="B138" s="34"/>
      <c r="C138" s="34"/>
      <c r="D138" s="34"/>
      <c r="E138" s="34"/>
      <c r="F138" s="34"/>
      <c r="G138" s="84"/>
      <c r="H138" s="42"/>
      <c r="I138" s="25"/>
      <c r="J138" s="49">
        <f t="shared" si="21"/>
        <v>0</v>
      </c>
      <c r="K138" s="39"/>
      <c r="L138" s="15"/>
      <c r="M138" s="23"/>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row>
    <row r="139" spans="1:69" s="19" customFormat="1" ht="18" x14ac:dyDescent="0.2">
      <c r="A139" s="13"/>
      <c r="B139" s="16"/>
      <c r="C139" s="16"/>
      <c r="D139" s="16"/>
      <c r="E139" s="16"/>
      <c r="F139" s="80"/>
      <c r="G139" s="92"/>
      <c r="H139" s="42"/>
      <c r="I139" s="25"/>
      <c r="J139" s="49">
        <f t="shared" ref="J139:J140" si="22">I139-H139</f>
        <v>0</v>
      </c>
      <c r="K139" s="17"/>
      <c r="L139" s="18"/>
      <c r="M139" s="24"/>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row>
    <row r="140" spans="1:69" s="19" customFormat="1" ht="18.75" thickBot="1" x14ac:dyDescent="0.25">
      <c r="A140" s="13"/>
      <c r="B140" s="16"/>
      <c r="C140" s="16"/>
      <c r="D140" s="16"/>
      <c r="E140" s="16"/>
      <c r="F140" s="80"/>
      <c r="G140" s="92"/>
      <c r="H140" s="42"/>
      <c r="I140" s="25"/>
      <c r="J140" s="49">
        <f t="shared" si="22"/>
        <v>0</v>
      </c>
      <c r="K140" s="17"/>
      <c r="L140" s="18"/>
      <c r="M140" s="24"/>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row>
    <row r="141" spans="1:69" s="62" customFormat="1" ht="18.75" thickBot="1" x14ac:dyDescent="0.25">
      <c r="A141" s="60"/>
      <c r="B141" s="61"/>
      <c r="C141" s="61"/>
      <c r="D141" s="61"/>
      <c r="E141" s="61"/>
      <c r="F141" s="79"/>
      <c r="G141" s="90"/>
      <c r="H141" s="63"/>
      <c r="I141" s="63"/>
      <c r="J141" s="65"/>
      <c r="K141" s="65"/>
      <c r="L141" s="66"/>
      <c r="M141" s="67"/>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c r="AM141" s="68"/>
      <c r="AN141" s="68"/>
      <c r="AO141" s="68"/>
      <c r="AP141" s="68"/>
      <c r="AQ141" s="68"/>
      <c r="AR141" s="68"/>
      <c r="AS141" s="68"/>
      <c r="AT141" s="68"/>
      <c r="AU141" s="68"/>
      <c r="AV141" s="68"/>
      <c r="AW141" s="68"/>
      <c r="AX141" s="68"/>
      <c r="AY141" s="68"/>
      <c r="AZ141" s="68"/>
      <c r="BA141" s="68"/>
      <c r="BB141" s="68"/>
      <c r="BC141" s="68"/>
      <c r="BD141" s="68"/>
      <c r="BE141" s="68"/>
      <c r="BF141" s="68"/>
      <c r="BG141" s="68"/>
      <c r="BH141" s="68"/>
      <c r="BI141" s="68"/>
      <c r="BJ141" s="68"/>
      <c r="BK141" s="68"/>
      <c r="BL141" s="68"/>
      <c r="BM141" s="68"/>
      <c r="BN141" s="68"/>
      <c r="BO141" s="68"/>
      <c r="BP141" s="68"/>
      <c r="BQ141" s="68"/>
    </row>
    <row r="142" spans="1:69" s="46" customFormat="1" ht="18" x14ac:dyDescent="0.2">
      <c r="A142" s="44"/>
      <c r="B142" s="45"/>
      <c r="C142" s="45"/>
      <c r="D142" s="45"/>
      <c r="E142" s="45"/>
      <c r="F142" s="45"/>
      <c r="G142" s="83"/>
      <c r="H142" s="47"/>
      <c r="I142" s="48"/>
      <c r="J142" s="49">
        <f>I142-H142</f>
        <v>0</v>
      </c>
      <c r="K142" s="76"/>
      <c r="L142" s="50"/>
      <c r="M142" s="51"/>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2"/>
      <c r="AM142" s="52"/>
      <c r="AN142" s="52"/>
      <c r="AO142" s="52"/>
      <c r="AP142" s="52"/>
      <c r="AQ142" s="52"/>
      <c r="AR142" s="52"/>
      <c r="AS142" s="52"/>
      <c r="AT142" s="52"/>
      <c r="AU142" s="52"/>
      <c r="AV142" s="52"/>
      <c r="AW142" s="52"/>
      <c r="AX142" s="52"/>
      <c r="AY142" s="52"/>
      <c r="AZ142" s="52"/>
      <c r="BA142" s="52"/>
      <c r="BB142" s="52"/>
      <c r="BC142" s="52"/>
      <c r="BD142" s="52"/>
      <c r="BE142" s="52"/>
      <c r="BF142" s="52"/>
      <c r="BG142" s="52"/>
      <c r="BH142" s="52"/>
      <c r="BI142" s="52"/>
      <c r="BJ142" s="52"/>
      <c r="BK142" s="52"/>
      <c r="BL142" s="52"/>
      <c r="BM142" s="52"/>
      <c r="BN142" s="52"/>
      <c r="BO142" s="52"/>
      <c r="BP142" s="52"/>
      <c r="BQ142" s="52"/>
    </row>
    <row r="143" spans="1:69" s="46" customFormat="1" ht="18" x14ac:dyDescent="0.2">
      <c r="A143" s="44"/>
      <c r="B143" s="81"/>
      <c r="C143" s="45"/>
      <c r="D143" s="45"/>
      <c r="E143" s="45"/>
      <c r="F143" s="45"/>
      <c r="G143" s="83"/>
      <c r="H143" s="47"/>
      <c r="I143" s="48"/>
      <c r="J143" s="49">
        <f>I143-H143</f>
        <v>0</v>
      </c>
      <c r="K143" s="76"/>
      <c r="L143" s="50"/>
      <c r="M143" s="51"/>
      <c r="N143" s="52"/>
      <c r="O143" s="52"/>
      <c r="P143" s="52"/>
      <c r="Q143" s="52"/>
      <c r="R143" s="52"/>
      <c r="S143" s="52"/>
      <c r="T143" s="52"/>
      <c r="U143" s="52"/>
      <c r="V143" s="52"/>
      <c r="W143" s="52"/>
      <c r="X143" s="52"/>
      <c r="Y143" s="52"/>
      <c r="Z143" s="52"/>
      <c r="AA143" s="52"/>
      <c r="AB143" s="52"/>
      <c r="AC143" s="52"/>
      <c r="AD143" s="52"/>
      <c r="AE143" s="52"/>
      <c r="AF143" s="52"/>
      <c r="AG143" s="52"/>
      <c r="AH143" s="52"/>
      <c r="AI143" s="52"/>
      <c r="AJ143" s="52"/>
      <c r="AK143" s="52"/>
      <c r="AL143" s="52"/>
      <c r="AM143" s="52"/>
      <c r="AN143" s="52"/>
      <c r="AO143" s="52"/>
      <c r="AP143" s="52"/>
      <c r="AQ143" s="52"/>
      <c r="AR143" s="52"/>
      <c r="AS143" s="52"/>
      <c r="AT143" s="52"/>
      <c r="AU143" s="52"/>
      <c r="AV143" s="52"/>
      <c r="AW143" s="52"/>
      <c r="AX143" s="52"/>
      <c r="AY143" s="52"/>
      <c r="AZ143" s="52"/>
      <c r="BA143" s="52"/>
      <c r="BB143" s="52"/>
      <c r="BC143" s="52"/>
      <c r="BD143" s="52"/>
      <c r="BE143" s="52"/>
      <c r="BF143" s="52"/>
      <c r="BG143" s="52"/>
      <c r="BH143" s="52"/>
      <c r="BI143" s="52"/>
      <c r="BJ143" s="52"/>
      <c r="BK143" s="52"/>
      <c r="BL143" s="52"/>
      <c r="BM143" s="52"/>
      <c r="BN143" s="52"/>
      <c r="BO143" s="52"/>
      <c r="BP143" s="52"/>
      <c r="BQ143" s="52"/>
    </row>
    <row r="144" spans="1:69" s="14" customFormat="1" ht="18" x14ac:dyDescent="0.2">
      <c r="A144" s="13"/>
      <c r="B144" s="35"/>
      <c r="C144" s="34"/>
      <c r="D144" s="34"/>
      <c r="E144" s="34"/>
      <c r="F144" s="34"/>
      <c r="G144" s="84"/>
      <c r="H144" s="42"/>
      <c r="I144" s="25"/>
      <c r="J144" s="49">
        <f t="shared" ref="J144:J147" si="23">I144-H144</f>
        <v>0</v>
      </c>
      <c r="K144" s="39"/>
      <c r="L144" s="15"/>
      <c r="M144" s="23"/>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row>
    <row r="145" spans="1:69" s="14" customFormat="1" ht="19.5" customHeight="1" x14ac:dyDescent="0.2">
      <c r="A145" s="13"/>
      <c r="B145" s="35"/>
      <c r="C145" s="34"/>
      <c r="D145" s="34"/>
      <c r="E145" s="34"/>
      <c r="F145" s="34"/>
      <c r="G145" s="84"/>
      <c r="H145" s="42"/>
      <c r="I145" s="25"/>
      <c r="J145" s="49">
        <f t="shared" si="23"/>
        <v>0</v>
      </c>
      <c r="K145" s="39"/>
      <c r="L145" s="15"/>
      <c r="M145" s="23"/>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row>
    <row r="146" spans="1:69" s="14" customFormat="1" ht="18" x14ac:dyDescent="0.2">
      <c r="A146" s="13"/>
      <c r="B146" s="34"/>
      <c r="C146" s="34"/>
      <c r="D146" s="34"/>
      <c r="E146" s="34"/>
      <c r="F146" s="34"/>
      <c r="G146" s="84"/>
      <c r="H146" s="42"/>
      <c r="I146" s="25"/>
      <c r="J146" s="49">
        <f t="shared" si="23"/>
        <v>0</v>
      </c>
      <c r="K146" s="39"/>
      <c r="L146" s="15"/>
      <c r="M146" s="23"/>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row>
    <row r="147" spans="1:69" s="14" customFormat="1" ht="18" x14ac:dyDescent="0.2">
      <c r="A147" s="13"/>
      <c r="B147" s="34"/>
      <c r="C147" s="34"/>
      <c r="D147" s="34"/>
      <c r="E147" s="34"/>
      <c r="F147" s="34"/>
      <c r="G147" s="84"/>
      <c r="H147" s="42"/>
      <c r="I147" s="25"/>
      <c r="J147" s="49">
        <f t="shared" si="23"/>
        <v>0</v>
      </c>
      <c r="K147" s="39"/>
      <c r="L147" s="15"/>
      <c r="M147" s="23"/>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row>
    <row r="148" spans="1:69" s="19" customFormat="1" ht="18" x14ac:dyDescent="0.2">
      <c r="A148" s="13"/>
      <c r="B148" s="16"/>
      <c r="C148" s="16"/>
      <c r="D148" s="16"/>
      <c r="E148" s="16"/>
      <c r="F148" s="80"/>
      <c r="G148" s="92"/>
      <c r="H148" s="42"/>
      <c r="I148" s="25"/>
      <c r="J148" s="49">
        <f t="shared" ref="J148:J149" si="24">I148-H148</f>
        <v>0</v>
      </c>
      <c r="K148" s="17"/>
      <c r="L148" s="18"/>
      <c r="M148" s="24"/>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row>
    <row r="149" spans="1:69" s="19" customFormat="1" ht="18" x14ac:dyDescent="0.2">
      <c r="A149" s="13"/>
      <c r="B149" s="16"/>
      <c r="C149" s="16"/>
      <c r="D149" s="16"/>
      <c r="E149" s="16"/>
      <c r="F149" s="80"/>
      <c r="G149" s="92"/>
      <c r="H149" s="42"/>
      <c r="I149" s="25"/>
      <c r="J149" s="49">
        <f t="shared" si="24"/>
        <v>0</v>
      </c>
      <c r="K149" s="17"/>
      <c r="L149" s="18"/>
      <c r="M149" s="24"/>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row>
  </sheetData>
  <sheetProtection formatCells="0" formatColumns="0" formatRows="0" insertRows="0" deleteRows="0"/>
  <mergeCells count="17">
    <mergeCell ref="AI4:AO4"/>
    <mergeCell ref="AI5:AO5"/>
    <mergeCell ref="BK4:BQ4"/>
    <mergeCell ref="BK5:BQ5"/>
    <mergeCell ref="AP5:AV5"/>
    <mergeCell ref="AW4:BC4"/>
    <mergeCell ref="AW5:BC5"/>
    <mergeCell ref="AP4:AV4"/>
    <mergeCell ref="BD4:BJ4"/>
    <mergeCell ref="BD5:BJ5"/>
    <mergeCell ref="N1:AH1"/>
    <mergeCell ref="U4:AA4"/>
    <mergeCell ref="N4:T4"/>
    <mergeCell ref="U5:AA5"/>
    <mergeCell ref="N5:T5"/>
    <mergeCell ref="AB4:AH4"/>
    <mergeCell ref="AB5:AH5"/>
  </mergeCells>
  <phoneticPr fontId="3" type="noConversion"/>
  <conditionalFormatting sqref="K8:K19 J102 J50 J35 K89:K113 K86:K87 K21:K23 K46:K60 K62:K64 K25:K44">
    <cfRule type="dataBar" priority="5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N6:BQ7">
    <cfRule type="expression" dxfId="36" priority="94">
      <formula>N$6=TODAY()</formula>
    </cfRule>
  </conditionalFormatting>
  <conditionalFormatting sqref="N8:BQ19 N89:BQ113 N86:BQ87 N21:BQ23 N46:BQ60 N62:BQ64 N25:BQ44">
    <cfRule type="expression" dxfId="35" priority="97">
      <formula>AND($H8&lt;=N$6,ROUNDDOWN(($I8-$H8+1)*$K8,0)+$H8-1&gt;=N$6)</formula>
    </cfRule>
    <cfRule type="expression" dxfId="34" priority="98">
      <formula>AND(NOT(ISBLANK($H8)),$H8&lt;=N$6,$I8&gt;=N$6)</formula>
    </cfRule>
  </conditionalFormatting>
  <conditionalFormatting sqref="N6:BQ19 N89:BQ113 N86:BQ87 N21:BQ23 N46:BQ60 N62:BQ64 N25:BQ44">
    <cfRule type="expression" dxfId="33" priority="57">
      <formula>N$6=TODAY()</formula>
    </cfRule>
  </conditionalFormatting>
  <conditionalFormatting sqref="K114:K122 J114">
    <cfRule type="dataBar" priority="46">
      <dataBar>
        <cfvo type="num" val="0"/>
        <cfvo type="num" val="1"/>
        <color theme="0" tint="-0.34998626667073579"/>
      </dataBar>
      <extLst>
        <ext xmlns:x14="http://schemas.microsoft.com/office/spreadsheetml/2009/9/main" uri="{B025F937-C7B1-47D3-B67F-A62EFF666E3E}">
          <x14:id>{C5D8E2E8-F442-477D-B023-782F69136ED8}</x14:id>
        </ext>
      </extLst>
    </cfRule>
  </conditionalFormatting>
  <conditionalFormatting sqref="N114:BQ122">
    <cfRule type="expression" dxfId="32" priority="48">
      <formula>AND($H114&lt;=N$6,ROUNDDOWN(($I114-$H114+1)*$K114,0)+$H114-1&gt;=N$6)</formula>
    </cfRule>
    <cfRule type="expression" dxfId="31" priority="49">
      <formula>AND(NOT(ISBLANK($H114)),$H114&lt;=N$6,$I114&gt;=N$6)</formula>
    </cfRule>
  </conditionalFormatting>
  <conditionalFormatting sqref="N114:BQ122">
    <cfRule type="expression" dxfId="30" priority="47">
      <formula>N$6=TODAY()</formula>
    </cfRule>
  </conditionalFormatting>
  <conditionalFormatting sqref="K123:K131 J123">
    <cfRule type="dataBar" priority="42">
      <dataBar>
        <cfvo type="num" val="0"/>
        <cfvo type="num" val="1"/>
        <color theme="0" tint="-0.34998626667073579"/>
      </dataBar>
      <extLst>
        <ext xmlns:x14="http://schemas.microsoft.com/office/spreadsheetml/2009/9/main" uri="{B025F937-C7B1-47D3-B67F-A62EFF666E3E}">
          <x14:id>{82495D04-DCB3-4B8E-B94F-D8AC95547F80}</x14:id>
        </ext>
      </extLst>
    </cfRule>
  </conditionalFormatting>
  <conditionalFormatting sqref="N123:BQ131">
    <cfRule type="expression" dxfId="29" priority="44">
      <formula>AND($H123&lt;=N$6,ROUNDDOWN(($I123-$H123+1)*$K123,0)+$H123-1&gt;=N$6)</formula>
    </cfRule>
    <cfRule type="expression" dxfId="28" priority="45">
      <formula>AND(NOT(ISBLANK($H123)),$H123&lt;=N$6,$I123&gt;=N$6)</formula>
    </cfRule>
  </conditionalFormatting>
  <conditionalFormatting sqref="N123:BQ131">
    <cfRule type="expression" dxfId="27" priority="43">
      <formula>N$6=TODAY()</formula>
    </cfRule>
  </conditionalFormatting>
  <conditionalFormatting sqref="K132:K140 J132">
    <cfRule type="dataBar" priority="38">
      <dataBar>
        <cfvo type="num" val="0"/>
        <cfvo type="num" val="1"/>
        <color theme="0" tint="-0.34998626667073579"/>
      </dataBar>
      <extLst>
        <ext xmlns:x14="http://schemas.microsoft.com/office/spreadsheetml/2009/9/main" uri="{B025F937-C7B1-47D3-B67F-A62EFF666E3E}">
          <x14:id>{6C42F18B-BDD6-410D-ADBB-555973C44FDF}</x14:id>
        </ext>
      </extLst>
    </cfRule>
  </conditionalFormatting>
  <conditionalFormatting sqref="N132:BQ140">
    <cfRule type="expression" dxfId="26" priority="40">
      <formula>AND($H132&lt;=N$6,ROUNDDOWN(($I132-$H132+1)*$K132,0)+$H132-1&gt;=N$6)</formula>
    </cfRule>
    <cfRule type="expression" dxfId="25" priority="41">
      <formula>AND(NOT(ISBLANK($H132)),$H132&lt;=N$6,$I132&gt;=N$6)</formula>
    </cfRule>
  </conditionalFormatting>
  <conditionalFormatting sqref="N132:BQ140">
    <cfRule type="expression" dxfId="24" priority="39">
      <formula>N$6=TODAY()</formula>
    </cfRule>
  </conditionalFormatting>
  <conditionalFormatting sqref="K141:K149 J141">
    <cfRule type="dataBar" priority="34">
      <dataBar>
        <cfvo type="num" val="0"/>
        <cfvo type="num" val="1"/>
        <color theme="0" tint="-0.34998626667073579"/>
      </dataBar>
      <extLst>
        <ext xmlns:x14="http://schemas.microsoft.com/office/spreadsheetml/2009/9/main" uri="{B025F937-C7B1-47D3-B67F-A62EFF666E3E}">
          <x14:id>{519F7B26-9C18-4395-8AE6-B7C0CEFB4132}</x14:id>
        </ext>
      </extLst>
    </cfRule>
  </conditionalFormatting>
  <conditionalFormatting sqref="N141:BQ149">
    <cfRule type="expression" dxfId="23" priority="36">
      <formula>AND($H141&lt;=N$6,ROUNDDOWN(($I141-$H141+1)*$K141,0)+$H141-1&gt;=N$6)</formula>
    </cfRule>
    <cfRule type="expression" dxfId="22" priority="37">
      <formula>AND(NOT(ISBLANK($H141)),$H141&lt;=N$6,$I141&gt;=N$6)</formula>
    </cfRule>
  </conditionalFormatting>
  <conditionalFormatting sqref="N141:BQ149">
    <cfRule type="expression" dxfId="21" priority="35">
      <formula>N$6=TODAY()</formula>
    </cfRule>
  </conditionalFormatting>
  <conditionalFormatting sqref="J88:K88">
    <cfRule type="dataBar" priority="29">
      <dataBar>
        <cfvo type="num" val="0"/>
        <cfvo type="num" val="1"/>
        <color theme="0" tint="-0.34998626667073579"/>
      </dataBar>
      <extLst>
        <ext xmlns:x14="http://schemas.microsoft.com/office/spreadsheetml/2009/9/main" uri="{B025F937-C7B1-47D3-B67F-A62EFF666E3E}">
          <x14:id>{919F09AC-A583-44E8-932C-F9D79DC5062C}</x14:id>
        </ext>
      </extLst>
    </cfRule>
  </conditionalFormatting>
  <conditionalFormatting sqref="N88:BQ88">
    <cfRule type="expression" dxfId="20" priority="31">
      <formula>AND($H88&lt;=N$6,ROUNDDOWN(($I88-$H88+1)*$K88,0)+$H88-1&gt;=N$6)</formula>
    </cfRule>
    <cfRule type="expression" dxfId="19" priority="32">
      <formula>AND(NOT(ISBLANK($H88)),$H88&lt;=N$6,$I88&gt;=N$6)</formula>
    </cfRule>
  </conditionalFormatting>
  <conditionalFormatting sqref="N88:BQ88">
    <cfRule type="expression" dxfId="18" priority="30">
      <formula>N$6=TODAY()</formula>
    </cfRule>
  </conditionalFormatting>
  <conditionalFormatting sqref="K65:K72 J65 K80:K85">
    <cfRule type="dataBar" priority="25">
      <dataBar>
        <cfvo type="num" val="0"/>
        <cfvo type="num" val="1"/>
        <color theme="0" tint="-0.34998626667073579"/>
      </dataBar>
      <extLst>
        <ext xmlns:x14="http://schemas.microsoft.com/office/spreadsheetml/2009/9/main" uri="{B025F937-C7B1-47D3-B67F-A62EFF666E3E}">
          <x14:id>{E7B75819-89DF-4FF0-BB35-9B9921A171C0}</x14:id>
        </ext>
      </extLst>
    </cfRule>
  </conditionalFormatting>
  <conditionalFormatting sqref="N65:BQ72 N80:BQ85">
    <cfRule type="expression" dxfId="17" priority="27">
      <formula>AND($H65&lt;=N$6,ROUNDDOWN(($I65-$H65+1)*$K65,0)+$H65-1&gt;=N$6)</formula>
    </cfRule>
    <cfRule type="expression" dxfId="16" priority="28">
      <formula>AND(NOT(ISBLANK($H65)),$H65&lt;=N$6,$I65&gt;=N$6)</formula>
    </cfRule>
  </conditionalFormatting>
  <conditionalFormatting sqref="N65:BQ72 N80:BQ85">
    <cfRule type="expression" dxfId="15" priority="26">
      <formula>N$6=TODAY()</formula>
    </cfRule>
  </conditionalFormatting>
  <conditionalFormatting sqref="K20">
    <cfRule type="dataBar" priority="21">
      <dataBar>
        <cfvo type="num" val="0"/>
        <cfvo type="num" val="1"/>
        <color theme="0" tint="-0.34998626667073579"/>
      </dataBar>
      <extLst>
        <ext xmlns:x14="http://schemas.microsoft.com/office/spreadsheetml/2009/9/main" uri="{B025F937-C7B1-47D3-B67F-A62EFF666E3E}">
          <x14:id>{9BB4F0EA-1901-4EE8-AD5F-29843E881A18}</x14:id>
        </ext>
      </extLst>
    </cfRule>
  </conditionalFormatting>
  <conditionalFormatting sqref="N20:BQ20">
    <cfRule type="expression" dxfId="14" priority="23">
      <formula>AND($H20&lt;=N$6,ROUNDDOWN(($I20-$H20+1)*$K20,0)+$H20-1&gt;=N$6)</formula>
    </cfRule>
    <cfRule type="expression" dxfId="13" priority="24">
      <formula>AND(NOT(ISBLANK($H20)),$H20&lt;=N$6,$I20&gt;=N$6)</formula>
    </cfRule>
  </conditionalFormatting>
  <conditionalFormatting sqref="N20:BQ20">
    <cfRule type="expression" dxfId="12" priority="22">
      <formula>N$6=TODAY()</formula>
    </cfRule>
  </conditionalFormatting>
  <conditionalFormatting sqref="K45">
    <cfRule type="dataBar" priority="17">
      <dataBar>
        <cfvo type="num" val="0"/>
        <cfvo type="num" val="1"/>
        <color theme="0" tint="-0.34998626667073579"/>
      </dataBar>
      <extLst>
        <ext xmlns:x14="http://schemas.microsoft.com/office/spreadsheetml/2009/9/main" uri="{B025F937-C7B1-47D3-B67F-A62EFF666E3E}">
          <x14:id>{FE139B30-CF48-477C-A476-27B59819F857}</x14:id>
        </ext>
      </extLst>
    </cfRule>
  </conditionalFormatting>
  <conditionalFormatting sqref="N45:BQ45">
    <cfRule type="expression" dxfId="11" priority="19">
      <formula>AND($H45&lt;=N$6,ROUNDDOWN(($I45-$H45+1)*$K45,0)+$H45-1&gt;=N$6)</formula>
    </cfRule>
    <cfRule type="expression" dxfId="10" priority="20">
      <formula>AND(NOT(ISBLANK($H45)),$H45&lt;=N$6,$I45&gt;=N$6)</formula>
    </cfRule>
  </conditionalFormatting>
  <conditionalFormatting sqref="N45:BQ45">
    <cfRule type="expression" dxfId="9" priority="18">
      <formula>N$6=TODAY()</formula>
    </cfRule>
  </conditionalFormatting>
  <conditionalFormatting sqref="K61">
    <cfRule type="dataBar" priority="13">
      <dataBar>
        <cfvo type="num" val="0"/>
        <cfvo type="num" val="1"/>
        <color theme="0" tint="-0.34998626667073579"/>
      </dataBar>
      <extLst>
        <ext xmlns:x14="http://schemas.microsoft.com/office/spreadsheetml/2009/9/main" uri="{B025F937-C7B1-47D3-B67F-A62EFF666E3E}">
          <x14:id>{895EA778-023B-4885-AA22-22F206D35521}</x14:id>
        </ext>
      </extLst>
    </cfRule>
  </conditionalFormatting>
  <conditionalFormatting sqref="N61:BQ61">
    <cfRule type="expression" dxfId="8" priority="15">
      <formula>AND($H61&lt;=N$6,ROUNDDOWN(($I61-$H61+1)*$K61,0)+$H61-1&gt;=N$6)</formula>
    </cfRule>
    <cfRule type="expression" dxfId="7" priority="16">
      <formula>AND(NOT(ISBLANK($H61)),$H61&lt;=N$6,$I61&gt;=N$6)</formula>
    </cfRule>
  </conditionalFormatting>
  <conditionalFormatting sqref="N61:BQ61">
    <cfRule type="expression" dxfId="6" priority="14">
      <formula>N$6=TODAY()</formula>
    </cfRule>
  </conditionalFormatting>
  <conditionalFormatting sqref="K73:K79 J73">
    <cfRule type="dataBar" priority="5">
      <dataBar>
        <cfvo type="num" val="0"/>
        <cfvo type="num" val="1"/>
        <color theme="0" tint="-0.34998626667073579"/>
      </dataBar>
      <extLst>
        <ext xmlns:x14="http://schemas.microsoft.com/office/spreadsheetml/2009/9/main" uri="{B025F937-C7B1-47D3-B67F-A62EFF666E3E}">
          <x14:id>{57AEEB07-E667-4970-89D2-ED26F3F1FC3B}</x14:id>
        </ext>
      </extLst>
    </cfRule>
  </conditionalFormatting>
  <conditionalFormatting sqref="N73:BQ79">
    <cfRule type="expression" dxfId="5" priority="7">
      <formula>AND($H73&lt;=N$6,ROUNDDOWN(($I73-$H73+1)*$K73,0)+$H73-1&gt;=N$6)</formula>
    </cfRule>
    <cfRule type="expression" dxfId="4" priority="8">
      <formula>AND(NOT(ISBLANK($H73)),$H73&lt;=N$6,$I73&gt;=N$6)</formula>
    </cfRule>
  </conditionalFormatting>
  <conditionalFormatting sqref="N73:BQ79">
    <cfRule type="expression" dxfId="3" priority="6">
      <formula>N$6=TODAY()</formula>
    </cfRule>
  </conditionalFormatting>
  <conditionalFormatting sqref="K24">
    <cfRule type="dataBar" priority="1">
      <dataBar>
        <cfvo type="num" val="0"/>
        <cfvo type="num" val="1"/>
        <color theme="0" tint="-0.34998626667073579"/>
      </dataBar>
      <extLst>
        <ext xmlns:x14="http://schemas.microsoft.com/office/spreadsheetml/2009/9/main" uri="{B025F937-C7B1-47D3-B67F-A62EFF666E3E}">
          <x14:id>{DD74391C-258A-4B05-8F7D-C3A13B539122}</x14:id>
        </ext>
      </extLst>
    </cfRule>
  </conditionalFormatting>
  <conditionalFormatting sqref="N24:BQ24">
    <cfRule type="expression" dxfId="2" priority="3">
      <formula>AND($H24&lt;=N$6,ROUNDDOWN(($I24-$H24+1)*$K24,0)+$H24-1&gt;=N$6)</formula>
    </cfRule>
    <cfRule type="expression" dxfId="1" priority="4">
      <formula>AND(NOT(ISBLANK($H24)),$H24&lt;=N$6,$I24&gt;=N$6)</formula>
    </cfRule>
  </conditionalFormatting>
  <conditionalFormatting sqref="N24:BQ24">
    <cfRule type="expression" dxfId="0" priority="2">
      <formula>N$6=TODAY()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K4" xr:uid="{00000000-0002-0000-0000-000000000000}"/>
  </dataValidations>
  <pageMargins left="0.25" right="0.25" top="0.5" bottom="0.5" header="0.5" footer="0.25"/>
  <pageSetup scale="63"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12</xdr:col>
                    <xdr:colOff>95250</xdr:colOff>
                    <xdr:row>1</xdr:row>
                    <xdr:rowOff>123825</xdr:rowOff>
                  </from>
                  <to>
                    <xdr:col>30</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K8:K19 J102 J50 J35 K89:K113 K86:K87 K21:K23 K46:K60 K62:K64 K25:K44</xm:sqref>
        </x14:conditionalFormatting>
        <x14:conditionalFormatting xmlns:xm="http://schemas.microsoft.com/office/excel/2006/main">
          <x14:cfRule type="dataBar" id="{C5D8E2E8-F442-477D-B023-782F69136ED8}">
            <x14:dataBar minLength="0" maxLength="100" gradient="0">
              <x14:cfvo type="num">
                <xm:f>0</xm:f>
              </x14:cfvo>
              <x14:cfvo type="num">
                <xm:f>1</xm:f>
              </x14:cfvo>
              <x14:negativeFillColor rgb="FFFF0000"/>
              <x14:axisColor rgb="FF000000"/>
            </x14:dataBar>
          </x14:cfRule>
          <xm:sqref>K114:K122 J114</xm:sqref>
        </x14:conditionalFormatting>
        <x14:conditionalFormatting xmlns:xm="http://schemas.microsoft.com/office/excel/2006/main">
          <x14:cfRule type="dataBar" id="{82495D04-DCB3-4B8E-B94F-D8AC95547F80}">
            <x14:dataBar minLength="0" maxLength="100" gradient="0">
              <x14:cfvo type="num">
                <xm:f>0</xm:f>
              </x14:cfvo>
              <x14:cfvo type="num">
                <xm:f>1</xm:f>
              </x14:cfvo>
              <x14:negativeFillColor rgb="FFFF0000"/>
              <x14:axisColor rgb="FF000000"/>
            </x14:dataBar>
          </x14:cfRule>
          <xm:sqref>K123:K131 J123</xm:sqref>
        </x14:conditionalFormatting>
        <x14:conditionalFormatting xmlns:xm="http://schemas.microsoft.com/office/excel/2006/main">
          <x14:cfRule type="dataBar" id="{6C42F18B-BDD6-410D-ADBB-555973C44FDF}">
            <x14:dataBar minLength="0" maxLength="100" gradient="0">
              <x14:cfvo type="num">
                <xm:f>0</xm:f>
              </x14:cfvo>
              <x14:cfvo type="num">
                <xm:f>1</xm:f>
              </x14:cfvo>
              <x14:negativeFillColor rgb="FFFF0000"/>
              <x14:axisColor rgb="FF000000"/>
            </x14:dataBar>
          </x14:cfRule>
          <xm:sqref>K132:K140 J132</xm:sqref>
        </x14:conditionalFormatting>
        <x14:conditionalFormatting xmlns:xm="http://schemas.microsoft.com/office/excel/2006/main">
          <x14:cfRule type="dataBar" id="{519F7B26-9C18-4395-8AE6-B7C0CEFB4132}">
            <x14:dataBar minLength="0" maxLength="100" gradient="0">
              <x14:cfvo type="num">
                <xm:f>0</xm:f>
              </x14:cfvo>
              <x14:cfvo type="num">
                <xm:f>1</xm:f>
              </x14:cfvo>
              <x14:negativeFillColor rgb="FFFF0000"/>
              <x14:axisColor rgb="FF000000"/>
            </x14:dataBar>
          </x14:cfRule>
          <xm:sqref>K141:K149 J141</xm:sqref>
        </x14:conditionalFormatting>
        <x14:conditionalFormatting xmlns:xm="http://schemas.microsoft.com/office/excel/2006/main">
          <x14:cfRule type="dataBar" id="{919F09AC-A583-44E8-932C-F9D79DC5062C}">
            <x14:dataBar minLength="0" maxLength="100" gradient="0">
              <x14:cfvo type="num">
                <xm:f>0</xm:f>
              </x14:cfvo>
              <x14:cfvo type="num">
                <xm:f>1</xm:f>
              </x14:cfvo>
              <x14:negativeFillColor rgb="FFFF0000"/>
              <x14:axisColor rgb="FF000000"/>
            </x14:dataBar>
          </x14:cfRule>
          <xm:sqref>J88:K88</xm:sqref>
        </x14:conditionalFormatting>
        <x14:conditionalFormatting xmlns:xm="http://schemas.microsoft.com/office/excel/2006/main">
          <x14:cfRule type="dataBar" id="{E7B75819-89DF-4FF0-BB35-9B9921A171C0}">
            <x14:dataBar minLength="0" maxLength="100" gradient="0">
              <x14:cfvo type="num">
                <xm:f>0</xm:f>
              </x14:cfvo>
              <x14:cfvo type="num">
                <xm:f>1</xm:f>
              </x14:cfvo>
              <x14:negativeFillColor rgb="FFFF0000"/>
              <x14:axisColor rgb="FF000000"/>
            </x14:dataBar>
          </x14:cfRule>
          <xm:sqref>K65:K72 J65 K80:K85</xm:sqref>
        </x14:conditionalFormatting>
        <x14:conditionalFormatting xmlns:xm="http://schemas.microsoft.com/office/excel/2006/main">
          <x14:cfRule type="dataBar" id="{9BB4F0EA-1901-4EE8-AD5F-29843E881A18}">
            <x14:dataBar minLength="0" maxLength="100" gradient="0">
              <x14:cfvo type="num">
                <xm:f>0</xm:f>
              </x14:cfvo>
              <x14:cfvo type="num">
                <xm:f>1</xm:f>
              </x14:cfvo>
              <x14:negativeFillColor rgb="FFFF0000"/>
              <x14:axisColor rgb="FF000000"/>
            </x14:dataBar>
          </x14:cfRule>
          <xm:sqref>K20</xm:sqref>
        </x14:conditionalFormatting>
        <x14:conditionalFormatting xmlns:xm="http://schemas.microsoft.com/office/excel/2006/main">
          <x14:cfRule type="dataBar" id="{FE139B30-CF48-477C-A476-27B59819F857}">
            <x14:dataBar minLength="0" maxLength="100" gradient="0">
              <x14:cfvo type="num">
                <xm:f>0</xm:f>
              </x14:cfvo>
              <x14:cfvo type="num">
                <xm:f>1</xm:f>
              </x14:cfvo>
              <x14:negativeFillColor rgb="FFFF0000"/>
              <x14:axisColor rgb="FF000000"/>
            </x14:dataBar>
          </x14:cfRule>
          <xm:sqref>K45</xm:sqref>
        </x14:conditionalFormatting>
        <x14:conditionalFormatting xmlns:xm="http://schemas.microsoft.com/office/excel/2006/main">
          <x14:cfRule type="dataBar" id="{895EA778-023B-4885-AA22-22F206D35521}">
            <x14:dataBar minLength="0" maxLength="100" gradient="0">
              <x14:cfvo type="num">
                <xm:f>0</xm:f>
              </x14:cfvo>
              <x14:cfvo type="num">
                <xm:f>1</xm:f>
              </x14:cfvo>
              <x14:negativeFillColor rgb="FFFF0000"/>
              <x14:axisColor rgb="FF000000"/>
            </x14:dataBar>
          </x14:cfRule>
          <xm:sqref>K61</xm:sqref>
        </x14:conditionalFormatting>
        <x14:conditionalFormatting xmlns:xm="http://schemas.microsoft.com/office/excel/2006/main">
          <x14:cfRule type="dataBar" id="{57AEEB07-E667-4970-89D2-ED26F3F1FC3B}">
            <x14:dataBar minLength="0" maxLength="100" gradient="0">
              <x14:cfvo type="num">
                <xm:f>0</xm:f>
              </x14:cfvo>
              <x14:cfvo type="num">
                <xm:f>1</xm:f>
              </x14:cfvo>
              <x14:negativeFillColor rgb="FFFF0000"/>
              <x14:axisColor rgb="FF000000"/>
            </x14:dataBar>
          </x14:cfRule>
          <xm:sqref>K73:K79 J73</xm:sqref>
        </x14:conditionalFormatting>
        <x14:conditionalFormatting xmlns:xm="http://schemas.microsoft.com/office/excel/2006/main">
          <x14:cfRule type="dataBar" id="{DD74391C-258A-4B05-8F7D-C3A13B539122}">
            <x14:dataBar minLength="0" maxLength="100" gradient="0">
              <x14:cfvo type="num">
                <xm:f>0</xm:f>
              </x14:cfvo>
              <x14:cfvo type="num">
                <xm:f>1</xm:f>
              </x14:cfvo>
              <x14:negativeFillColor rgb="FFFF0000"/>
              <x14:axisColor rgb="FF000000"/>
            </x14:dataBar>
          </x14:cfRule>
          <xm:sqref>K24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Jessica Gilliam</cp:lastModifiedBy>
  <cp:lastPrinted>2018-02-12T20:25:38Z</cp:lastPrinted>
  <dcterms:created xsi:type="dcterms:W3CDTF">2010-06-09T16:05:03Z</dcterms:created>
  <dcterms:modified xsi:type="dcterms:W3CDTF">2022-02-07T13:57:46Z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