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8"/>
  <workbookPr/>
  <mc:AlternateContent xmlns:mc="http://schemas.openxmlformats.org/markup-compatibility/2006">
    <mc:Choice Requires="x15">
      <x15ac:absPath xmlns:x15ac="http://schemas.microsoft.com/office/spreadsheetml/2010/11/ac" url="C:\Users\USER\Desktop\IPL - Data Science\Governança e Segurança dos Dados\"/>
    </mc:Choice>
  </mc:AlternateContent>
  <xr:revisionPtr revIDLastSave="0" documentId="13_ncr:1_{A8A0FA2C-9021-4502-A7F4-5E5D03AB45A5}" xr6:coauthVersionLast="47" xr6:coauthVersionMax="47" xr10:uidLastSave="{00000000-0000-0000-0000-000000000000}"/>
  <bookViews>
    <workbookView xWindow="-113" yWindow="-113" windowWidth="24267" windowHeight="13023" tabRatio="475" activeTab="1" xr2:uid="{00000000-000D-0000-FFFF-FFFF00000000}"/>
  </bookViews>
  <sheets>
    <sheet name="Guide" sheetId="6" r:id="rId1"/>
    <sheet name="Assessment" sheetId="7" r:id="rId2"/>
    <sheet name="Graph_Data" sheetId="4" r:id="rId3"/>
    <sheet name="Lookups" sheetId="5" r:id="rId4"/>
  </sheets>
  <definedNames>
    <definedName name="_xlnm.Print_Area" localSheetId="0">Guide!$A$1:$A$48</definedName>
    <definedName name="_xlnm.Print_Titles" localSheetId="1">Assessment!$1:$1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6" i="7" l="1"/>
  <c r="G186" i="7" s="1"/>
  <c r="B37" i="5" s="1"/>
  <c r="F180" i="7"/>
  <c r="G180" i="7" s="1"/>
  <c r="B36" i="5" s="1"/>
  <c r="F174" i="7"/>
  <c r="G174" i="7" s="1"/>
  <c r="B35" i="5" s="1"/>
  <c r="F168" i="7"/>
  <c r="G168" i="7" s="1"/>
  <c r="B34" i="5" s="1"/>
  <c r="F159" i="7"/>
  <c r="G159" i="7" s="1"/>
  <c r="B33" i="5" s="1"/>
  <c r="F153" i="7"/>
  <c r="G153" i="7" s="1"/>
  <c r="B32" i="5" s="1"/>
  <c r="F147" i="7"/>
  <c r="G147" i="7" s="1"/>
  <c r="B31" i="5" s="1"/>
  <c r="F141" i="7"/>
  <c r="G141" i="7" s="1"/>
  <c r="B30" i="5" s="1"/>
  <c r="F135" i="7"/>
  <c r="G135" i="7" s="1"/>
  <c r="B29" i="5" s="1"/>
  <c r="F129" i="7"/>
  <c r="G129" i="7" s="1"/>
  <c r="B28" i="5" s="1"/>
  <c r="F123" i="7"/>
  <c r="G123" i="7" s="1"/>
  <c r="B27" i="5" s="1"/>
  <c r="F117" i="7"/>
  <c r="G117" i="7" s="1"/>
  <c r="B26" i="5" s="1"/>
  <c r="F111" i="7"/>
  <c r="G111" i="7" s="1"/>
  <c r="B25" i="5" s="1"/>
  <c r="F102" i="7"/>
  <c r="G102" i="7" s="1"/>
  <c r="B24" i="5" s="1"/>
  <c r="F96" i="7"/>
  <c r="G96" i="7" s="1"/>
  <c r="B23" i="5" s="1"/>
  <c r="F90" i="7"/>
  <c r="G90" i="7" s="1"/>
  <c r="B22" i="5" s="1"/>
  <c r="F84" i="7"/>
  <c r="G84" i="7" s="1"/>
  <c r="B21" i="5" s="1"/>
  <c r="F78" i="7"/>
  <c r="G78" i="7" s="1"/>
  <c r="B20" i="5" s="1"/>
  <c r="F72" i="7"/>
  <c r="G72" i="7" s="1"/>
  <c r="B19" i="5" s="1"/>
  <c r="F66" i="7"/>
  <c r="G66" i="7" s="1"/>
  <c r="B18" i="5" s="1"/>
  <c r="F60" i="7"/>
  <c r="G60" i="7" s="1"/>
  <c r="B17" i="5" s="1"/>
  <c r="F54" i="7"/>
  <c r="G54" i="7" s="1"/>
  <c r="B16" i="5" s="1"/>
  <c r="F45" i="7"/>
  <c r="G45" i="7" s="1"/>
  <c r="B15" i="5" s="1"/>
  <c r="F39" i="7"/>
  <c r="G39" i="7" s="1"/>
  <c r="B14" i="5" s="1"/>
  <c r="F33" i="7"/>
  <c r="G33" i="7" s="1"/>
  <c r="B13" i="5" s="1"/>
  <c r="F27" i="7"/>
  <c r="G27" i="7" s="1"/>
  <c r="B12" i="5" s="1"/>
  <c r="F21" i="7"/>
  <c r="G21" i="7" s="1"/>
  <c r="B11" i="5" s="1"/>
  <c r="F15" i="7"/>
  <c r="G15" i="7" s="1"/>
  <c r="B10" i="5" s="1"/>
  <c r="F9" i="7"/>
  <c r="G9" i="7" s="1"/>
  <c r="B9" i="5" s="1"/>
  <c r="F3" i="7"/>
  <c r="G3" i="7" s="1"/>
  <c r="B8" i="5" s="1"/>
  <c r="G193" i="7" l="1"/>
  <c r="D199" i="7" s="1"/>
  <c r="G166" i="7"/>
  <c r="D198" i="7" s="1"/>
  <c r="C14" i="4" s="1"/>
  <c r="G52" i="7"/>
  <c r="D196" i="7" s="1"/>
  <c r="G109" i="7"/>
  <c r="D197" i="7" s="1"/>
  <c r="C13" i="4" s="1"/>
  <c r="B51" i="5"/>
  <c r="C15" i="4" l="1"/>
  <c r="I193" i="7"/>
  <c r="I166" i="7"/>
  <c r="I52" i="7"/>
  <c r="C12" i="4"/>
  <c r="I109" i="7"/>
  <c r="B53" i="5"/>
  <c r="B49" i="5"/>
  <c r="B47" i="5"/>
  <c r="B48" i="5"/>
  <c r="B45" i="5"/>
  <c r="B44" i="5"/>
  <c r="B43" i="5"/>
  <c r="B41" i="5"/>
  <c r="B40" i="5"/>
  <c r="B39" i="5"/>
  <c r="D200" i="7" l="1"/>
  <c r="C7" i="4" s="1"/>
  <c r="B52" i="5"/>
  <c r="E7" i="4" l="1"/>
  <c r="K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 Leigh</author>
  </authors>
  <commentList>
    <comment ref="B200" authorId="0" shapeId="0" xr:uid="{AC70B9B5-9597-4E86-AA1E-F3B9412B1C15}">
      <text>
        <r>
          <rPr>
            <sz val="10"/>
            <color rgb="FF000000"/>
            <rFont val="Tahoma"/>
            <family val="2"/>
          </rPr>
          <t xml:space="preserve">Sum of the weighted scores NOT an average of the four above
</t>
        </r>
      </text>
    </comment>
  </commentList>
</comments>
</file>

<file path=xl/sharedStrings.xml><?xml version="1.0" encoding="utf-8"?>
<sst xmlns="http://schemas.openxmlformats.org/spreadsheetml/2006/main" count="371" uniqueCount="336">
  <si>
    <t>Data Capability Assessment Form</t>
  </si>
  <si>
    <t>This analysis has two sections:</t>
  </si>
  <si>
    <r>
      <t xml:space="preserve">The </t>
    </r>
    <r>
      <rPr>
        <b/>
        <sz val="11"/>
        <color rgb="FF000000"/>
        <rFont val="Arial"/>
        <family val="2"/>
        <scheme val="minor"/>
      </rPr>
      <t>Assessment</t>
    </r>
    <r>
      <rPr>
        <sz val="11"/>
        <color rgb="FF000000"/>
        <rFont val="Arial"/>
        <family val="2"/>
        <scheme val="minor"/>
      </rPr>
      <t xml:space="preserve"> page includes your responses to all of the questions answered within the assessment form.</t>
    </r>
  </si>
  <si>
    <r>
      <t xml:space="preserve">The </t>
    </r>
    <r>
      <rPr>
        <b/>
        <sz val="11"/>
        <color rgb="FF000000"/>
        <rFont val="Arial"/>
        <family val="2"/>
        <scheme val="minor"/>
      </rPr>
      <t>Graph Data</t>
    </r>
    <r>
      <rPr>
        <sz val="11"/>
        <color rgb="FF000000"/>
        <rFont val="Arial"/>
        <family val="2"/>
        <scheme val="minor"/>
      </rPr>
      <t xml:space="preserve"> page includes an analysis of your scores across the four assessed dimensions:</t>
    </r>
  </si>
  <si>
    <r>
      <rPr>
        <b/>
        <sz val="11"/>
        <color rgb="FF000000"/>
        <rFont val="Arial"/>
        <family val="2"/>
        <scheme val="minor"/>
      </rPr>
      <t>People and culture</t>
    </r>
    <r>
      <rPr>
        <sz val="11"/>
        <color rgb="FF000000"/>
        <rFont val="Arial"/>
        <family val="2"/>
        <scheme val="minor"/>
      </rPr>
      <t xml:space="preserve"> – the way data is understood, valued and treated</t>
    </r>
  </si>
  <si>
    <r>
      <rPr>
        <b/>
        <sz val="11"/>
        <color rgb="FF000000"/>
        <rFont val="Arial"/>
        <family val="2"/>
        <scheme val="minor"/>
      </rPr>
      <t>Data activities</t>
    </r>
    <r>
      <rPr>
        <sz val="11"/>
        <color rgb="FF000000"/>
        <rFont val="Arial"/>
        <family val="2"/>
        <scheme val="minor"/>
      </rPr>
      <t xml:space="preserve"> – the way data is managed and transacted for operational reasons</t>
    </r>
  </si>
  <si>
    <r>
      <rPr>
        <b/>
        <sz val="11"/>
        <color rgb="FF000000"/>
        <rFont val="Arial"/>
        <family val="2"/>
        <scheme val="minor"/>
      </rPr>
      <t>Business process</t>
    </r>
    <r>
      <rPr>
        <sz val="11"/>
        <color rgb="FF000000"/>
        <rFont val="Arial"/>
        <family val="2"/>
        <scheme val="minor"/>
      </rPr>
      <t xml:space="preserve"> – the wider processes that interact with data, mostly for creating outputs</t>
    </r>
  </si>
  <si>
    <r>
      <rPr>
        <b/>
        <sz val="11"/>
        <color rgb="FF000000"/>
        <rFont val="Arial"/>
        <family val="2"/>
        <scheme val="minor"/>
      </rPr>
      <t>Technology</t>
    </r>
    <r>
      <rPr>
        <sz val="11"/>
        <color rgb="FF000000"/>
        <rFont val="Arial"/>
        <family val="2"/>
        <scheme val="minor"/>
      </rPr>
      <t xml:space="preserve"> – the support of data management capabilities through tools and applications</t>
    </r>
  </si>
  <si>
    <t>Your score is shown in the top left corner with an explanation of how that relates to a maturity level</t>
  </si>
  <si>
    <t>Below that is a table breaking down the score into the four dimensions</t>
  </si>
  <si>
    <t>The first chart then shows how the overall score was calculated from the weighted questions in the assessment</t>
  </si>
  <si>
    <t>The four pie charts show how much each of your answers to those questions made up the score in each dimension</t>
  </si>
  <si>
    <t>Maturity Levels</t>
  </si>
  <si>
    <t>When reviewing your analysis, you may wish to refer to the levels as defined by the toolkit:</t>
  </si>
  <si>
    <t>Higher Education Statistics Agency Limited is a company limited by guarantee, registered in England at 95 Promenade, Cheltenham, GL50 1HZ. Registered No. 02766993. Registered Charity No. 1039709. Certified to ISO 27001. The members are Universities UK and GuildHE.</t>
  </si>
  <si>
    <t>Level</t>
  </si>
  <si>
    <t>Question and possible answers</t>
  </si>
  <si>
    <t>Score (0-4)</t>
  </si>
  <si>
    <t>Weight</t>
  </si>
  <si>
    <t>Total</t>
  </si>
  <si>
    <t>Score</t>
  </si>
  <si>
    <t>People and culture</t>
  </si>
  <si>
    <t>Q1</t>
  </si>
  <si>
    <t>How is data accountability and ownership managed across the whole organisation?</t>
  </si>
  <si>
    <t>Our datasets have no clear accountability for ownership or sign-off</t>
  </si>
  <si>
    <t>Responsibility for data is held informally by the registry</t>
  </si>
  <si>
    <t>Core datasets are a jointly owned asset between those managing the data and those accountable for it. Non-core data has unclear accountability</t>
  </si>
  <si>
    <t>Core datasets have visible and respected accountability, while non-core data still resides in teams or departments where ownership and accountability is unclear</t>
  </si>
  <si>
    <t>We have a senior management sponsor for all data assets in our organisation. Information asset ownership is embedded and distributed across the organisation</t>
  </si>
  <si>
    <t>Q2</t>
  </si>
  <si>
    <t>What cost and value is understood from data, and the outputs derived from that data by the organisation as a whole?</t>
  </si>
  <si>
    <t>The value of outputs from data are unknown - both in terms of what they are for and to whom they may provide value</t>
  </si>
  <si>
    <t>Data is understood to be the source of some recognised outputs, but the cost of production is not understood</t>
  </si>
  <si>
    <t>Data is valued as the source of our key institutional, statutory and internal outputs and the costs are understood</t>
  </si>
  <si>
    <t>Data outputs are of an appropriate cost and quality to match expectations of what is required</t>
  </si>
  <si>
    <t>The outputs of data are an integral part of how we deliver our most important services, and their value is well understood across our whole organisation</t>
  </si>
  <si>
    <t>Q3</t>
  </si>
  <si>
    <t>How is data presented in the organisation?</t>
  </si>
  <si>
    <t>Data has no formal presentation. There are no links between what the organisation does and the data that supports it</t>
  </si>
  <si>
    <t>Data is represented in low-level technical models to aid daily operations and systems development. It is rarely surfaced outside IT/IS and the registry</t>
  </si>
  <si>
    <t>Data is represented through a variety of models and schematics but not well integrated with wider business operating and change models</t>
  </si>
  <si>
    <t>Data is represented as a 'journey' or 'supply chain' as part of wider business processes so ensuring value/dependencies/criticality is understood by all</t>
  </si>
  <si>
    <t>We have co-created a common business vocabulary for data which builds into a master view of the data journey through the organisation</t>
  </si>
  <si>
    <t>Q4</t>
  </si>
  <si>
    <t>Do specific roles exist for data management activities, e.g. Data Steward, Data Architect, Data Analyst, Report Developer?</t>
  </si>
  <si>
    <t>We don't have specific roles or any concept of why we would need them</t>
  </si>
  <si>
    <t>We perform the most basic data management roles, mainly around data cleaning - but they are not formalised</t>
  </si>
  <si>
    <t>We have some formal data management roles, primarily in operations but the stewardship roles are not filled outside of the registry</t>
  </si>
  <si>
    <t>We have a number of data specific roles which confer accountability across a variety of departments, for both operations and business change</t>
  </si>
  <si>
    <t>Our organisation has a range of data 'super-users' in every part of the business advocating and supporting data as an organisational asset</t>
  </si>
  <si>
    <t>Q5</t>
  </si>
  <si>
    <t>Are data improvement proposals sponsored at a senior management level?</t>
  </si>
  <si>
    <t>We have no data improvement proposals sponsored at a senior level</t>
  </si>
  <si>
    <t>We have some ideas that tend to be specific to big problems we're trying to fix. These initiatives can get priority if they are deemed important</t>
  </si>
  <si>
    <t>Senior management are aware of the value of data improvement, but support is project- or issue-based</t>
  </si>
  <si>
    <t>Some data improvement initiatives are supported/run at a senior management level although they often lose support in the long-term</t>
  </si>
  <si>
    <t>All data improvement initiatives are sponsored by senior management with strong support for providing the resources needed to undertake them</t>
  </si>
  <si>
    <t>Q6</t>
  </si>
  <si>
    <t>Are data management issues and/or risks recorded in auditable logs and/or risk registers?</t>
  </si>
  <si>
    <t>We do not perform risk assessments on our datasets. Therefore nothing is recorded in any logs</t>
  </si>
  <si>
    <t>We record risks and issues in our business unit/departmental risk logs although not always with mitigation</t>
  </si>
  <si>
    <t>We record and review risks and issues in our corporate risk logs</t>
  </si>
  <si>
    <t>We effectively manage risk with data using appropriate governance, mitigation, escalation and regular assurance</t>
  </si>
  <si>
    <t>Risk and quality are actively managed for all datasets. Breaches and metrics are flagged and responded to by senior management</t>
  </si>
  <si>
    <t>Q7</t>
  </si>
  <si>
    <t>How are data management principles and goals embedded into wider policy documents?</t>
  </si>
  <si>
    <t>We don't believe data is referenced in any organisational policies</t>
  </si>
  <si>
    <t>We have some policies around data but they are not well communicated nor respected</t>
  </si>
  <si>
    <t>We have data policies, but rarely invoke sanctions if they are breached</t>
  </si>
  <si>
    <t>We have built actionable policies across multiple functions and they form part of our wider policy library</t>
  </si>
  <si>
    <t>We ensure that the principles and goals of best practice data management are embedded and advocated in all appropriate policy documents</t>
  </si>
  <si>
    <t>Q8</t>
  </si>
  <si>
    <t>What is the organisation's approach/capability around data analytics?</t>
  </si>
  <si>
    <t>We have no analytics capability other than spreadsheets in individual departments</t>
  </si>
  <si>
    <t>Data cannot be easily analysed to support operational or strategic decision making</t>
  </si>
  <si>
    <t>We have a basic, people-driven analytical capability for one or two datasets</t>
  </si>
  <si>
    <t>A business intelligence (or similar) function is in place and providing decision support to more than one department/faculty</t>
  </si>
  <si>
    <t>We have made an investment in predictive analytics capability and supporting technology in support of our most important activities and aspirations</t>
  </si>
  <si>
    <t>% Allocated</t>
  </si>
  <si>
    <t>Section Total</t>
  </si>
  <si>
    <t>% Weight</t>
  </si>
  <si>
    <t>Weighted Total</t>
  </si>
  <si>
    <t xml:space="preserve">Data activities </t>
  </si>
  <si>
    <t>Q9</t>
  </si>
  <si>
    <t>Is data collected for which there is no obvious purpose or value?</t>
  </si>
  <si>
    <t>We continue with data collections for no obvious rationale other than 'we've always done this'</t>
  </si>
  <si>
    <t>We definitely collect data we don't use or collect more than once. We don't know if something will break if we stop collecting it</t>
  </si>
  <si>
    <t>There is some confusion around why some data is collected, but we understand our primary data feeds and where the master copies are</t>
  </si>
  <si>
    <t>We use our data models, data governance and business processes to root out unneeded data</t>
  </si>
  <si>
    <t>We regularly review our data collection activities in line with our operational and strategic needs. Data collection is driven directly from these models</t>
  </si>
  <si>
    <t>Q10</t>
  </si>
  <si>
    <t>Is the quality of data regularly problematic in terms of frequent and/or repeatable operations?</t>
  </si>
  <si>
    <t>Data is of inconsistent quality, and that quality is impossible to measure</t>
  </si>
  <si>
    <t>We clean data far too late so we spend a huge amount of time manually modifying it to get it to a minimum quality state</t>
  </si>
  <si>
    <t>Our core datasets are of an acceptable quality, but it's hard work to keep them that way</t>
  </si>
  <si>
    <t>We set, monitor and maintain quality metrics for the majority of our data, and at least some of the remedial work is automated</t>
  </si>
  <si>
    <t>We ensure our data is rigorously maintained to the published levels of quality using well-understood metrics</t>
  </si>
  <si>
    <t>Q11</t>
  </si>
  <si>
    <t>Are there multiple copies of the datasets with little or no reconciliation?</t>
  </si>
  <si>
    <t>Yes. We have no idea how many, where they are or what they are used for. Therefore no master copy exists</t>
  </si>
  <si>
    <t>Faculty and registry data doesn’t reconcile and changes are not supported by robust business process and/or data governance</t>
  </si>
  <si>
    <t>We have basic mastering/single version of the truth for our core datasets, even if this means we just know where the copies are</t>
  </si>
  <si>
    <t>A single version of the truth is in place, in line with our data models and data governance for core datasets</t>
  </si>
  <si>
    <t>Our data is created, integrated, consumed and purged with traceability to the master data model, and supported by rigorous business process</t>
  </si>
  <si>
    <t>Q12</t>
  </si>
  <si>
    <t>How (if at all) are meta and reference data management used in the organisation?</t>
  </si>
  <si>
    <t>We don’t have any formal meta and/or reference data available for any of our core or non-core datasets</t>
  </si>
  <si>
    <t>Meta and reference data is used - where available - to help understand impacts to datasets, but no formal taxonomy/dictionary is in place</t>
  </si>
  <si>
    <t>Meta and reference data is available (if not complete) for the core datasets, but generally developed and maintained within the registry and/ or operations team</t>
  </si>
  <si>
    <t>Meta and reference data is developed by the information asset owners and is available as part of a lineage/audit process of change</t>
  </si>
  <si>
    <t>Meta and reference data is complete, rich, managed and maintained. No ambiguity means high re-use and accelerated development of new services</t>
  </si>
  <si>
    <t>Q13</t>
  </si>
  <si>
    <t>Are those working with the data constantly 'running to stay still' to deliver the required outputs?</t>
  </si>
  <si>
    <t>It always feels like we are firefighting, because we are struggling to keep up with demands of operational and change activity</t>
  </si>
  <si>
    <t>People have to go to extreme lengths/work long hours just to 'keep the lights on' so there is not time/energy to improve anything</t>
  </si>
  <si>
    <t>Our most repeated activities are reasonably well resourced. We struggle to deal with change or new initiatives though</t>
  </si>
  <si>
    <t>Our daily activities are well understood, staffed and processed efficiently. We are able to handle unexpected events and periods of additional work</t>
  </si>
  <si>
    <t>Daily activities are largely automated and supported by simple business processes. It is very rare we need to intervene</t>
  </si>
  <si>
    <t>Q14</t>
  </si>
  <si>
    <t>Are data activities prioritised over other things that need to be done?</t>
  </si>
  <si>
    <t>The only priority for data activities is to fix whatever is broken right now!</t>
  </si>
  <si>
    <t>Other activities are always seen as more important than improving our data management capability</t>
  </si>
  <si>
    <t>Known data outputs - especially those relating to funding or regulatory matters - are prioritised. But improvement activity is not</t>
  </si>
  <si>
    <t>Priorities are embedded in the data improvement plan which is sponsored by an accountable individual. We modify this as new priorities emerge</t>
  </si>
  <si>
    <t>Data activities are core to our operations and strategy and therefore is considered a high priority activity</t>
  </si>
  <si>
    <t>Q15</t>
  </si>
  <si>
    <t>Is there an understanding of best practice in data management and/or formal data governance?</t>
  </si>
  <si>
    <t>We have no concept of best practice. Our data management is chaotic and we don't have time to understand scope and reach</t>
  </si>
  <si>
    <t>There is little best practice or data governance activity outside of maintaining regulatory compliance/statutory reporting</t>
  </si>
  <si>
    <t>The data management function is fit for purpose and no more. Therefore we do have some best practice but it is not organisation-wide</t>
  </si>
  <si>
    <t>We trust (most of) our data, understand it, and know what will happen when we change it. Our best practice and governance ensures we look after it</t>
  </si>
  <si>
    <t>We have defined and respected data principles, goals and practices which are consistently applied to all of our data operations</t>
  </si>
  <si>
    <t>Q16</t>
  </si>
  <si>
    <t>Does your organisation have an approach/plan to improving data quality, and if so how is that manifested?</t>
  </si>
  <si>
    <t>We do not have an approach to improving data quality and there is a sense of apathy towards such initiatives across the business</t>
  </si>
  <si>
    <t>We have some good ideas, but nothing formal enough to call a plan. We tend to be 'fix and forget'</t>
  </si>
  <si>
    <t>We have data quality targets and Key Performance Indicators (KPIs), but these are not regularly assessed or challenged</t>
  </si>
  <si>
    <t>We have a data quality plan with performance measures that are actively monitored and routinely assessed</t>
  </si>
  <si>
    <t>Our data quality plan links the outputs to the wider organisational initiatives and is monitored by senior management</t>
  </si>
  <si>
    <t>Q17</t>
  </si>
  <si>
    <t>How secure is the organisation's data and how is that security maintained and audited?</t>
  </si>
  <si>
    <t>We don't know whether our data is secure, and we don't know how to find out</t>
  </si>
  <si>
    <t>We don't have a risk management framework or data governance activities to support known risks in our datasets</t>
  </si>
  <si>
    <t>We have a recognised security framework for our core datasets, and have sufficient confidence in that to be formally internal audited</t>
  </si>
  <si>
    <t>Our data is secured in line with the organisational risk appetite and we are regularly externally audited to ISO/other respected standards</t>
  </si>
  <si>
    <t>We ensure all data is security marked in line with our published framework. We run regular sweeps and tests to ensure auditing to the highest external levels</t>
  </si>
  <si>
    <t>Business process</t>
  </si>
  <si>
    <t>Q18</t>
  </si>
  <si>
    <t>Does your organisation have repeatable/documented processes to undertake the most frequent data operations?</t>
  </si>
  <si>
    <t>Extracting, transforming and loading data is very expensive to do as it is not standardised - even for frequent operational activities</t>
  </si>
  <si>
    <t>Do and forget mentality - there is no defined business process for many repeatable activities</t>
  </si>
  <si>
    <t>Our business processes are well enough defined to produce timely and accurate organisational outputs and external returns</t>
  </si>
  <si>
    <t>We have repeatable and well understood processes to create/assure our most repeatable transaction and outputs</t>
  </si>
  <si>
    <t>Our processes are fully integrated with our organisation's operating model and the majority of our data operations are automated</t>
  </si>
  <si>
    <t>Q19</t>
  </si>
  <si>
    <t>How are business processes aligned to external returns and reporting obligations?</t>
  </si>
  <si>
    <t>We start again every time because we don't have time to document the processes to create the outputs</t>
  </si>
  <si>
    <t>There is a process for returns/reports but it needs to be augmented by 'workarounds' that are held in the heads of individuals</t>
  </si>
  <si>
    <t>Our processes are documented and can be carried out by any trained individual. We struggle when the process doesn't create the output we expect</t>
  </si>
  <si>
    <t>Returns and external reports are documented, understood, respected and mostly automated</t>
  </si>
  <si>
    <t>Our operating model includes processes, dependencies, timings, metrics for all reporting obligations. Rarely do these need human intervention</t>
  </si>
  <si>
    <t>Q20</t>
  </si>
  <si>
    <t>How are issues tracked, resolved and audited?</t>
  </si>
  <si>
    <t>We fix on fail. No analysis of why the failure occurred is done. We do not track issues after resolution</t>
  </si>
  <si>
    <t>We track issues as they occur, but we do not have time for root cause analysis unless it's a very serious issue</t>
  </si>
  <si>
    <t>We track and record all data issues, but we do not record the resolution in a way it can be re-used</t>
  </si>
  <si>
    <t>We track, prioritise, record issues in a way they can be used in future problem management activity, and be auditable to ISO/other standards</t>
  </si>
  <si>
    <t>We collect, prioritise, resolve and record all issues in a standard management framework which includes sophisticated root cause analysis</t>
  </si>
  <si>
    <t>Q21</t>
  </si>
  <si>
    <t>How cross-functional is collaboration to mitigate risks/fix problems with data?</t>
  </si>
  <si>
    <t>There is no collaboration between cross-disciplinary teams to diagnose/troubleshoot/resolve data issues</t>
  </si>
  <si>
    <t>There is some ad-hoc collaboration between the registry and other departments to fix serious problems</t>
  </si>
  <si>
    <t>We have a forum for sharing issues around quality and other data management issues which meets regularly and is respected</t>
  </si>
  <si>
    <t>Multi-disciplinary teams work together to resolve data issues - either tactically or as part of a data improvement programme</t>
  </si>
  <si>
    <t>Data issues are worked on collaboratively between all functions, and prioritised according to wider business initiatives and needs</t>
  </si>
  <si>
    <t>Q22</t>
  </si>
  <si>
    <t>How are data management processes integrated with wider business processes?</t>
  </si>
  <si>
    <t>We have not mapped out any processes for data so we cannot integrate them with wider business processes</t>
  </si>
  <si>
    <t>We have some defined data processes but they are not well-aligned with wider business process</t>
  </si>
  <si>
    <t>We have mapped out our operational processes allowing us to replicate frequent activities in our operational/departmental teams</t>
  </si>
  <si>
    <t>We have clearly mapped the flow of information across the organisation in order to understand the impact of business change on data models</t>
  </si>
  <si>
    <t>Data processes are clearly documented and rigorously maintained, performance monitoring is in place as a 'business as usual' activity</t>
  </si>
  <si>
    <t>Q23</t>
  </si>
  <si>
    <t>How is the impact of organisation change assessed against current or future data management capabilities?</t>
  </si>
  <si>
    <t>We don't consider the impact of change at all. We just try and fit it in as it happens</t>
  </si>
  <si>
    <t>We tend to find out about it after everyone else! It is difficult to understand the impact as we don't fully understand the current state</t>
  </si>
  <si>
    <t>We are generally represented on the larger projects and change initiatives, but we still find out many changes too late to analyse them properly</t>
  </si>
  <si>
    <t>We work with project/change teams to ensure data assets are built/maintained as part of these changes</t>
  </si>
  <si>
    <t>Data capabilities play a full part in organisational change. Impact assessment is undertaken early and changes are fully assessed before taking place</t>
  </si>
  <si>
    <t>Q24</t>
  </si>
  <si>
    <t>Do you measure data quality? If so, how do you set your metrics and who monitors them?</t>
  </si>
  <si>
    <t>We don't measure quality or create any other data specific metrics</t>
  </si>
  <si>
    <t>We don't provide quality measurements regularly, but we can deliver it on a per project/per issue basis if needed</t>
  </si>
  <si>
    <t>We have patchy measurement around the core datasets but these are not always respected</t>
  </si>
  <si>
    <t>We have metrics and quality assessment in place for data deemed important by senior management</t>
  </si>
  <si>
    <t>Organisation-wide data quality (and other metrics) are monitored as a 'business as usual' activity at the most senior level</t>
  </si>
  <si>
    <t>Q25</t>
  </si>
  <si>
    <t>How does data support evidence-based decision making?</t>
  </si>
  <si>
    <t>Decision making is largely intuitive and not supported by data</t>
  </si>
  <si>
    <t>Data is used to support decisions but the quality is poor or unknown</t>
  </si>
  <si>
    <t>Data is trusted to support a number of key decisions for daily operations and planning purposes</t>
  </si>
  <si>
    <t>Data is trusted, accurate, timely and available for supporting operational and strategic decisions</t>
  </si>
  <si>
    <t>Data is presented in customisable, analytical output and provides sophisticated what-if analysis</t>
  </si>
  <si>
    <t>Q26</t>
  </si>
  <si>
    <t>Is there a business continuity process/strategy for data assets?</t>
  </si>
  <si>
    <t>We've never seen a business continuity plan so we assume not</t>
  </si>
  <si>
    <t>There is a lack of and/or untested business continuity around the information assets</t>
  </si>
  <si>
    <t>Data is included in the plan, but we don't test it as the business changes so we're not confident it'll work</t>
  </si>
  <si>
    <t>Data is a key part of the Business Continuity Plan (BCP) and well integrated with the operational processes that come into play during such an event. We test it at least annually</t>
  </si>
  <si>
    <t>Data drives a significant portion of the BCP plan as data availability is core to our operations during an event. We ensure the plans are always up to date and regularly tested</t>
  </si>
  <si>
    <t>Technology</t>
  </si>
  <si>
    <t>Q27</t>
  </si>
  <si>
    <t>How well does the wider business understand the role of IT around managing and using data?</t>
  </si>
  <si>
    <t>There is no recognisable understanding from any business unit of how data is managed by IT</t>
  </si>
  <si>
    <t>It is understood that IT is responsible for the storage and backup of data and some of the tools to manage it</t>
  </si>
  <si>
    <t>IT is included in wider business processes around outputs, but not fully integrated with new requirements and change</t>
  </si>
  <si>
    <t>IT has a peer relationship with the wider business with the value of the electronic management of data understood, although not always respected</t>
  </si>
  <si>
    <t>Operational and change activity is seamlessly integrated between IT and the wider business with all roles and responsibilities defined and understood</t>
  </si>
  <si>
    <t>Q28</t>
  </si>
  <si>
    <t>What does the function of data architecture do in your organisation (if it exists)?</t>
  </si>
  <si>
    <t>There is no concept of data architecture in our organisation. Consequently we have no formal vision, metrics, principles etc. for data</t>
  </si>
  <si>
    <t>There is no formal data architecture but some of the concepts are partially implemented in our governance activities</t>
  </si>
  <si>
    <t>We have a data architecture function but it is not fully staffed nor does it have a mandate for real enterprise-wide change</t>
  </si>
  <si>
    <t>Data architecture is understood and embedded but not across all disciplines. We use target architecture to steer our change/development</t>
  </si>
  <si>
    <t>Data architecture forms part of our wider strategic governance and plays a major part in operation and change within the organisation</t>
  </si>
  <si>
    <t>Q29</t>
  </si>
  <si>
    <t>How do technology solutions support the organisation's data lifecycle (e.g. acquire, clean, use, archive, purge)?</t>
  </si>
  <si>
    <t>Technology dependencies are hindering us in managing our data</t>
  </si>
  <si>
    <t>Technology does not support our data lifecycle in any recognised manner. We have some tools but no real processes to use them</t>
  </si>
  <si>
    <t>We have limited data management specific technology which is not/partially integrated with wider management solutions</t>
  </si>
  <si>
    <t>We use technology to actively support and develop our data lifecycle management</t>
  </si>
  <si>
    <t>We manage data across its full lifecycle by analysing, improving and controlling information assets</t>
  </si>
  <si>
    <t>Q30</t>
  </si>
  <si>
    <t>How is data mastered and modelled?</t>
  </si>
  <si>
    <t>All our data is in silo. There is no modelling or analysis performed when creating or modifying datasets and entities within them</t>
  </si>
  <si>
    <t>Our data is primarily in silo, although we understand some of the key interfaces between the different systems and repositories</t>
  </si>
  <si>
    <t>We have the concept of mastering data through our primary datasets, but interfaces and extracts do not follow a recognisable model</t>
  </si>
  <si>
    <t>We use data warehousing technology to bring together our datasets under the control of best practice master data management</t>
  </si>
  <si>
    <t>We have complete three layer models that drive our data design and our warehousing/business intelligence (BI) ensures the whole organisation sees 'one version of the truth'</t>
  </si>
  <si>
    <t>Assessment Block</t>
  </si>
  <si>
    <t>Data activities</t>
  </si>
  <si>
    <t>Overall Score</t>
  </si>
  <si>
    <t>Aspirational maturity assessment analysis</t>
  </si>
  <si>
    <t>Weighted Score</t>
  </si>
  <si>
    <t>What does this mean? How should my organisation 'feel' like at this level?</t>
  </si>
  <si>
    <t>No formal data management capability exists. Data is collected, stored and processed in an entirely operational context. Business processes are embryonic at best, while technology is very limited In use. Dealing with operation and change is difficult and quality of outputs is not trusted. Culturally data is not viewed as important, or even understood. There are no repeatable processes to increase efficiency or reduce cost, no interest in dealing with potential legal data breaches, and not strategy or direction on how data management can support organisational goals.</t>
  </si>
  <si>
    <t>Summary</t>
  </si>
  <si>
    <t>Assessment blocks</t>
  </si>
  <si>
    <t>Scores</t>
  </si>
  <si>
    <t>CHAOTIC</t>
  </si>
  <si>
    <t>REACTIVE</t>
  </si>
  <si>
    <t>STABLE</t>
  </si>
  <si>
    <t>PROACTIVE</t>
  </si>
  <si>
    <t>PREDICTIVE</t>
  </si>
  <si>
    <t>People and Culture</t>
  </si>
  <si>
    <t>FRAGMENTED</t>
  </si>
  <si>
    <t>LOCAL</t>
  </si>
  <si>
    <t>EMERGING</t>
  </si>
  <si>
    <t>COMMITTED</t>
  </si>
  <si>
    <t>ENABLING</t>
  </si>
  <si>
    <t>INSULAR</t>
  </si>
  <si>
    <t>LIMITED</t>
  </si>
  <si>
    <t>KNOWN</t>
  </si>
  <si>
    <t>EFFICIENT</t>
  </si>
  <si>
    <t>AUTOMATED</t>
  </si>
  <si>
    <t>UNPLANNED</t>
  </si>
  <si>
    <t>AWARE</t>
  </si>
  <si>
    <t>FORMAL</t>
  </si>
  <si>
    <t>INTEGRATED</t>
  </si>
  <si>
    <t>POINTLESS</t>
  </si>
  <si>
    <t>POINT</t>
  </si>
  <si>
    <t>SUPPORTIVE</t>
  </si>
  <si>
    <t>Maturity Level Score: Summary</t>
  </si>
  <si>
    <t>Narrative describing how this level is likely to present itself to an organisation</t>
  </si>
  <si>
    <t>data validation</t>
  </si>
  <si>
    <t>MATURITY LEVEL 0: CHAOTIC</t>
  </si>
  <si>
    <t>MATURITY LEVEL 1: REACTIVE</t>
  </si>
  <si>
    <t>A nascent data management capability is emerging. Known outputs are supported by informal roles and simple business processes. Technology may be providing some point solutions. Change is still difficult to deal with, but some trust in quality of key outputs is likely. The value of data is not likely to be well understood or advocated by non IT staff, although the value of outputs - especially statuary obligations will be. There will be no real support for a data improvement plan or devolution of information accountability. A lack of data governance still puts the organisation at risk, and a root cause analysis will continue to make maintaining quality problematic.</t>
  </si>
  <si>
    <t>MATURITY LEVEL 2: STABLE</t>
  </si>
  <si>
    <t>Data management is embedded for key datasets and statutory outputs. Roles have emerged and business process reduce reliance on individuals. Data quality measurement will be patchy, focused on where information asset accountability has been devolved. Technology is likely to be support some parts of the lifecycle. The value of data is likely to be championed in sections of the organisation, but it will not have senior management interest except during periods of crisis. There is likely to be a push for the 'single version of the truth', but this is very difficult to achieve at a stable level, because of the lack of reconciliation of data sets that 'have gone wild'.</t>
  </si>
  <si>
    <t>MATURITY LEVEL 3: PROACTIVE</t>
  </si>
  <si>
    <t>Data Management is a key organisational capability. The majority of outputs are automated and supported by rigorous and integrated business processes. Capacity for business change is available and likely delivered through some form of data architecture function. Services such as analytics are likely to be available or emerging as part of a technology set that is integrated with wider toolsets. Data and the value of it will be championed by at least one senior stakeholder, and improvement plans will be embedded as part of daily operation. Data Governance is likely to be formalised providing far greater control over the quality an mastering of core datasets, and data management roles are likely to be formal.</t>
  </si>
  <si>
    <t>MATURITY LEVEL 4: PREDICTIVE</t>
  </si>
  <si>
    <t>Data Management has morphed into a strategic capability. It is the foundation for the development of new and innovative services, of which predictive analytics and sophisticated data linking are just two. Automation of all repeatable business processes will be seamlessly integrated with business process and wider organisational operating models. Data Architecture will be fully fledged creating enterprise wide conceptual models as part of creating new and upgrading current services. Technology will support operations and change as part of an integrated package of solutions. Culturally Data will be seen as the 'oil or gold' of the organisation and valued/showcased at the very highest levels of the organisation.</t>
  </si>
  <si>
    <t>1 - How will data accountability and ownership be managed across the whole organisation?</t>
  </si>
  <si>
    <t>2 - What cost and value should be understood from data, and the outputs derived from that data by the organisation as a whole?</t>
  </si>
  <si>
    <t>3 - How will data be presented in the organisation?</t>
  </si>
  <si>
    <t>4 - Will specific roles exist for data management activities e.g. Data Steward, Data Architect, Data Analyst, Report Developer?</t>
  </si>
  <si>
    <t>5 - Will data improvement proposals be sponsored at a senior management level?</t>
  </si>
  <si>
    <t>6 - Will data management issues and/or risks be recorded in auditable logs and/or risk registers?</t>
  </si>
  <si>
    <t>7 - Will data management principles and goals be embedded into wider policy documents?</t>
  </si>
  <si>
    <t>8 - What will be your organisations approach/capability around data analytics?</t>
  </si>
  <si>
    <t>9 - Will data be collected for which there is no obvious purpose or value?</t>
  </si>
  <si>
    <t>10 - Will the quality of data be regularly problematic in terms of frequent and/or repeatable operations?</t>
  </si>
  <si>
    <t>11 - Will there be multiple copies of the datasets with little or no reconciliation?</t>
  </si>
  <si>
    <t>12 - How (if at all) will meta and reference data management be used in the organisation?</t>
  </si>
  <si>
    <t>13 - Will those working with the data be constantly 'running to stay still' to deliver the required outputs?</t>
  </si>
  <si>
    <t>14 - Will data activities be prioritised over other things that need to be done?</t>
  </si>
  <si>
    <t>15 - Will there be an understanding of best practice in data management and/or formal Data Governance?</t>
  </si>
  <si>
    <t>16 - Will the organisation have an approach/plan to improving data quality, and if so how is that manifested?</t>
  </si>
  <si>
    <t>17 - How secure will your data be, and how is that security maintained and audited?</t>
  </si>
  <si>
    <t>18 - Will your organisation have repeatable/documented processes to undertake the most frequent internal data operations?</t>
  </si>
  <si>
    <t>19 - How will business processes be aligned to external returns and reporting obligations?</t>
  </si>
  <si>
    <t>20 - How will issues be tracked, resolved and audited?</t>
  </si>
  <si>
    <t>21 - How cross functional will collaboration be to mitigate risks / fix problems with data?</t>
  </si>
  <si>
    <t>22 - How will data management processes be integrated with wider business processes?</t>
  </si>
  <si>
    <t>23 - How will the impact of organisational change be assessed against current or future data management capabilities?</t>
  </si>
  <si>
    <t>24 - Will the organisation measure data quality, If so, how will metrics be set and who will monitor them?</t>
  </si>
  <si>
    <t>25 - How will data support evidence based decision making?</t>
  </si>
  <si>
    <t>26 - Will there be a business continuity process/strategy for data assets?</t>
  </si>
  <si>
    <t>27 - How well does the wider business understand the role of IT around managing and using data?</t>
  </si>
  <si>
    <t>28 - What will the function of data architecture be in your organisation (if it exists)?</t>
  </si>
  <si>
    <t>29 - How will technology solutions support the organisations data lifecycle (e.g. acquire, clean, use, archive, purge)?</t>
  </si>
  <si>
    <t>30 - How will data be mastered and modelled?</t>
  </si>
  <si>
    <t>Strategy and leadership</t>
  </si>
  <si>
    <t>1,4</t>
  </si>
  <si>
    <t>Governance and roles</t>
  </si>
  <si>
    <t>3,5,6,7</t>
  </si>
  <si>
    <t>Data value and use</t>
  </si>
  <si>
    <t>2,8</t>
  </si>
  <si>
    <t>Data quality</t>
  </si>
  <si>
    <t>9,10,14,15,16</t>
  </si>
  <si>
    <t>Data management priorities</t>
  </si>
  <si>
    <t>12,13</t>
  </si>
  <si>
    <t>Master and reference data</t>
  </si>
  <si>
    <t>11,17</t>
  </si>
  <si>
    <t>Alignment with wider objectives</t>
  </si>
  <si>
    <t>20,21,24</t>
  </si>
  <si>
    <t>Issue tracking and resolution</t>
  </si>
  <si>
    <t>18,19,22</t>
  </si>
  <si>
    <t>Assessing impact of change</t>
  </si>
  <si>
    <t>23,25,26</t>
  </si>
  <si>
    <t>Technology support</t>
  </si>
  <si>
    <t>IT engagement</t>
  </si>
  <si>
    <t>Business modelling</t>
  </si>
  <si>
    <t>28,30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</si>
</sst>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Red]&quot;-&quot;[$$-409]#,##0.00"/>
  </numFmts>
  <fonts count="38" x14ac:knownFonts="1">
    <font>
      <sz val="11"/>
      <color rgb="FF000000"/>
      <name val="Arial"/>
      <family val="2"/>
    </font>
    <font>
      <b/>
      <sz val="11"/>
      <color rgb="FF000000"/>
      <name val="Arial"/>
      <family val="2"/>
    </font>
    <font>
      <b/>
      <i/>
      <sz val="16"/>
      <color rgb="FF000000"/>
      <name val="Arial"/>
      <family val="2"/>
    </font>
    <font>
      <b/>
      <i/>
      <u/>
      <sz val="11"/>
      <color rgb="FF000000"/>
      <name val="Arial"/>
      <family val="2"/>
    </font>
    <font>
      <sz val="11"/>
      <color rgb="FF000000"/>
      <name val="Cambria"/>
      <family val="1"/>
    </font>
    <font>
      <u/>
      <sz val="11"/>
      <color rgb="FF0000FF"/>
      <name val="Cambria"/>
      <family val="1"/>
    </font>
    <font>
      <sz val="10"/>
      <color rgb="FF000000"/>
      <name val="Cambria"/>
      <family val="1"/>
    </font>
    <font>
      <sz val="11"/>
      <color rgb="FF0000FF"/>
      <name val="Cambria"/>
      <family val="1"/>
    </font>
    <font>
      <sz val="10"/>
      <color rgb="FF000000"/>
      <name val="Arial"/>
      <family val="2"/>
      <scheme val="minor"/>
    </font>
    <font>
      <sz val="10"/>
      <color rgb="FF0000FF"/>
      <name val="Arial"/>
      <family val="2"/>
      <scheme val="minor"/>
    </font>
    <font>
      <b/>
      <sz val="10"/>
      <color rgb="FFFFFFFF"/>
      <name val="Arial"/>
      <family val="2"/>
      <scheme val="minor"/>
    </font>
    <font>
      <b/>
      <sz val="16"/>
      <color rgb="FF000000"/>
      <name val="Arial"/>
      <family val="2"/>
      <scheme val="minor"/>
    </font>
    <font>
      <b/>
      <sz val="11"/>
      <color rgb="FF000000"/>
      <name val="Arial"/>
      <family val="2"/>
      <scheme val="minor"/>
    </font>
    <font>
      <b/>
      <sz val="10"/>
      <color rgb="FF1D1B10"/>
      <name val="Arial"/>
      <family val="2"/>
      <scheme val="minor"/>
    </font>
    <font>
      <sz val="11"/>
      <color rgb="FFCCCCCC"/>
      <name val="Arial"/>
      <family val="2"/>
      <scheme val="minor"/>
    </font>
    <font>
      <sz val="10"/>
      <color rgb="FFCCCCCC"/>
      <name val="Arial"/>
      <family val="2"/>
      <scheme val="minor"/>
    </font>
    <font>
      <sz val="11"/>
      <color rgb="FFB7B7B7"/>
      <name val="Arial"/>
      <family val="2"/>
      <scheme val="minor"/>
    </font>
    <font>
      <sz val="10"/>
      <color rgb="FF000000"/>
      <name val="Tahoma"/>
      <family val="2"/>
    </font>
    <font>
      <sz val="16"/>
      <name val="Arial"/>
      <family val="2"/>
      <scheme val="minor"/>
    </font>
    <font>
      <sz val="8"/>
      <color rgb="FF000000"/>
      <name val="Arial"/>
      <family val="2"/>
    </font>
    <font>
      <b/>
      <sz val="11"/>
      <color theme="0"/>
      <name val="Arial"/>
      <family val="2"/>
      <scheme val="minor"/>
    </font>
    <font>
      <sz val="11"/>
      <color rgb="FFFF0000"/>
      <name val="Arial"/>
      <family val="2"/>
      <scheme val="minor"/>
    </font>
    <font>
      <sz val="11"/>
      <color theme="0"/>
      <name val="Arial"/>
      <family val="2"/>
      <scheme val="minor"/>
    </font>
    <font>
      <sz val="11"/>
      <color rgb="FF3366FF"/>
      <name val="Cambria"/>
      <family val="1"/>
    </font>
    <font>
      <sz val="11"/>
      <color rgb="FF000000"/>
      <name val="Arial"/>
      <family val="2"/>
      <scheme val="minor"/>
    </font>
    <font>
      <b/>
      <sz val="14"/>
      <color theme="4"/>
      <name val="Arial"/>
      <family val="2"/>
    </font>
    <font>
      <b/>
      <sz val="11"/>
      <color rgb="FFFF0000"/>
      <name val="Arial"/>
      <family val="2"/>
      <scheme val="minor"/>
    </font>
    <font>
      <sz val="11"/>
      <name val="Arial"/>
      <family val="2"/>
      <scheme val="minor"/>
    </font>
    <font>
      <b/>
      <sz val="16"/>
      <color theme="0"/>
      <name val="Arial"/>
      <family val="2"/>
      <scheme val="minor"/>
    </font>
    <font>
      <b/>
      <sz val="14"/>
      <color theme="4"/>
      <name val="Arial"/>
      <family val="2"/>
      <scheme val="minor"/>
    </font>
    <font>
      <b/>
      <sz val="11"/>
      <name val="Arial"/>
      <family val="2"/>
      <scheme val="minor"/>
    </font>
    <font>
      <b/>
      <sz val="10"/>
      <name val="Arial"/>
      <family val="2"/>
      <scheme val="minor"/>
    </font>
    <font>
      <b/>
      <sz val="12"/>
      <name val="Arial"/>
      <family val="2"/>
      <scheme val="minor"/>
    </font>
    <font>
      <sz val="16"/>
      <color theme="0"/>
      <name val="Arial"/>
      <family val="2"/>
      <scheme val="minor"/>
    </font>
    <font>
      <sz val="11"/>
      <color rgb="FFFFFFFF"/>
      <name val="Arial"/>
      <family val="2"/>
      <scheme val="minor"/>
    </font>
    <font>
      <sz val="10"/>
      <color rgb="FFFFFFFF"/>
      <name val="Arial"/>
      <family val="2"/>
      <scheme val="minor"/>
    </font>
    <font>
      <sz val="10"/>
      <name val="Arial"/>
      <family val="2"/>
      <scheme val="minor"/>
    </font>
    <font>
      <sz val="11"/>
      <color rgb="FF3366FF"/>
      <name val="Arial"/>
      <family val="2"/>
      <scheme val="minor"/>
    </font>
  </fonts>
  <fills count="30">
    <fill>
      <patternFill patternType="none"/>
    </fill>
    <fill>
      <patternFill patternType="gray125"/>
    </fill>
    <fill>
      <patternFill patternType="solid">
        <fgColor rgb="FFA9D08E"/>
        <bgColor rgb="FFA9D08E"/>
      </patternFill>
    </fill>
    <fill>
      <patternFill patternType="solid">
        <fgColor rgb="FF9BC2E6"/>
        <bgColor rgb="FF9BC2E6"/>
      </patternFill>
    </fill>
    <fill>
      <patternFill patternType="solid">
        <fgColor rgb="FFF9FCD0"/>
        <bgColor rgb="FFF9FCD0"/>
      </patternFill>
    </fill>
    <fill>
      <patternFill patternType="solid">
        <fgColor rgb="FFFFF2CC"/>
        <bgColor rgb="FFFFF2CC"/>
      </patternFill>
    </fill>
    <fill>
      <patternFill patternType="solid">
        <fgColor rgb="FFF8CBAD"/>
        <bgColor rgb="FFF8CBAD"/>
      </patternFill>
    </fill>
    <fill>
      <patternFill patternType="solid">
        <fgColor rgb="FFF4C7C3"/>
        <bgColor rgb="FFF4C7C3"/>
      </patternFill>
    </fill>
    <fill>
      <patternFill patternType="solid">
        <fgColor rgb="FFFFFFFF"/>
        <bgColor rgb="FFFFFFFF"/>
      </patternFill>
    </fill>
    <fill>
      <patternFill patternType="solid">
        <fgColor rgb="FFD9D9D9"/>
        <bgColor rgb="FFD9D9D9"/>
      </patternFill>
    </fill>
    <fill>
      <patternFill patternType="solid">
        <fgColor theme="5"/>
        <bgColor rgb="FF7030A0"/>
      </patternFill>
    </fill>
    <fill>
      <patternFill patternType="solid">
        <fgColor theme="9"/>
        <bgColor rgb="FFB7B7B7"/>
      </patternFill>
    </fill>
    <fill>
      <patternFill patternType="solid">
        <fgColor theme="9"/>
        <bgColor rgb="FFCCCCCC"/>
      </patternFill>
    </fill>
    <fill>
      <patternFill patternType="solid">
        <fgColor theme="9"/>
        <bgColor rgb="FFD9D9D9"/>
      </patternFill>
    </fill>
    <fill>
      <patternFill patternType="solid">
        <fgColor theme="0"/>
        <bgColor rgb="FF666666"/>
      </patternFill>
    </fill>
    <fill>
      <patternFill patternType="solid">
        <fgColor theme="0"/>
        <bgColor rgb="FF0000FF"/>
      </patternFill>
    </fill>
    <fill>
      <patternFill patternType="solid">
        <fgColor theme="3" tint="-0.499984740745262"/>
        <bgColor rgb="FF38761D"/>
      </patternFill>
    </fill>
    <fill>
      <patternFill patternType="solid">
        <fgColor rgb="FFA50021"/>
        <bgColor indexed="64"/>
      </patternFill>
    </fill>
    <fill>
      <patternFill patternType="solid">
        <fgColor rgb="FFA93439"/>
        <bgColor rgb="FFF4C7C3"/>
      </patternFill>
    </fill>
    <fill>
      <patternFill patternType="solid">
        <fgColor rgb="FFE57D3A"/>
        <bgColor rgb="FFFCE8B2"/>
      </patternFill>
    </fill>
    <fill>
      <patternFill patternType="solid">
        <fgColor rgb="FF4EA585"/>
        <bgColor rgb="FFFFFFD5"/>
      </patternFill>
    </fill>
    <fill>
      <patternFill patternType="solid">
        <fgColor theme="4"/>
        <bgColor rgb="FF3366FF"/>
      </patternFill>
    </fill>
    <fill>
      <patternFill patternType="solid">
        <fgColor theme="8"/>
        <bgColor rgb="FF57BB8A"/>
      </patternFill>
    </fill>
    <fill>
      <patternFill patternType="solid">
        <fgColor theme="3" tint="-0.499984740745262"/>
        <bgColor indexed="64"/>
      </patternFill>
    </fill>
    <fill>
      <patternFill patternType="solid">
        <fgColor theme="5"/>
        <bgColor indexed="64"/>
      </patternFill>
    </fill>
    <fill>
      <patternFill patternType="solid">
        <fgColor rgb="FFCE3162"/>
        <bgColor rgb="FF0000FF"/>
      </patternFill>
    </fill>
    <fill>
      <patternFill patternType="solid">
        <fgColor rgb="FFCE3162"/>
        <bgColor indexed="64"/>
      </patternFill>
    </fill>
    <fill>
      <patternFill patternType="solid">
        <fgColor rgb="FFBBB332"/>
        <bgColor rgb="FFFF0000"/>
      </patternFill>
    </fill>
    <fill>
      <patternFill patternType="solid">
        <fgColor rgb="FFBBB332"/>
        <bgColor indexed="64"/>
      </patternFill>
    </fill>
    <fill>
      <patternFill patternType="solid">
        <fgColor rgb="FFBBB332"/>
        <bgColor rgb="FFD9D9D9"/>
      </patternFill>
    </fill>
  </fills>
  <borders count="11">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5"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7" borderId="0" applyNumberFormat="0" applyBorder="0" applyProtection="0"/>
    <xf numFmtId="0" fontId="2" fillId="0" borderId="0" applyNumberFormat="0" applyBorder="0" applyProtection="0">
      <alignment horizontal="center"/>
    </xf>
    <xf numFmtId="0" fontId="2" fillId="0" borderId="0" applyNumberFormat="0" applyBorder="0" applyProtection="0">
      <alignment horizontal="center" textRotation="90"/>
    </xf>
    <xf numFmtId="0" fontId="3" fillId="0" borderId="0" applyNumberFormat="0" applyBorder="0" applyProtection="0"/>
    <xf numFmtId="164" fontId="3" fillId="0" borderId="0" applyBorder="0" applyProtection="0"/>
  </cellStyleXfs>
  <cellXfs count="122">
    <xf numFmtId="0" fontId="0" fillId="0" borderId="0" xfId="0"/>
    <xf numFmtId="0" fontId="6" fillId="0" borderId="0" xfId="0" applyFont="1"/>
    <xf numFmtId="0" fontId="6" fillId="0" borderId="4" xfId="0" applyFont="1" applyBorder="1"/>
    <xf numFmtId="0" fontId="7" fillId="0" borderId="0" xfId="0" applyFont="1"/>
    <xf numFmtId="0" fontId="8" fillId="0" borderId="5" xfId="0" applyFont="1" applyBorder="1"/>
    <xf numFmtId="0" fontId="8" fillId="0" borderId="0" xfId="0" applyFont="1"/>
    <xf numFmtId="0" fontId="9" fillId="0" borderId="0" xfId="0" applyFont="1"/>
    <xf numFmtId="0" fontId="14" fillId="0" borderId="1" xfId="0" applyFont="1" applyBorder="1" applyAlignment="1">
      <alignment horizontal="center"/>
    </xf>
    <xf numFmtId="0" fontId="14" fillId="0" borderId="1" xfId="0" applyFont="1" applyBorder="1" applyAlignment="1">
      <alignment horizontal="center" vertical="center"/>
    </xf>
    <xf numFmtId="0" fontId="15" fillId="0" borderId="1" xfId="0" applyFont="1" applyBorder="1" applyAlignment="1">
      <alignment horizontal="center" vertical="center"/>
    </xf>
    <xf numFmtId="0" fontId="14" fillId="8" borderId="1" xfId="0" applyFont="1" applyFill="1" applyBorder="1" applyAlignment="1">
      <alignment horizontal="center" vertical="center"/>
    </xf>
    <xf numFmtId="0" fontId="16" fillId="8" borderId="1" xfId="0" applyFont="1" applyFill="1" applyBorder="1" applyAlignment="1">
      <alignment horizontal="center" vertical="center"/>
    </xf>
    <xf numFmtId="0" fontId="10" fillId="10" borderId="5" xfId="0" applyFont="1" applyFill="1" applyBorder="1" applyAlignment="1">
      <alignment horizontal="center"/>
    </xf>
    <xf numFmtId="4" fontId="13" fillId="13" borderId="1" xfId="0" applyNumberFormat="1" applyFont="1" applyFill="1" applyBorder="1" applyAlignment="1">
      <alignment horizontal="center"/>
    </xf>
    <xf numFmtId="0" fontId="10" fillId="16" borderId="5" xfId="0" applyFont="1" applyFill="1" applyBorder="1" applyAlignment="1">
      <alignment horizontal="center"/>
    </xf>
    <xf numFmtId="4" fontId="18" fillId="15" borderId="8" xfId="0" applyNumberFormat="1" applyFont="1" applyFill="1" applyBorder="1" applyAlignment="1">
      <alignment horizontal="center"/>
    </xf>
    <xf numFmtId="0" fontId="12" fillId="19" borderId="1" xfId="0" applyFont="1" applyFill="1" applyBorder="1" applyAlignment="1">
      <alignment horizontal="center" vertical="center"/>
    </xf>
    <xf numFmtId="0" fontId="12" fillId="20" borderId="1" xfId="0" applyFont="1" applyFill="1" applyBorder="1" applyAlignment="1">
      <alignment horizontal="center" vertical="center"/>
    </xf>
    <xf numFmtId="0" fontId="12" fillId="21" borderId="1" xfId="0" applyFont="1" applyFill="1" applyBorder="1" applyAlignment="1">
      <alignment horizontal="center" vertical="center"/>
    </xf>
    <xf numFmtId="0" fontId="0" fillId="0" borderId="0" xfId="0" applyAlignment="1">
      <alignment vertical="top" wrapText="1"/>
    </xf>
    <xf numFmtId="0" fontId="23" fillId="0" borderId="0" xfId="0" applyFont="1" applyAlignment="1">
      <alignment vertical="top" wrapText="1"/>
    </xf>
    <xf numFmtId="0" fontId="25" fillId="0" borderId="0" xfId="0" applyFont="1" applyAlignment="1">
      <alignment vertical="top" wrapText="1"/>
    </xf>
    <xf numFmtId="0" fontId="23" fillId="0" borderId="0" xfId="0" applyFont="1" applyAlignment="1">
      <alignment horizontal="center" vertical="top" wrapText="1"/>
    </xf>
    <xf numFmtId="0" fontId="24" fillId="0" borderId="0" xfId="0" applyFont="1" applyAlignment="1">
      <alignment vertical="top" wrapText="1"/>
    </xf>
    <xf numFmtId="0" fontId="12" fillId="0" borderId="0" xfId="0" applyFont="1" applyAlignment="1">
      <alignment vertical="top" wrapText="1"/>
    </xf>
    <xf numFmtId="0" fontId="24" fillId="8" borderId="0" xfId="0" applyFont="1" applyFill="1" applyAlignment="1">
      <alignment vertical="top" wrapText="1"/>
    </xf>
    <xf numFmtId="0" fontId="5" fillId="0" borderId="0" xfId="0" applyFont="1" applyAlignment="1">
      <alignment vertical="top" wrapText="1"/>
    </xf>
    <xf numFmtId="0" fontId="4" fillId="0" borderId="0" xfId="0" applyFont="1" applyAlignment="1">
      <alignment horizontal="right" vertical="top" wrapText="1"/>
    </xf>
    <xf numFmtId="0" fontId="20" fillId="22" borderId="1" xfId="0" applyFont="1" applyFill="1" applyBorder="1" applyAlignment="1">
      <alignment horizontal="center"/>
    </xf>
    <xf numFmtId="0" fontId="20" fillId="18" borderId="1" xfId="0" applyFont="1" applyFill="1" applyBorder="1" applyAlignment="1">
      <alignment horizontal="center"/>
    </xf>
    <xf numFmtId="0" fontId="22" fillId="17" borderId="1" xfId="0" applyFont="1" applyFill="1" applyBorder="1" applyAlignment="1">
      <alignment horizontal="center"/>
    </xf>
    <xf numFmtId="0" fontId="29" fillId="14" borderId="0" xfId="0" applyFont="1" applyFill="1" applyAlignment="1">
      <alignment horizontal="left" vertical="center"/>
    </xf>
    <xf numFmtId="0" fontId="31" fillId="12" borderId="9" xfId="0" applyFont="1" applyFill="1" applyBorder="1" applyAlignment="1">
      <alignment horizontal="center"/>
    </xf>
    <xf numFmtId="0" fontId="31" fillId="12" borderId="8" xfId="0" applyFont="1" applyFill="1" applyBorder="1" applyAlignment="1">
      <alignment horizontal="center"/>
    </xf>
    <xf numFmtId="0" fontId="20" fillId="24" borderId="0" xfId="0" applyFont="1" applyFill="1" applyAlignment="1">
      <alignment horizontal="right" vertical="top" wrapText="1"/>
    </xf>
    <xf numFmtId="0" fontId="20" fillId="23" borderId="0" xfId="0" applyFont="1" applyFill="1" applyAlignment="1">
      <alignment horizontal="right" vertical="top" wrapText="1"/>
    </xf>
    <xf numFmtId="0" fontId="10" fillId="25" borderId="5" xfId="0" applyFont="1" applyFill="1" applyBorder="1" applyAlignment="1">
      <alignment horizontal="center"/>
    </xf>
    <xf numFmtId="0" fontId="20" fillId="26" borderId="0" xfId="0" applyFont="1" applyFill="1" applyAlignment="1">
      <alignment horizontal="right" vertical="top" wrapText="1"/>
    </xf>
    <xf numFmtId="0" fontId="10" fillId="27" borderId="5" xfId="0" applyFont="1" applyFill="1" applyBorder="1" applyAlignment="1">
      <alignment horizontal="center"/>
    </xf>
    <xf numFmtId="0" fontId="24" fillId="0" borderId="0" xfId="0" applyFont="1"/>
    <xf numFmtId="0" fontId="12" fillId="0" borderId="0" xfId="0" applyFont="1" applyAlignment="1">
      <alignment horizontal="center"/>
    </xf>
    <xf numFmtId="0" fontId="21" fillId="0" borderId="0" xfId="0" applyFont="1" applyAlignment="1">
      <alignment horizontal="center" vertical="center"/>
    </xf>
    <xf numFmtId="0" fontId="24" fillId="0" borderId="0" xfId="0" applyFont="1" applyAlignment="1">
      <alignment vertical="center"/>
    </xf>
    <xf numFmtId="2" fontId="21" fillId="0" borderId="0" xfId="0" applyNumberFormat="1" applyFont="1" applyAlignment="1">
      <alignment horizontal="center" vertical="center"/>
    </xf>
    <xf numFmtId="10" fontId="21" fillId="0" borderId="0" xfId="0" applyNumberFormat="1" applyFont="1" applyAlignment="1">
      <alignment horizontal="center"/>
    </xf>
    <xf numFmtId="0" fontId="21" fillId="0" borderId="0" xfId="0" applyFont="1" applyAlignment="1">
      <alignment horizontal="center"/>
    </xf>
    <xf numFmtId="2" fontId="24" fillId="0" borderId="0" xfId="0" applyNumberFormat="1" applyFont="1"/>
    <xf numFmtId="0" fontId="24" fillId="0" borderId="0" xfId="0" applyFont="1" applyAlignment="1">
      <alignment horizontal="center"/>
    </xf>
    <xf numFmtId="0" fontId="27" fillId="0" borderId="0" xfId="0" applyFont="1"/>
    <xf numFmtId="0" fontId="12" fillId="9" borderId="0" xfId="0" applyFont="1" applyFill="1" applyAlignment="1">
      <alignment horizontal="center" vertical="center"/>
    </xf>
    <xf numFmtId="2" fontId="12" fillId="9" borderId="0" xfId="0" applyNumberFormat="1" applyFont="1" applyFill="1" applyAlignment="1">
      <alignment horizontal="center" vertical="center"/>
    </xf>
    <xf numFmtId="0" fontId="27" fillId="0" borderId="0" xfId="0" applyFont="1" applyAlignment="1">
      <alignment vertical="top" wrapText="1"/>
    </xf>
    <xf numFmtId="0" fontId="34" fillId="0" borderId="0" xfId="0" applyFont="1" applyAlignment="1">
      <alignment vertical="center" wrapText="1"/>
    </xf>
    <xf numFmtId="0" fontId="12" fillId="0" borderId="0" xfId="0" applyFont="1" applyAlignment="1">
      <alignment horizontal="center" vertical="center"/>
    </xf>
    <xf numFmtId="2" fontId="12" fillId="0" borderId="0" xfId="0" applyNumberFormat="1" applyFont="1" applyAlignment="1">
      <alignment horizontal="center" vertical="center"/>
    </xf>
    <xf numFmtId="0" fontId="20" fillId="0" borderId="0" xfId="0" applyFont="1" applyAlignment="1">
      <alignment vertical="center"/>
    </xf>
    <xf numFmtId="0" fontId="20" fillId="0" borderId="0" xfId="0" applyFont="1"/>
    <xf numFmtId="2" fontId="12" fillId="0" borderId="0" xfId="0" applyNumberFormat="1" applyFont="1" applyAlignment="1">
      <alignment horizontal="center"/>
    </xf>
    <xf numFmtId="2" fontId="21" fillId="0" borderId="0" xfId="0" applyNumberFormat="1" applyFont="1" applyAlignment="1">
      <alignment horizontal="center"/>
    </xf>
    <xf numFmtId="0" fontId="30" fillId="0" borderId="0" xfId="0" applyFont="1" applyAlignment="1">
      <alignment horizontal="right" vertical="top" wrapText="1"/>
    </xf>
    <xf numFmtId="0" fontId="20" fillId="28" borderId="0" xfId="0" applyFont="1" applyFill="1" applyAlignment="1">
      <alignment horizontal="right" vertical="top" wrapText="1"/>
    </xf>
    <xf numFmtId="2" fontId="24" fillId="0" borderId="0" xfId="0" applyNumberFormat="1" applyFont="1" applyAlignment="1">
      <alignment horizontal="center"/>
    </xf>
    <xf numFmtId="4" fontId="26" fillId="0" borderId="0" xfId="0" applyNumberFormat="1" applyFont="1" applyAlignment="1">
      <alignment horizontal="center"/>
    </xf>
    <xf numFmtId="0" fontId="30" fillId="0" borderId="0" xfId="0" applyFont="1" applyAlignment="1">
      <alignment horizontal="center" vertical="top"/>
    </xf>
    <xf numFmtId="0" fontId="32" fillId="0" borderId="7" xfId="0" applyFont="1" applyBorder="1" applyAlignment="1">
      <alignment horizontal="left"/>
    </xf>
    <xf numFmtId="0" fontId="32" fillId="0" borderId="0" xfId="0" applyFont="1" applyAlignment="1">
      <alignment horizontal="left"/>
    </xf>
    <xf numFmtId="0" fontId="35" fillId="0" borderId="0" xfId="0" applyFont="1"/>
    <xf numFmtId="0" fontId="8" fillId="0" borderId="0" xfId="0" applyFont="1" applyAlignment="1">
      <alignment horizontal="right"/>
    </xf>
    <xf numFmtId="4" fontId="8" fillId="0" borderId="0" xfId="0" applyNumberFormat="1" applyFont="1" applyAlignment="1">
      <alignment horizontal="right"/>
    </xf>
    <xf numFmtId="2" fontId="36" fillId="0" borderId="0" xfId="0" applyNumberFormat="1" applyFont="1" applyAlignment="1">
      <alignment horizontal="right"/>
    </xf>
    <xf numFmtId="0" fontId="36" fillId="0" borderId="0" xfId="0" applyFont="1"/>
    <xf numFmtId="0" fontId="12" fillId="0" borderId="0" xfId="0" applyFont="1" applyAlignment="1">
      <alignment horizontal="left"/>
    </xf>
    <xf numFmtId="2" fontId="24" fillId="0" borderId="0" xfId="0" applyNumberFormat="1" applyFont="1" applyAlignment="1">
      <alignment horizontal="left"/>
    </xf>
    <xf numFmtId="0" fontId="12" fillId="0" borderId="0" xfId="0" applyFont="1"/>
    <xf numFmtId="0" fontId="12" fillId="29" borderId="0" xfId="0" applyFont="1" applyFill="1" applyAlignment="1">
      <alignment horizontal="center" vertical="top"/>
    </xf>
    <xf numFmtId="0" fontId="24" fillId="0" borderId="0" xfId="0" applyFont="1" applyAlignment="1">
      <alignment horizontal="center" vertical="top"/>
    </xf>
    <xf numFmtId="0" fontId="24" fillId="26" borderId="0" xfId="0" applyFont="1" applyFill="1" applyAlignment="1">
      <alignment horizontal="center" vertical="top"/>
    </xf>
    <xf numFmtId="0" fontId="22" fillId="23" borderId="0" xfId="0" applyFont="1" applyFill="1" applyAlignment="1">
      <alignment horizontal="center" vertical="top"/>
    </xf>
    <xf numFmtId="0" fontId="12" fillId="0" borderId="0" xfId="0" applyFont="1" applyAlignment="1">
      <alignment horizontal="center" vertical="top"/>
    </xf>
    <xf numFmtId="0" fontId="20" fillId="24" borderId="0" xfId="0" applyFont="1" applyFill="1" applyAlignment="1">
      <alignment horizontal="center" vertical="top"/>
    </xf>
    <xf numFmtId="0" fontId="37" fillId="0" borderId="0" xfId="0" applyFont="1" applyAlignment="1">
      <alignment vertical="top" wrapText="1"/>
    </xf>
    <xf numFmtId="2" fontId="12" fillId="0" borderId="0" xfId="0" applyNumberFormat="1" applyFont="1"/>
    <xf numFmtId="2" fontId="24" fillId="0" borderId="10" xfId="0" applyNumberFormat="1" applyFont="1" applyBorder="1"/>
    <xf numFmtId="0" fontId="30" fillId="9" borderId="0" xfId="0" applyFont="1" applyFill="1" applyAlignment="1">
      <alignment vertical="center" wrapText="1"/>
    </xf>
    <xf numFmtId="0" fontId="27" fillId="0" borderId="0" xfId="0" applyFont="1" applyAlignment="1">
      <alignment horizontal="left" vertical="top" wrapText="1"/>
    </xf>
    <xf numFmtId="0" fontId="30" fillId="0" borderId="7" xfId="0" applyFont="1" applyBorder="1" applyAlignment="1">
      <alignment horizontal="left" vertical="top"/>
    </xf>
    <xf numFmtId="0" fontId="30" fillId="0" borderId="0" xfId="0" applyFont="1" applyAlignment="1">
      <alignment horizontal="left" vertical="top"/>
    </xf>
    <xf numFmtId="0" fontId="27" fillId="0" borderId="0" xfId="0" applyFont="1" applyAlignment="1">
      <alignment horizontal="left" vertical="top"/>
    </xf>
    <xf numFmtId="0" fontId="30" fillId="0" borderId="0" xfId="0" applyFont="1" applyAlignment="1">
      <alignment horizontal="left" vertical="top" wrapText="1"/>
    </xf>
    <xf numFmtId="0" fontId="30" fillId="0" borderId="0" xfId="0" applyFont="1" applyAlignment="1">
      <alignment horizontal="center"/>
    </xf>
    <xf numFmtId="0" fontId="23" fillId="0" borderId="0" xfId="0" applyFont="1" applyAlignment="1">
      <alignment horizontal="center" vertical="top" wrapText="1"/>
    </xf>
    <xf numFmtId="0" fontId="19" fillId="0" borderId="0" xfId="0" applyFont="1" applyAlignment="1">
      <alignment vertical="top" wrapText="1"/>
    </xf>
    <xf numFmtId="0" fontId="0" fillId="0" borderId="0" xfId="0" applyAlignment="1">
      <alignment horizontal="right" vertical="top" wrapText="1"/>
    </xf>
    <xf numFmtId="0" fontId="20" fillId="29" borderId="0" xfId="0" applyFont="1" applyFill="1" applyAlignment="1">
      <alignment horizontal="left" vertical="top" wrapText="1"/>
    </xf>
    <xf numFmtId="0" fontId="20" fillId="26" borderId="0" xfId="0" applyFont="1" applyFill="1" applyAlignment="1">
      <alignment horizontal="left" vertical="top" wrapText="1"/>
    </xf>
    <xf numFmtId="0" fontId="20" fillId="23" borderId="0" xfId="0" applyFont="1" applyFill="1" applyAlignment="1">
      <alignment horizontal="left" vertical="top" wrapText="1"/>
    </xf>
    <xf numFmtId="0" fontId="20" fillId="24" borderId="0" xfId="0" applyFont="1" applyFill="1" applyAlignment="1">
      <alignment horizontal="left" vertical="top" wrapText="1"/>
    </xf>
    <xf numFmtId="0" fontId="24" fillId="0" borderId="0" xfId="0" applyFont="1" applyAlignment="1">
      <alignment horizontal="center" vertical="center"/>
    </xf>
    <xf numFmtId="2" fontId="24" fillId="0" borderId="0" xfId="0" applyNumberFormat="1" applyFont="1" applyAlignment="1">
      <alignment horizontal="center" vertical="center"/>
    </xf>
    <xf numFmtId="0" fontId="20" fillId="28" borderId="0" xfId="0" applyFont="1" applyFill="1" applyAlignment="1" applyProtection="1">
      <alignment horizontal="center" vertical="center"/>
      <protection locked="0"/>
    </xf>
    <xf numFmtId="0" fontId="34" fillId="0" borderId="0" xfId="0" applyFont="1" applyAlignment="1">
      <alignment horizontal="center" vertical="center" wrapText="1"/>
    </xf>
    <xf numFmtId="0" fontId="20" fillId="26" borderId="0" xfId="0" applyFont="1" applyFill="1" applyAlignment="1" applyProtection="1">
      <alignment horizontal="center" vertical="center"/>
      <protection locked="0"/>
    </xf>
    <xf numFmtId="0" fontId="20" fillId="23" borderId="0" xfId="0" applyFont="1" applyFill="1" applyAlignment="1" applyProtection="1">
      <alignment horizontal="center" vertical="center"/>
      <protection locked="0"/>
    </xf>
    <xf numFmtId="0" fontId="20" fillId="24" borderId="0" xfId="0" applyFont="1" applyFill="1" applyAlignment="1" applyProtection="1">
      <alignment horizontal="center" vertical="center"/>
      <protection locked="0"/>
    </xf>
    <xf numFmtId="0" fontId="34" fillId="0" borderId="0" xfId="0" applyFont="1" applyAlignment="1">
      <alignment horizontal="center" vertical="center"/>
    </xf>
    <xf numFmtId="0" fontId="37" fillId="0" borderId="0" xfId="0" applyFont="1" applyAlignment="1">
      <alignment horizontal="center" vertical="top" wrapText="1"/>
    </xf>
    <xf numFmtId="0" fontId="32" fillId="11" borderId="8" xfId="0" applyFont="1" applyFill="1" applyBorder="1" applyAlignment="1">
      <alignment horizontal="center" vertical="center" wrapText="1"/>
    </xf>
    <xf numFmtId="0" fontId="19" fillId="0" borderId="0" xfId="0" applyFont="1" applyAlignment="1">
      <alignment vertical="center" wrapText="1"/>
    </xf>
    <xf numFmtId="0" fontId="28" fillId="18" borderId="3" xfId="0" applyFont="1" applyFill="1" applyBorder="1" applyAlignment="1">
      <alignment horizontal="center" vertical="center"/>
    </xf>
    <xf numFmtId="0" fontId="28" fillId="18" borderId="2" xfId="0" applyFont="1" applyFill="1" applyBorder="1" applyAlignment="1">
      <alignment horizontal="center" vertical="center"/>
    </xf>
    <xf numFmtId="0" fontId="11" fillId="19" borderId="2" xfId="0" applyFont="1" applyFill="1" applyBorder="1" applyAlignment="1">
      <alignment horizontal="center" vertical="center"/>
    </xf>
    <xf numFmtId="0" fontId="11" fillId="20" borderId="2" xfId="0" applyFont="1" applyFill="1" applyBorder="1" applyAlignment="1">
      <alignment horizontal="center" vertical="center"/>
    </xf>
    <xf numFmtId="0" fontId="11" fillId="21" borderId="2" xfId="0" applyFont="1" applyFill="1" applyBorder="1" applyAlignment="1">
      <alignment horizontal="center" vertical="center"/>
    </xf>
    <xf numFmtId="0" fontId="28" fillId="22" borderId="2" xfId="0" applyFont="1" applyFill="1" applyBorder="1" applyAlignment="1">
      <alignment horizontal="center" vertical="center"/>
    </xf>
    <xf numFmtId="0" fontId="29" fillId="14" borderId="0" xfId="0" applyFont="1" applyFill="1" applyAlignment="1">
      <alignment horizontal="left" vertical="center"/>
    </xf>
    <xf numFmtId="0" fontId="18" fillId="15" borderId="6" xfId="0" applyFont="1" applyFill="1" applyBorder="1" applyAlignment="1">
      <alignment horizontal="left"/>
    </xf>
    <xf numFmtId="0" fontId="18" fillId="15" borderId="2" xfId="0" applyFont="1" applyFill="1" applyBorder="1" applyAlignment="1">
      <alignment horizontal="left"/>
    </xf>
    <xf numFmtId="0" fontId="33" fillId="15" borderId="0" xfId="0" applyFont="1" applyFill="1" applyAlignment="1" applyProtection="1">
      <alignment horizontal="center"/>
      <protection hidden="1"/>
    </xf>
    <xf numFmtId="0" fontId="30" fillId="15" borderId="0" xfId="0" applyFont="1" applyFill="1" applyAlignment="1">
      <alignment horizontal="left" vertical="top" wrapText="1"/>
    </xf>
    <xf numFmtId="0" fontId="27" fillId="15" borderId="0" xfId="0" applyFont="1" applyFill="1" applyAlignment="1">
      <alignment vertical="center" wrapText="1"/>
    </xf>
    <xf numFmtId="0" fontId="24" fillId="0" borderId="0" xfId="0" applyFont="1" applyAlignment="1">
      <alignment horizontal="left"/>
    </xf>
    <xf numFmtId="0" fontId="35" fillId="0" borderId="0" xfId="0" applyFont="1" applyAlignment="1">
      <alignment horizontal="left"/>
    </xf>
  </cellXfs>
  <cellStyles count="16">
    <cellStyle name="cf1" xfId="1" xr:uid="{00000000-0005-0000-0000-000000000000}"/>
    <cellStyle name="cf10" xfId="2" xr:uid="{00000000-0005-0000-0000-000001000000}"/>
    <cellStyle name="cf2" xfId="3" xr:uid="{00000000-0005-0000-0000-000002000000}"/>
    <cellStyle name="cf3" xfId="4" xr:uid="{00000000-0005-0000-0000-000003000000}"/>
    <cellStyle name="cf4" xfId="5" xr:uid="{00000000-0005-0000-0000-000004000000}"/>
    <cellStyle name="cf5" xfId="6" xr:uid="{00000000-0005-0000-0000-000005000000}"/>
    <cellStyle name="cf6" xfId="7" xr:uid="{00000000-0005-0000-0000-000006000000}"/>
    <cellStyle name="cf7" xfId="8" xr:uid="{00000000-0005-0000-0000-000007000000}"/>
    <cellStyle name="cf8" xfId="9" xr:uid="{00000000-0005-0000-0000-000008000000}"/>
    <cellStyle name="cf9" xfId="10" xr:uid="{00000000-0005-0000-0000-000009000000}"/>
    <cellStyle name="ConditionalStyle_1" xfId="11" xr:uid="{00000000-0005-0000-0000-00000A000000}"/>
    <cellStyle name="Heading" xfId="12" xr:uid="{00000000-0005-0000-0000-00000B000000}"/>
    <cellStyle name="Heading1" xfId="13" xr:uid="{00000000-0005-0000-0000-00000C000000}"/>
    <cellStyle name="Normal" xfId="0" builtinId="0" customBuiltin="1"/>
    <cellStyle name="Result" xfId="14" xr:uid="{00000000-0005-0000-0000-00000E000000}"/>
    <cellStyle name="Result2" xfId="15" xr:uid="{00000000-0005-0000-0000-00000F000000}"/>
  </cellStyles>
  <dxfs count="5">
    <dxf>
      <font>
        <color theme="0"/>
      </font>
      <fill>
        <patternFill patternType="solid">
          <fgColor rgb="FFA9D08E"/>
          <bgColor theme="8"/>
        </patternFill>
      </fill>
    </dxf>
    <dxf>
      <font>
        <b/>
        <color rgb="FF000000"/>
        <family val="2"/>
      </font>
      <fill>
        <patternFill patternType="solid">
          <fgColor rgb="FF9BC2E6"/>
          <bgColor theme="4"/>
        </patternFill>
      </fill>
    </dxf>
    <dxf>
      <font>
        <b/>
        <color rgb="FF000000"/>
        <family val="2"/>
      </font>
      <fill>
        <patternFill patternType="solid">
          <fgColor rgb="FFF9FCD0"/>
          <bgColor rgb="FF4EA585"/>
        </patternFill>
      </fill>
    </dxf>
    <dxf>
      <font>
        <b/>
        <color rgb="FF000000"/>
        <family val="2"/>
      </font>
      <fill>
        <patternFill patternType="solid">
          <fgColor rgb="FFFFF2CC"/>
          <bgColor rgb="FFE57D3A"/>
        </patternFill>
      </fill>
    </dxf>
    <dxf>
      <font>
        <color theme="0"/>
      </font>
      <fill>
        <patternFill patternType="solid">
          <fgColor rgb="FFA50021"/>
          <bgColor rgb="FFA93439"/>
        </patternFill>
      </fill>
    </dxf>
  </dxfs>
  <tableStyles count="0" defaultTableStyle="TableStyleMedium2" defaultPivotStyle="PivotStyleLight16"/>
  <colors>
    <mruColors>
      <color rgb="FFCE3162"/>
      <color rgb="FFBBB332"/>
      <color rgb="FF4EA585"/>
      <color rgb="FFE57D3A"/>
      <color rgb="FFA93439"/>
      <color rgb="FFA50021"/>
      <color rgb="FF6AA84F"/>
      <color rgb="FF57BB8A"/>
      <color rgb="FFF4C7C3"/>
      <color rgb="FFFF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sng" strike="noStrike" kern="1200" baseline="0">
                <a:solidFill>
                  <a:schemeClr val="dk1">
                    <a:lumMod val="65000"/>
                    <a:lumOff val="35000"/>
                  </a:schemeClr>
                </a:solidFill>
                <a:effectLst/>
                <a:latin typeface="+mn-lt"/>
                <a:ea typeface="+mn-ea"/>
                <a:cs typeface="+mn-cs"/>
              </a:defRPr>
            </a:pPr>
            <a:r>
              <a:rPr lang="en-US" sz="1100" b="1" u="none">
                <a:solidFill>
                  <a:sysClr val="windowText" lastClr="000000"/>
                </a:solidFill>
              </a:rPr>
              <a:t>Assessment Summary</a:t>
            </a:r>
          </a:p>
        </c:rich>
      </c:tx>
      <c:overlay val="0"/>
      <c:spPr>
        <a:noFill/>
        <a:ln>
          <a:noFill/>
        </a:ln>
        <a:effectLst/>
      </c:spPr>
      <c:txPr>
        <a:bodyPr rot="0" spcFirstLastPara="1" vertOverflow="ellipsis" vert="horz" wrap="square" anchor="ctr" anchorCtr="1"/>
        <a:lstStyle/>
        <a:p>
          <a:pPr>
            <a:defRPr sz="1100" b="1" i="0" u="sng" strike="noStrike" kern="1200" baseline="0">
              <a:solidFill>
                <a:schemeClr val="dk1">
                  <a:lumMod val="65000"/>
                  <a:lumOff val="35000"/>
                </a:schemeClr>
              </a:solidFill>
              <a:effectLst/>
              <a:latin typeface="+mn-lt"/>
              <a:ea typeface="+mn-ea"/>
              <a:cs typeface="+mn-cs"/>
            </a:defRPr>
          </a:pPr>
          <a:endParaRPr lang="pt-PT"/>
        </a:p>
      </c:txPr>
    </c:title>
    <c:autoTitleDeleted val="0"/>
    <c:plotArea>
      <c:layout>
        <c:manualLayout>
          <c:xMode val="edge"/>
          <c:yMode val="edge"/>
          <c:x val="1.6509185749674828E-2"/>
          <c:y val="0.11080575102480721"/>
          <c:w val="0.94386478813948105"/>
          <c:h val="0.88919395800210899"/>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61C-6645-963E-804E7EB15E62}"/>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2-C61C-6645-963E-804E7EB15E62}"/>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3-C61C-6645-963E-804E7EB15E62}"/>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4-C61C-6645-963E-804E7EB15E62}"/>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5-C61C-6645-963E-804E7EB15E6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Assessment!$B$196:$B$200</c:f>
              <c:strCache>
                <c:ptCount val="5"/>
                <c:pt idx="0">
                  <c:v>People and culture</c:v>
                </c:pt>
                <c:pt idx="1">
                  <c:v>Data activities</c:v>
                </c:pt>
                <c:pt idx="2">
                  <c:v>Business process</c:v>
                </c:pt>
                <c:pt idx="3">
                  <c:v>Technology</c:v>
                </c:pt>
                <c:pt idx="4">
                  <c:v>Overall Score</c:v>
                </c:pt>
              </c:strCache>
            </c:strRef>
          </c:cat>
          <c:val>
            <c:numRef>
              <c:f>Assessment!$C$196:$C$200</c:f>
            </c:numRef>
          </c:val>
          <c:extLst>
            <c:ext xmlns:c16="http://schemas.microsoft.com/office/drawing/2014/chart" uri="{C3380CC4-5D6E-409C-BE32-E72D297353CC}">
              <c16:uniqueId val="{00000000-C61C-6645-963E-804E7EB15E62}"/>
            </c:ext>
          </c:extLst>
        </c:ser>
        <c:ser>
          <c:idx val="1"/>
          <c:order val="1"/>
          <c:spPr>
            <a:gradFill>
              <a:gsLst>
                <a:gs pos="0">
                  <a:schemeClr val="accent2"/>
                </a:gs>
                <a:gs pos="100000">
                  <a:schemeClr val="accent2">
                    <a:lumMod val="84000"/>
                  </a:schemeClr>
                </a:gs>
              </a:gsLst>
              <a:lin ang="5400000" scaled="1"/>
            </a:gradFill>
            <a:ln>
              <a:noFill/>
            </a:ln>
            <a:effectLst/>
          </c:spPr>
          <c:invertIfNegative val="0"/>
          <c:dPt>
            <c:idx val="0"/>
            <c:invertIfNegative val="0"/>
            <c:bubble3D val="0"/>
            <c:spPr>
              <a:solidFill>
                <a:srgbClr val="BBB332"/>
              </a:solidFill>
              <a:ln>
                <a:noFill/>
              </a:ln>
              <a:effectLst/>
            </c:spPr>
            <c:extLst>
              <c:ext xmlns:c16="http://schemas.microsoft.com/office/drawing/2014/chart" uri="{C3380CC4-5D6E-409C-BE32-E72D297353CC}">
                <c16:uniqueId val="{0000000B-A9BF-43D3-8113-C8D5A5CED53D}"/>
              </c:ext>
            </c:extLst>
          </c:dPt>
          <c:dPt>
            <c:idx val="1"/>
            <c:invertIfNegative val="0"/>
            <c:bubble3D val="0"/>
            <c:spPr>
              <a:solidFill>
                <a:srgbClr val="CE3162"/>
              </a:solidFill>
              <a:ln>
                <a:noFill/>
              </a:ln>
              <a:effectLst/>
            </c:spPr>
            <c:extLst>
              <c:ext xmlns:c16="http://schemas.microsoft.com/office/drawing/2014/chart" uri="{C3380CC4-5D6E-409C-BE32-E72D297353CC}">
                <c16:uniqueId val="{0000000C-A9BF-43D3-8113-C8D5A5CED53D}"/>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D-A9BF-43D3-8113-C8D5A5CED53D}"/>
              </c:ext>
            </c:extLst>
          </c:dPt>
          <c:dPt>
            <c:idx val="4"/>
            <c:invertIfNegative val="0"/>
            <c:bubble3D val="0"/>
            <c:spPr>
              <a:solidFill>
                <a:schemeClr val="tx1"/>
              </a:solidFill>
              <a:ln>
                <a:noFill/>
              </a:ln>
              <a:effectLst/>
            </c:spPr>
            <c:extLst>
              <c:ext xmlns:c16="http://schemas.microsoft.com/office/drawing/2014/chart" uri="{C3380CC4-5D6E-409C-BE32-E72D297353CC}">
                <c16:uniqueId val="{0000000E-A9BF-43D3-8113-C8D5A5CED53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Assessment!$B$196:$B$200</c:f>
              <c:strCache>
                <c:ptCount val="5"/>
                <c:pt idx="0">
                  <c:v>People and culture</c:v>
                </c:pt>
                <c:pt idx="1">
                  <c:v>Data activities</c:v>
                </c:pt>
                <c:pt idx="2">
                  <c:v>Business process</c:v>
                </c:pt>
                <c:pt idx="3">
                  <c:v>Technology</c:v>
                </c:pt>
                <c:pt idx="4">
                  <c:v>Overall Score</c:v>
                </c:pt>
              </c:strCache>
            </c:strRef>
          </c:cat>
          <c:val>
            <c:numRef>
              <c:f>Assessment!$D$196:$D$200</c:f>
              <c:numCache>
                <c:formatCode>0.00</c:formatCode>
                <c:ptCount val="5"/>
                <c:pt idx="0">
                  <c:v>0.89999999999999991</c:v>
                </c:pt>
                <c:pt idx="1">
                  <c:v>1.4000000000000001</c:v>
                </c:pt>
                <c:pt idx="2">
                  <c:v>1.5999999999999999</c:v>
                </c:pt>
                <c:pt idx="3">
                  <c:v>1.75</c:v>
                </c:pt>
                <c:pt idx="4">
                  <c:v>1.3624999999999998</c:v>
                </c:pt>
              </c:numCache>
            </c:numRef>
          </c:val>
          <c:extLst>
            <c:ext xmlns:c16="http://schemas.microsoft.com/office/drawing/2014/chart" uri="{C3380CC4-5D6E-409C-BE32-E72D297353CC}">
              <c16:uniqueId val="{0000000A-A9BF-43D3-8113-C8D5A5CED53D}"/>
            </c:ext>
          </c:extLst>
        </c:ser>
        <c:dLbls>
          <c:dLblPos val="inEnd"/>
          <c:showLegendKey val="0"/>
          <c:showVal val="1"/>
          <c:showCatName val="0"/>
          <c:showSerName val="0"/>
          <c:showPercent val="0"/>
          <c:showBubbleSize val="0"/>
        </c:dLbls>
        <c:gapWidth val="41"/>
        <c:axId val="431150936"/>
        <c:axId val="431150608"/>
      </c:barChart>
      <c:valAx>
        <c:axId val="431150608"/>
        <c:scaling>
          <c:orientation val="minMax"/>
          <c:max val="4"/>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sz="1000">
                    <a:solidFill>
                      <a:sysClr val="windowText" lastClr="000000"/>
                    </a:solidFill>
                  </a:rPr>
                  <a:t>Maturity Level</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pt-PT"/>
            </a:p>
          </c:txPr>
        </c:title>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PT"/>
          </a:p>
        </c:txPr>
        <c:crossAx val="431150936"/>
        <c:crossesAt val="0"/>
        <c:crossBetween val="between"/>
        <c:majorUnit val="1"/>
        <c:minorUnit val="0.5"/>
      </c:valAx>
      <c:catAx>
        <c:axId val="431150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effectLst/>
                <a:latin typeface="+mn-lt"/>
                <a:ea typeface="+mn-ea"/>
                <a:cs typeface="+mn-cs"/>
              </a:defRPr>
            </a:pPr>
            <a:endParaRPr lang="pt-PT"/>
          </a:p>
        </c:txPr>
        <c:crossAx val="431150608"/>
        <c:crossesAt val="0"/>
        <c:auto val="1"/>
        <c:lblAlgn val="ctr"/>
        <c:lblOffset val="100"/>
        <c:noMultiLvlLbl val="0"/>
      </c:catAx>
      <c:spPr>
        <a:noFill/>
        <a:ln>
          <a:noFill/>
        </a:ln>
        <a:effectLst/>
      </c:spPr>
    </c:plotArea>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lgn="ctr">
              <a:defRPr b="1" u="sng"/>
            </a:pPr>
            <a:r>
              <a:rPr lang="en-GB" sz="1000" b="1" u="none">
                <a:latin typeface="+mj-lt"/>
              </a:rPr>
              <a:t>RESPONSE ANALYSIS: People and Culture - How your score was split</a:t>
            </a:r>
          </a:p>
        </c:rich>
      </c:tx>
      <c:layout>
        <c:manualLayout>
          <c:xMode val="edge"/>
          <c:yMode val="edge"/>
          <c:x val="2.3993410313765794E-2"/>
          <c:y val="3.038269575366077E-2"/>
        </c:manualLayout>
      </c:layout>
      <c:overlay val="0"/>
      <c:spPr>
        <a:noFill/>
        <a:ln>
          <a:noFill/>
        </a:ln>
      </c:spPr>
    </c:title>
    <c:autoTitleDeleted val="0"/>
    <c:plotArea>
      <c:layout/>
      <c:pieChart>
        <c:varyColors val="1"/>
        <c:ser>
          <c:idx val="0"/>
          <c:order val="0"/>
          <c:dPt>
            <c:idx val="0"/>
            <c:bubble3D val="0"/>
            <c:extLst>
              <c:ext xmlns:c16="http://schemas.microsoft.com/office/drawing/2014/chart" uri="{C3380CC4-5D6E-409C-BE32-E72D297353CC}">
                <c16:uniqueId val="{00000000-B85B-43C7-A22C-E71D204FF2AC}"/>
              </c:ext>
            </c:extLst>
          </c:dPt>
          <c:dPt>
            <c:idx val="1"/>
            <c:bubble3D val="0"/>
            <c:extLst>
              <c:ext xmlns:c16="http://schemas.microsoft.com/office/drawing/2014/chart" uri="{C3380CC4-5D6E-409C-BE32-E72D297353CC}">
                <c16:uniqueId val="{00000001-B85B-43C7-A22C-E71D204FF2AC}"/>
              </c:ext>
            </c:extLst>
          </c:dPt>
          <c:dPt>
            <c:idx val="2"/>
            <c:bubble3D val="0"/>
            <c:extLst>
              <c:ext xmlns:c16="http://schemas.microsoft.com/office/drawing/2014/chart" uri="{C3380CC4-5D6E-409C-BE32-E72D297353CC}">
                <c16:uniqueId val="{00000002-B85B-43C7-A22C-E71D204FF2AC}"/>
              </c:ext>
            </c:extLst>
          </c:dPt>
          <c:dLbls>
            <c:spPr>
              <a:noFill/>
              <a:ln>
                <a:noFill/>
              </a:ln>
              <a:effectLst/>
            </c:spPr>
            <c:txPr>
              <a:bodyPr wrap="square" lIns="38100" tIns="19050" rIns="38100" bIns="19050" anchor="ctr">
                <a:spAutoFit/>
              </a:bodyPr>
              <a:lstStyle/>
              <a:p>
                <a:pPr>
                  <a:defRPr>
                    <a:latin typeface="+mn-lt"/>
                  </a:defRPr>
                </a:pPr>
                <a:endParaRPr lang="pt-PT"/>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Lookups!$A$39:$A$41</c:f>
              <c:strCache>
                <c:ptCount val="3"/>
                <c:pt idx="0">
                  <c:v>Strategy and leadership</c:v>
                </c:pt>
                <c:pt idx="1">
                  <c:v>Governance and roles</c:v>
                </c:pt>
                <c:pt idx="2">
                  <c:v>Data value and use</c:v>
                </c:pt>
              </c:strCache>
            </c:strRef>
          </c:cat>
          <c:val>
            <c:numRef>
              <c:f>Lookups!$B$39:$B$41</c:f>
              <c:numCache>
                <c:formatCode>0.00</c:formatCode>
                <c:ptCount val="3"/>
                <c:pt idx="0">
                  <c:v>0.1</c:v>
                </c:pt>
                <c:pt idx="1">
                  <c:v>0.39999999999999997</c:v>
                </c:pt>
                <c:pt idx="2">
                  <c:v>0.4</c:v>
                </c:pt>
              </c:numCache>
            </c:numRef>
          </c:val>
          <c:extLst>
            <c:ext xmlns:c16="http://schemas.microsoft.com/office/drawing/2014/chart" uri="{C3380CC4-5D6E-409C-BE32-E72D297353CC}">
              <c16:uniqueId val="{00000006-74DA-C844-8306-8AD704E4C638}"/>
            </c:ext>
          </c:extLst>
        </c:ser>
        <c:dLbls>
          <c:showLegendKey val="0"/>
          <c:showVal val="0"/>
          <c:showCatName val="0"/>
          <c:showSerName val="0"/>
          <c:showPercent val="0"/>
          <c:showBubbleSize val="0"/>
          <c:showLeaderLines val="0"/>
        </c:dLbls>
        <c:firstSliceAng val="0"/>
      </c:pieChart>
      <c:spPr>
        <a:noFill/>
        <a:ln>
          <a:noFill/>
        </a:ln>
      </c:spPr>
    </c:plotArea>
    <c:plotVisOnly val="1"/>
    <c:dispBlanksAs val="gap"/>
    <c:showDLblsOverMax val="0"/>
  </c:chart>
  <c:spPr>
    <a:noFill/>
    <a:ln>
      <a:solidFill>
        <a:schemeClr val="tx1"/>
      </a:solid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lgn="ctr">
              <a:defRPr b="1" u="sng"/>
            </a:pPr>
            <a:r>
              <a:rPr lang="en-GB" sz="1000" b="1" u="none">
                <a:latin typeface="+mj-lt"/>
              </a:rPr>
              <a:t>RESPONSE ANALYSIS: Data Activities - </a:t>
            </a:r>
            <a:r>
              <a:rPr lang="en-GB" sz="1000" b="1" i="0" u="none" strike="noStrike" baseline="0">
                <a:effectLst/>
                <a:latin typeface="+mj-lt"/>
              </a:rPr>
              <a:t>How your score was split</a:t>
            </a:r>
            <a:endParaRPr lang="en-GB" sz="1000" b="1" u="none">
              <a:latin typeface="+mj-lt"/>
            </a:endParaRPr>
          </a:p>
        </c:rich>
      </c:tx>
      <c:layout>
        <c:manualLayout>
          <c:xMode val="edge"/>
          <c:yMode val="edge"/>
          <c:x val="2.2870211549456832E-2"/>
          <c:y val="5.6538291793726922E-2"/>
        </c:manualLayout>
      </c:layout>
      <c:overlay val="0"/>
      <c:spPr>
        <a:noFill/>
        <a:ln>
          <a:noFill/>
        </a:ln>
      </c:spPr>
    </c:title>
    <c:autoTitleDeleted val="0"/>
    <c:plotArea>
      <c:layout/>
      <c:pieChart>
        <c:varyColors val="1"/>
        <c:ser>
          <c:idx val="0"/>
          <c:order val="0"/>
          <c:dPt>
            <c:idx val="0"/>
            <c:bubble3D val="0"/>
            <c:extLst>
              <c:ext xmlns:c16="http://schemas.microsoft.com/office/drawing/2014/chart" uri="{C3380CC4-5D6E-409C-BE32-E72D297353CC}">
                <c16:uniqueId val="{00000000-7BA9-4263-B136-135A77AB0BF7}"/>
              </c:ext>
            </c:extLst>
          </c:dPt>
          <c:dPt>
            <c:idx val="1"/>
            <c:bubble3D val="0"/>
            <c:extLst>
              <c:ext xmlns:c16="http://schemas.microsoft.com/office/drawing/2014/chart" uri="{C3380CC4-5D6E-409C-BE32-E72D297353CC}">
                <c16:uniqueId val="{00000001-7BA9-4263-B136-135A77AB0BF7}"/>
              </c:ext>
            </c:extLst>
          </c:dPt>
          <c:dPt>
            <c:idx val="2"/>
            <c:bubble3D val="0"/>
            <c:extLst>
              <c:ext xmlns:c16="http://schemas.microsoft.com/office/drawing/2014/chart" uri="{C3380CC4-5D6E-409C-BE32-E72D297353CC}">
                <c16:uniqueId val="{00000002-7BA9-4263-B136-135A77AB0BF7}"/>
              </c:ext>
            </c:extLst>
          </c:dPt>
          <c:dLbls>
            <c:spPr>
              <a:noFill/>
              <a:ln>
                <a:noFill/>
              </a:ln>
              <a:effectLst/>
            </c:spPr>
            <c:txPr>
              <a:bodyPr wrap="square" lIns="38100" tIns="19050" rIns="38100" bIns="19050" anchor="ctr">
                <a:spAutoFit/>
              </a:bodyPr>
              <a:lstStyle/>
              <a:p>
                <a:pPr>
                  <a:defRPr>
                    <a:latin typeface="+mn-lt"/>
                  </a:defRPr>
                </a:pPr>
                <a:endParaRPr lang="pt-PT"/>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Lookups!$A$43:$A$45</c:f>
              <c:strCache>
                <c:ptCount val="3"/>
                <c:pt idx="0">
                  <c:v>Data quality</c:v>
                </c:pt>
                <c:pt idx="1">
                  <c:v>Data management priorities</c:v>
                </c:pt>
                <c:pt idx="2">
                  <c:v>Master and reference data</c:v>
                </c:pt>
              </c:strCache>
            </c:strRef>
          </c:cat>
          <c:val>
            <c:numRef>
              <c:f>Lookups!$B$43:$B$45</c:f>
              <c:numCache>
                <c:formatCode>0.00</c:formatCode>
                <c:ptCount val="3"/>
                <c:pt idx="0">
                  <c:v>0.84999999999999987</c:v>
                </c:pt>
                <c:pt idx="1">
                  <c:v>0.05</c:v>
                </c:pt>
                <c:pt idx="2">
                  <c:v>0.5</c:v>
                </c:pt>
              </c:numCache>
            </c:numRef>
          </c:val>
          <c:extLst>
            <c:ext xmlns:c16="http://schemas.microsoft.com/office/drawing/2014/chart" uri="{C3380CC4-5D6E-409C-BE32-E72D297353CC}">
              <c16:uniqueId val="{00000006-5C2B-474B-B0FC-458D73289343}"/>
            </c:ext>
          </c:extLst>
        </c:ser>
        <c:dLbls>
          <c:dLblPos val="bestFit"/>
          <c:showLegendKey val="0"/>
          <c:showVal val="1"/>
          <c:showCatName val="0"/>
          <c:showSerName val="0"/>
          <c:showPercent val="0"/>
          <c:showBubbleSize val="0"/>
          <c:showLeaderLines val="0"/>
        </c:dLbls>
        <c:firstSliceAng val="0"/>
      </c:pieChart>
      <c:spPr>
        <a:noFill/>
        <a:ln>
          <a:noFill/>
        </a:ln>
      </c:spPr>
    </c:plotArea>
    <c:plotVisOnly val="1"/>
    <c:dispBlanksAs val="gap"/>
    <c:showDLblsOverMax val="0"/>
  </c:chart>
  <c:spPr>
    <a:noFill/>
    <a:ln>
      <a:solidFill>
        <a:schemeClr val="tx1"/>
      </a:solid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lgn="ctr">
              <a:defRPr b="1" u="sng"/>
            </a:pPr>
            <a:r>
              <a:rPr lang="en-GB" sz="1000" b="1" u="none">
                <a:latin typeface="+mn-lt"/>
              </a:rPr>
              <a:t>RESPONSE</a:t>
            </a:r>
            <a:r>
              <a:rPr lang="en-GB" sz="1000" b="1" u="none" baseline="0">
                <a:latin typeface="+mn-lt"/>
              </a:rPr>
              <a:t> </a:t>
            </a:r>
            <a:r>
              <a:rPr lang="en-GB" sz="1000" b="1" u="none">
                <a:latin typeface="+mn-lt"/>
              </a:rPr>
              <a:t>ANALYSIS: Business Process - </a:t>
            </a:r>
            <a:r>
              <a:rPr lang="en-GB" sz="1000" b="1" i="0" u="none" strike="noStrike" baseline="0">
                <a:effectLst/>
                <a:latin typeface="+mn-lt"/>
              </a:rPr>
              <a:t>How your score was split</a:t>
            </a:r>
          </a:p>
          <a:p>
            <a:pPr algn="ctr">
              <a:defRPr b="1" u="sng"/>
            </a:pPr>
            <a:endParaRPr lang="en-GB" b="1" u="sng"/>
          </a:p>
        </c:rich>
      </c:tx>
      <c:layout>
        <c:manualLayout>
          <c:xMode val="edge"/>
          <c:yMode val="edge"/>
          <c:x val="2.0074776091391237E-2"/>
          <c:y val="4.9000567140916149E-2"/>
        </c:manualLayout>
      </c:layout>
      <c:overlay val="0"/>
      <c:spPr>
        <a:noFill/>
        <a:ln>
          <a:noFill/>
        </a:ln>
      </c:spPr>
    </c:title>
    <c:autoTitleDeleted val="0"/>
    <c:plotArea>
      <c:layout/>
      <c:pieChart>
        <c:varyColors val="1"/>
        <c:ser>
          <c:idx val="0"/>
          <c:order val="0"/>
          <c:dPt>
            <c:idx val="0"/>
            <c:bubble3D val="0"/>
            <c:extLst>
              <c:ext xmlns:c16="http://schemas.microsoft.com/office/drawing/2014/chart" uri="{C3380CC4-5D6E-409C-BE32-E72D297353CC}">
                <c16:uniqueId val="{00000000-6BEE-4610-AEED-D5BC64DD5291}"/>
              </c:ext>
            </c:extLst>
          </c:dPt>
          <c:dPt>
            <c:idx val="1"/>
            <c:bubble3D val="0"/>
            <c:extLst>
              <c:ext xmlns:c16="http://schemas.microsoft.com/office/drawing/2014/chart" uri="{C3380CC4-5D6E-409C-BE32-E72D297353CC}">
                <c16:uniqueId val="{00000001-6BEE-4610-AEED-D5BC64DD5291}"/>
              </c:ext>
            </c:extLst>
          </c:dPt>
          <c:dPt>
            <c:idx val="2"/>
            <c:bubble3D val="0"/>
            <c:extLst>
              <c:ext xmlns:c16="http://schemas.microsoft.com/office/drawing/2014/chart" uri="{C3380CC4-5D6E-409C-BE32-E72D297353CC}">
                <c16:uniqueId val="{00000002-6BEE-4610-AEED-D5BC64DD5291}"/>
              </c:ext>
            </c:extLst>
          </c:dPt>
          <c:dLbls>
            <c:dLbl>
              <c:idx val="2"/>
              <c:layout>
                <c:manualLayout>
                  <c:x val="-2.1822865689369261E-3"/>
                  <c:y val="4.4795209110330789E-2"/>
                </c:manualLayout>
              </c:layout>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BEE-4610-AEED-D5BC64DD5291}"/>
                </c:ext>
              </c:extLst>
            </c:dLbl>
            <c:spPr>
              <a:noFill/>
              <a:ln>
                <a:noFill/>
              </a:ln>
              <a:effectLst/>
            </c:spPr>
            <c:txPr>
              <a:bodyPr wrap="square" lIns="38100" tIns="19050" rIns="38100" bIns="19050" anchor="ctr">
                <a:spAutoFit/>
              </a:bodyPr>
              <a:lstStyle/>
              <a:p>
                <a:pPr>
                  <a:defRPr>
                    <a:latin typeface="+mn-lt"/>
                  </a:defRPr>
                </a:pPr>
                <a:endParaRPr lang="pt-PT"/>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Lookups!$A$47:$A$49</c:f>
              <c:strCache>
                <c:ptCount val="3"/>
                <c:pt idx="0">
                  <c:v>Alignment with wider objectives</c:v>
                </c:pt>
                <c:pt idx="1">
                  <c:v>Issue tracking and resolution</c:v>
                </c:pt>
                <c:pt idx="2">
                  <c:v>Assessing impact of change</c:v>
                </c:pt>
              </c:strCache>
            </c:strRef>
          </c:cat>
          <c:val>
            <c:numRef>
              <c:f>Lookups!$B$47:$B$49</c:f>
              <c:numCache>
                <c:formatCode>0.00</c:formatCode>
                <c:ptCount val="3"/>
                <c:pt idx="0">
                  <c:v>0.30000000000000004</c:v>
                </c:pt>
                <c:pt idx="1">
                  <c:v>0.7</c:v>
                </c:pt>
                <c:pt idx="2">
                  <c:v>0.60000000000000009</c:v>
                </c:pt>
              </c:numCache>
            </c:numRef>
          </c:val>
          <c:extLst>
            <c:ext xmlns:c16="http://schemas.microsoft.com/office/drawing/2014/chart" uri="{C3380CC4-5D6E-409C-BE32-E72D297353CC}">
              <c16:uniqueId val="{00000006-7065-5A4D-9A9A-88215DE84DD1}"/>
            </c:ext>
          </c:extLst>
        </c:ser>
        <c:dLbls>
          <c:dLblPos val="bestFit"/>
          <c:showLegendKey val="0"/>
          <c:showVal val="1"/>
          <c:showCatName val="0"/>
          <c:showSerName val="0"/>
          <c:showPercent val="0"/>
          <c:showBubbleSize val="0"/>
          <c:showLeaderLines val="0"/>
        </c:dLbls>
        <c:firstSliceAng val="0"/>
      </c:pieChart>
      <c:spPr>
        <a:noFill/>
        <a:ln>
          <a:noFill/>
        </a:ln>
      </c:spPr>
    </c:plotArea>
    <c:plotVisOnly val="1"/>
    <c:dispBlanksAs val="gap"/>
    <c:showDLblsOverMax val="0"/>
  </c:chart>
  <c:spPr>
    <a:noFill/>
    <a:ln>
      <a:solidFill>
        <a:schemeClr val="tx1"/>
      </a:solid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pt-PT"/>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lgn="ctr">
              <a:defRPr b="1" u="sng"/>
            </a:pPr>
            <a:r>
              <a:rPr lang="en-GB" sz="1000" b="1" u="none">
                <a:latin typeface="+mn-lt"/>
              </a:rPr>
              <a:t>RESPONSE ANALYSIS: Technology- </a:t>
            </a:r>
            <a:r>
              <a:rPr lang="en-GB" sz="1000" b="1" i="0" u="none" strike="noStrike" baseline="0">
                <a:effectLst/>
                <a:latin typeface="+mn-lt"/>
              </a:rPr>
              <a:t>How your score was split</a:t>
            </a:r>
            <a:endParaRPr lang="en-GB" sz="1000" b="1" u="none">
              <a:latin typeface="+mn-lt"/>
            </a:endParaRPr>
          </a:p>
        </c:rich>
      </c:tx>
      <c:layout>
        <c:manualLayout>
          <c:xMode val="edge"/>
          <c:yMode val="edge"/>
          <c:x val="2.0593238409254311E-2"/>
          <c:y val="7.5297740912760147E-2"/>
        </c:manualLayout>
      </c:layout>
      <c:overlay val="0"/>
      <c:spPr>
        <a:noFill/>
        <a:ln>
          <a:noFill/>
        </a:ln>
      </c:spPr>
    </c:title>
    <c:autoTitleDeleted val="0"/>
    <c:plotArea>
      <c:layout/>
      <c:pieChart>
        <c:varyColors val="1"/>
        <c:ser>
          <c:idx val="0"/>
          <c:order val="0"/>
          <c:dPt>
            <c:idx val="0"/>
            <c:bubble3D val="0"/>
            <c:extLst>
              <c:ext xmlns:c16="http://schemas.microsoft.com/office/drawing/2014/chart" uri="{C3380CC4-5D6E-409C-BE32-E72D297353CC}">
                <c16:uniqueId val="{00000000-8F40-409D-8691-5A008A1CACB3}"/>
              </c:ext>
            </c:extLst>
          </c:dPt>
          <c:dPt>
            <c:idx val="1"/>
            <c:bubble3D val="0"/>
            <c:extLst>
              <c:ext xmlns:c16="http://schemas.microsoft.com/office/drawing/2014/chart" uri="{C3380CC4-5D6E-409C-BE32-E72D297353CC}">
                <c16:uniqueId val="{00000001-8F40-409D-8691-5A008A1CACB3}"/>
              </c:ext>
            </c:extLst>
          </c:dPt>
          <c:dPt>
            <c:idx val="2"/>
            <c:bubble3D val="0"/>
            <c:extLst>
              <c:ext xmlns:c16="http://schemas.microsoft.com/office/drawing/2014/chart" uri="{C3380CC4-5D6E-409C-BE32-E72D297353CC}">
                <c16:uniqueId val="{00000002-8F40-409D-8691-5A008A1CACB3}"/>
              </c:ext>
            </c:extLst>
          </c:dPt>
          <c:dLbls>
            <c:spPr>
              <a:noFill/>
              <a:ln>
                <a:noFill/>
              </a:ln>
              <a:effectLst/>
            </c:spPr>
            <c:txPr>
              <a:bodyPr/>
              <a:lstStyle/>
              <a:p>
                <a:pPr algn="ctr">
                  <a:defRPr>
                    <a:latin typeface="Arial" panose="020B0604020202020204" pitchFamily="34" charset="0"/>
                    <a:cs typeface="Arial" panose="020B0604020202020204" pitchFamily="34" charset="0"/>
                  </a:defRPr>
                </a:pPr>
                <a:endParaRPr lang="pt-PT"/>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c15:spPr>
              </c:ext>
            </c:extLst>
          </c:dLbls>
          <c:cat>
            <c:strRef>
              <c:f>Lookups!$A$51:$A$53</c:f>
              <c:strCache>
                <c:ptCount val="3"/>
                <c:pt idx="0">
                  <c:v>Technology support</c:v>
                </c:pt>
                <c:pt idx="1">
                  <c:v>IT engagement</c:v>
                </c:pt>
                <c:pt idx="2">
                  <c:v>Business modelling</c:v>
                </c:pt>
              </c:strCache>
            </c:strRef>
          </c:cat>
          <c:val>
            <c:numRef>
              <c:f>Lookups!$B$51:$B$53</c:f>
              <c:numCache>
                <c:formatCode>0.00</c:formatCode>
                <c:ptCount val="3"/>
                <c:pt idx="0">
                  <c:v>0.5</c:v>
                </c:pt>
                <c:pt idx="1">
                  <c:v>0.5</c:v>
                </c:pt>
                <c:pt idx="2">
                  <c:v>0.75</c:v>
                </c:pt>
              </c:numCache>
            </c:numRef>
          </c:val>
          <c:extLst>
            <c:ext xmlns:c16="http://schemas.microsoft.com/office/drawing/2014/chart" uri="{C3380CC4-5D6E-409C-BE32-E72D297353CC}">
              <c16:uniqueId val="{00000006-8F3A-664C-B743-2C8BAE6BD7F9}"/>
            </c:ext>
          </c:extLst>
        </c:ser>
        <c:dLbls>
          <c:showLegendKey val="0"/>
          <c:showVal val="0"/>
          <c:showCatName val="0"/>
          <c:showSerName val="0"/>
          <c:showPercent val="0"/>
          <c:showBubbleSize val="0"/>
          <c:showLeaderLines val="0"/>
        </c:dLbls>
        <c:firstSliceAng val="0"/>
      </c:pieChart>
      <c:spPr>
        <a:noFill/>
        <a:ln>
          <a:noFill/>
        </a:ln>
      </c:spPr>
    </c:plotArea>
    <c:plotVisOnly val="1"/>
    <c:dispBlanksAs val="gap"/>
    <c:showDLblsOverMax val="0"/>
  </c:chart>
  <c:spPr>
    <a:noFill/>
    <a:ln>
      <a:solidFill>
        <a:schemeClr val="tx1"/>
      </a:solidFill>
    </a:ln>
  </c:spPr>
  <c:txPr>
    <a:bodyPr lIns="0" tIns="0" rIns="0" bIns="0"/>
    <a:lstStyle/>
    <a:p>
      <a:pPr marL="0" marR="0" indent="0" defTabSz="914400" fontAlgn="auto" hangingPunct="1">
        <a:lnSpc>
          <a:spcPct val="100000"/>
        </a:lnSpc>
        <a:spcBef>
          <a:spcPts val="0"/>
        </a:spcBef>
        <a:spcAft>
          <a:spcPts val="0"/>
        </a:spcAft>
        <a:tabLst/>
        <a:defRPr lang="en-US" sz="1000" b="0" i="0" u="none" strike="noStrike" kern="1200" baseline="0">
          <a:solidFill>
            <a:srgbClr val="000000"/>
          </a:solidFill>
          <a:latin typeface="Calibri"/>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5.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787391</xdr:colOff>
      <xdr:row>23</xdr:row>
      <xdr:rowOff>22220</xdr:rowOff>
    </xdr:from>
    <xdr:to>
      <xdr:col>0</xdr:col>
      <xdr:colOff>5867400</xdr:colOff>
      <xdr:row>42</xdr:row>
      <xdr:rowOff>4213</xdr:rowOff>
    </xdr:to>
    <xdr:pic>
      <xdr:nvPicPr>
        <xdr:cNvPr id="5" name="Picture 4">
          <a:extLst>
            <a:ext uri="{FF2B5EF4-FFF2-40B4-BE49-F238E27FC236}">
              <a16:creationId xmlns:a16="http://schemas.microsoft.com/office/drawing/2014/main" id="{995A90FE-8343-498C-86EF-27E5C25336A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645" t="3122" r="2540" b="5156"/>
        <a:stretch/>
      </xdr:blipFill>
      <xdr:spPr>
        <a:xfrm>
          <a:off x="787391" y="4930770"/>
          <a:ext cx="5080009" cy="3601493"/>
        </a:xfrm>
        <a:prstGeom prst="rect">
          <a:avLst/>
        </a:prstGeom>
      </xdr:spPr>
    </xdr:pic>
    <xdr:clientData/>
  </xdr:twoCellAnchor>
  <xdr:twoCellAnchor editAs="oneCell">
    <xdr:from>
      <xdr:col>0</xdr:col>
      <xdr:colOff>5559137</xdr:colOff>
      <xdr:row>0</xdr:row>
      <xdr:rowOff>0</xdr:rowOff>
    </xdr:from>
    <xdr:to>
      <xdr:col>0</xdr:col>
      <xdr:colOff>7030750</xdr:colOff>
      <xdr:row>0</xdr:row>
      <xdr:rowOff>581273</xdr:rowOff>
    </xdr:to>
    <xdr:pic>
      <xdr:nvPicPr>
        <xdr:cNvPr id="6" name="Picture 5">
          <a:extLst>
            <a:ext uri="{FF2B5EF4-FFF2-40B4-BE49-F238E27FC236}">
              <a16:creationId xmlns:a16="http://schemas.microsoft.com/office/drawing/2014/main" id="{0E6F916D-498E-43B1-BA4F-F7E10204E83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59137" y="0"/>
          <a:ext cx="1471613" cy="581273"/>
        </a:xfrm>
        <a:prstGeom prst="rect">
          <a:avLst/>
        </a:prstGeom>
      </xdr:spPr>
    </xdr:pic>
    <xdr:clientData/>
  </xdr:twoCellAnchor>
  <xdr:twoCellAnchor>
    <xdr:from>
      <xdr:col>0</xdr:col>
      <xdr:colOff>0</xdr:colOff>
      <xdr:row>45</xdr:row>
      <xdr:rowOff>0</xdr:rowOff>
    </xdr:from>
    <xdr:to>
      <xdr:col>0</xdr:col>
      <xdr:colOff>1476375</xdr:colOff>
      <xdr:row>45</xdr:row>
      <xdr:rowOff>76200</xdr:rowOff>
    </xdr:to>
    <xdr:pic>
      <xdr:nvPicPr>
        <xdr:cNvPr id="8" name="Picture 26">
          <a:extLst>
            <a:ext uri="{FF2B5EF4-FFF2-40B4-BE49-F238E27FC236}">
              <a16:creationId xmlns:a16="http://schemas.microsoft.com/office/drawing/2014/main" id="{36675BCA-9F23-47AF-9F77-EA34893B302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7835900"/>
          <a:ext cx="1476375"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121916</xdr:colOff>
      <xdr:row>18</xdr:row>
      <xdr:rowOff>76077</xdr:rowOff>
    </xdr:from>
    <xdr:ext cx="11089009" cy="4563295"/>
    <xdr:graphicFrame macro="">
      <xdr:nvGraphicFramePr>
        <xdr:cNvPr id="2" name="Chart 1">
          <a:extLst>
            <a:ext uri="{FF2B5EF4-FFF2-40B4-BE49-F238E27FC236}">
              <a16:creationId xmlns:a16="http://schemas.microsoft.com/office/drawing/2014/main" id="{AE9283F4-A17F-4BE5-884A-6550ED9AC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0</xdr:col>
      <xdr:colOff>133474</xdr:colOff>
      <xdr:row>47</xdr:row>
      <xdr:rowOff>132160</xdr:rowOff>
    </xdr:from>
    <xdr:ext cx="11115552" cy="3514698"/>
    <xdr:graphicFrame macro="">
      <xdr:nvGraphicFramePr>
        <xdr:cNvPr id="4" name="Chart 2">
          <a:extLst>
            <a:ext uri="{FF2B5EF4-FFF2-40B4-BE49-F238E27FC236}">
              <a16:creationId xmlns:a16="http://schemas.microsoft.com/office/drawing/2014/main" id="{5ABCA610-6FE3-44BD-8E13-34B4E39DB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0</xdr:col>
      <xdr:colOff>142875</xdr:colOff>
      <xdr:row>69</xdr:row>
      <xdr:rowOff>17059</xdr:rowOff>
    </xdr:from>
    <xdr:ext cx="11106150" cy="3407832"/>
    <xdr:graphicFrame macro="">
      <xdr:nvGraphicFramePr>
        <xdr:cNvPr id="5" name="Chart 3">
          <a:extLst>
            <a:ext uri="{FF2B5EF4-FFF2-40B4-BE49-F238E27FC236}">
              <a16:creationId xmlns:a16="http://schemas.microsoft.com/office/drawing/2014/main" id="{A23488AA-684D-483E-8887-5F77B6406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0</xdr:col>
      <xdr:colOff>137583</xdr:colOff>
      <xdr:row>89</xdr:row>
      <xdr:rowOff>140629</xdr:rowOff>
    </xdr:from>
    <xdr:ext cx="11104084" cy="3431246"/>
    <xdr:graphicFrame macro="">
      <xdr:nvGraphicFramePr>
        <xdr:cNvPr id="6" name="Chart 4">
          <a:extLst>
            <a:ext uri="{FF2B5EF4-FFF2-40B4-BE49-F238E27FC236}">
              <a16:creationId xmlns:a16="http://schemas.microsoft.com/office/drawing/2014/main" id="{A0F57237-1AF2-402F-94A8-D6C394CFE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0</xdr:col>
      <xdr:colOff>129244</xdr:colOff>
      <xdr:row>110</xdr:row>
      <xdr:rowOff>137711</xdr:rowOff>
    </xdr:from>
    <xdr:ext cx="11100731" cy="3419080"/>
    <xdr:graphicFrame macro="">
      <xdr:nvGraphicFramePr>
        <xdr:cNvPr id="7" name="Chart 5">
          <a:extLst>
            <a:ext uri="{FF2B5EF4-FFF2-40B4-BE49-F238E27FC236}">
              <a16:creationId xmlns:a16="http://schemas.microsoft.com/office/drawing/2014/main" id="{414F46BF-ED73-41FC-97CD-8781C1C19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twoCellAnchor>
    <xdr:from>
      <xdr:col>0</xdr:col>
      <xdr:colOff>0</xdr:colOff>
      <xdr:row>132</xdr:row>
      <xdr:rowOff>47625</xdr:rowOff>
    </xdr:from>
    <xdr:to>
      <xdr:col>1</xdr:col>
      <xdr:colOff>476250</xdr:colOff>
      <xdr:row>132</xdr:row>
      <xdr:rowOff>123825</xdr:rowOff>
    </xdr:to>
    <xdr:pic>
      <xdr:nvPicPr>
        <xdr:cNvPr id="11" name="Picture 26">
          <a:extLst>
            <a:ext uri="{FF2B5EF4-FFF2-40B4-BE49-F238E27FC236}">
              <a16:creationId xmlns:a16="http://schemas.microsoft.com/office/drawing/2014/main" id="{97094DAF-A384-44E8-8124-A64D5826259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0" y="25584150"/>
          <a:ext cx="1476375"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1009650</xdr:colOff>
      <xdr:row>0</xdr:row>
      <xdr:rowOff>123825</xdr:rowOff>
    </xdr:from>
    <xdr:to>
      <xdr:col>12</xdr:col>
      <xdr:colOff>959168</xdr:colOff>
      <xdr:row>0</xdr:row>
      <xdr:rowOff>701288</xdr:rowOff>
    </xdr:to>
    <xdr:pic>
      <xdr:nvPicPr>
        <xdr:cNvPr id="10" name="Picture 9">
          <a:extLst>
            <a:ext uri="{FF2B5EF4-FFF2-40B4-BE49-F238E27FC236}">
              <a16:creationId xmlns:a16="http://schemas.microsoft.com/office/drawing/2014/main" id="{0B76110D-9ED8-4DBF-BE5E-6C5188E7C13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05975" y="123825"/>
          <a:ext cx="1471613" cy="581273"/>
        </a:xfrm>
        <a:prstGeom prst="rect">
          <a:avLst/>
        </a:prstGeom>
      </xdr:spPr>
    </xdr:pic>
    <xdr:clientData/>
  </xdr:twoCellAnchor>
</xdr:wsDr>
</file>

<file path=xl/theme/theme1.xml><?xml version="1.0" encoding="utf-8"?>
<a:theme xmlns:a="http://schemas.openxmlformats.org/drawingml/2006/main" name="HESA Primary">
  <a:themeElements>
    <a:clrScheme name="HESA primary">
      <a:dk1>
        <a:srgbClr val="000000"/>
      </a:dk1>
      <a:lt1>
        <a:srgbClr val="FFFFFF"/>
      </a:lt1>
      <a:dk2>
        <a:srgbClr val="E7E6E6"/>
      </a:dk2>
      <a:lt2>
        <a:srgbClr val="FFFFFF"/>
      </a:lt2>
      <a:accent1>
        <a:srgbClr val="6A86B8"/>
      </a:accent1>
      <a:accent2>
        <a:srgbClr val="1F4388"/>
      </a:accent2>
      <a:accent3>
        <a:srgbClr val="83C7BC"/>
      </a:accent3>
      <a:accent4>
        <a:srgbClr val="DFE3EB"/>
      </a:accent4>
      <a:accent5>
        <a:srgbClr val="1E355E"/>
      </a:accent5>
      <a:accent6>
        <a:srgbClr val="DBD9D6"/>
      </a:accent6>
      <a:hlink>
        <a:srgbClr val="6A86B8"/>
      </a:hlink>
      <a:folHlink>
        <a:srgbClr val="83C7BC"/>
      </a:folHlink>
    </a:clrScheme>
    <a:fontScheme name="HESA Primary">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4CC79-C0B3-437E-BF99-AE69595BD61F}">
  <dimension ref="A1:E48"/>
  <sheetViews>
    <sheetView showGridLines="0" topLeftCell="A38" zoomScale="110" zoomScaleNormal="110" workbookViewId="0">
      <selection activeCell="A6" sqref="A6"/>
    </sheetView>
  </sheetViews>
  <sheetFormatPr defaultColWidth="8.8984375" defaultRowHeight="11.3" customHeight="1" x14ac:dyDescent="0.25"/>
  <cols>
    <col min="1" max="1" width="94.8984375" style="19" customWidth="1"/>
    <col min="2" max="2" width="31.5" style="19" customWidth="1"/>
    <col min="3" max="3" width="15" style="19" customWidth="1"/>
    <col min="4" max="4" width="17.3984375" style="19" customWidth="1"/>
    <col min="5" max="1024" width="15" style="19" customWidth="1"/>
    <col min="1025" max="1025" width="9" style="19" customWidth="1"/>
    <col min="1026" max="16384" width="8.8984375" style="19"/>
  </cols>
  <sheetData>
    <row r="1" spans="1:2" ht="59.95" customHeight="1" x14ac:dyDescent="0.25">
      <c r="A1" s="80"/>
      <c r="B1" s="90"/>
    </row>
    <row r="2" spans="1:2" ht="11.3" customHeight="1" x14ac:dyDescent="0.25">
      <c r="A2" s="20"/>
      <c r="B2" s="90"/>
    </row>
    <row r="3" spans="1:2" ht="17.55" x14ac:dyDescent="0.25">
      <c r="A3" s="21" t="s">
        <v>0</v>
      </c>
      <c r="B3" s="22"/>
    </row>
    <row r="4" spans="1:2" ht="15.05" customHeight="1" x14ac:dyDescent="0.25">
      <c r="A4" s="20"/>
      <c r="B4" s="22"/>
    </row>
    <row r="5" spans="1:2" ht="15.05" customHeight="1" x14ac:dyDescent="0.25">
      <c r="A5" s="23" t="s">
        <v>1</v>
      </c>
    </row>
    <row r="6" spans="1:2" ht="15.05" customHeight="1" x14ac:dyDescent="0.25">
      <c r="A6" s="23"/>
    </row>
    <row r="7" spans="1:2" ht="15.05" customHeight="1" x14ac:dyDescent="0.25">
      <c r="A7" s="23" t="s">
        <v>2</v>
      </c>
    </row>
    <row r="8" spans="1:2" ht="15.05" customHeight="1" x14ac:dyDescent="0.25">
      <c r="A8" s="24"/>
    </row>
    <row r="9" spans="1:2" ht="15.05" customHeight="1" x14ac:dyDescent="0.25">
      <c r="A9" s="23" t="s">
        <v>3</v>
      </c>
    </row>
    <row r="10" spans="1:2" ht="15.05" customHeight="1" x14ac:dyDescent="0.25">
      <c r="A10" s="25" t="s">
        <v>4</v>
      </c>
    </row>
    <row r="11" spans="1:2" ht="15.05" customHeight="1" x14ac:dyDescent="0.25">
      <c r="A11" s="25" t="s">
        <v>5</v>
      </c>
    </row>
    <row r="12" spans="1:2" ht="15.05" customHeight="1" x14ac:dyDescent="0.25">
      <c r="A12" s="25" t="s">
        <v>6</v>
      </c>
    </row>
    <row r="13" spans="1:2" ht="15.05" customHeight="1" x14ac:dyDescent="0.25">
      <c r="A13" s="25" t="s">
        <v>7</v>
      </c>
    </row>
    <row r="14" spans="1:2" ht="15.05" customHeight="1" x14ac:dyDescent="0.25">
      <c r="A14" s="23"/>
    </row>
    <row r="15" spans="1:2" ht="15.05" customHeight="1" x14ac:dyDescent="0.25">
      <c r="A15" s="23" t="s">
        <v>8</v>
      </c>
    </row>
    <row r="16" spans="1:2" ht="15.05" customHeight="1" x14ac:dyDescent="0.25">
      <c r="A16" s="23" t="s">
        <v>9</v>
      </c>
    </row>
    <row r="17" spans="1:5" ht="15.05" customHeight="1" x14ac:dyDescent="0.25">
      <c r="A17" s="23" t="s">
        <v>10</v>
      </c>
    </row>
    <row r="18" spans="1:5" ht="15.05" customHeight="1" x14ac:dyDescent="0.25">
      <c r="A18" s="23" t="s">
        <v>11</v>
      </c>
    </row>
    <row r="19" spans="1:5" ht="15.05" customHeight="1" x14ac:dyDescent="0.25">
      <c r="A19" s="23"/>
    </row>
    <row r="20" spans="1:5" ht="15.05" customHeight="1" x14ac:dyDescent="0.25">
      <c r="A20" s="24" t="s">
        <v>12</v>
      </c>
    </row>
    <row r="21" spans="1:5" ht="15.05" customHeight="1" x14ac:dyDescent="0.25">
      <c r="A21" s="23" t="s">
        <v>13</v>
      </c>
      <c r="E21" s="26"/>
    </row>
    <row r="22" spans="1:5" ht="15.05" customHeight="1" x14ac:dyDescent="0.25">
      <c r="A22" s="27"/>
    </row>
    <row r="23" spans="1:5" ht="15.05" customHeight="1" x14ac:dyDescent="0.25"/>
    <row r="24" spans="1:5" ht="15.05" customHeight="1" x14ac:dyDescent="0.25"/>
    <row r="25" spans="1:5" ht="15.05" customHeight="1" x14ac:dyDescent="0.25"/>
    <row r="26" spans="1:5" ht="15.05" customHeight="1" x14ac:dyDescent="0.25"/>
    <row r="27" spans="1:5" ht="15.05" customHeight="1" x14ac:dyDescent="0.25"/>
    <row r="28" spans="1:5" ht="15.05" customHeight="1" x14ac:dyDescent="0.25"/>
    <row r="29" spans="1:5" ht="15.05" customHeight="1" x14ac:dyDescent="0.25"/>
    <row r="30" spans="1:5" ht="15.05" customHeight="1" x14ac:dyDescent="0.25"/>
    <row r="31" spans="1:5" ht="15.05" customHeight="1" x14ac:dyDescent="0.25"/>
    <row r="32" spans="1:5" ht="15.05" customHeight="1" x14ac:dyDescent="0.25"/>
    <row r="33" spans="1:2" ht="15.05" customHeight="1" x14ac:dyDescent="0.25"/>
    <row r="34" spans="1:2" ht="15.05" customHeight="1" x14ac:dyDescent="0.25"/>
    <row r="35" spans="1:2" ht="15.05" customHeight="1" x14ac:dyDescent="0.25"/>
    <row r="36" spans="1:2" ht="15.05" customHeight="1" x14ac:dyDescent="0.25"/>
    <row r="37" spans="1:2" ht="15.05" customHeight="1" x14ac:dyDescent="0.25"/>
    <row r="38" spans="1:2" ht="15.05" customHeight="1" x14ac:dyDescent="0.25">
      <c r="B38" s="92"/>
    </row>
    <row r="39" spans="1:2" ht="15.05" customHeight="1" x14ac:dyDescent="0.25">
      <c r="B39" s="92"/>
    </row>
    <row r="40" spans="1:2" ht="15.05" customHeight="1" x14ac:dyDescent="0.25"/>
    <row r="41" spans="1:2" ht="15.05" customHeight="1" x14ac:dyDescent="0.25"/>
    <row r="42" spans="1:2" ht="15.05" customHeight="1" x14ac:dyDescent="0.25"/>
    <row r="43" spans="1:2" ht="15.05" customHeight="1" x14ac:dyDescent="0.25"/>
    <row r="44" spans="1:2" ht="15.05" customHeight="1" x14ac:dyDescent="0.25"/>
    <row r="45" spans="1:2" ht="15.05" customHeight="1" x14ac:dyDescent="0.25"/>
    <row r="47" spans="1:2" ht="11.3" customHeight="1" x14ac:dyDescent="0.25">
      <c r="A47" s="91" t="s">
        <v>14</v>
      </c>
    </row>
    <row r="48" spans="1:2" ht="11.3" customHeight="1" x14ac:dyDescent="0.25">
      <c r="A48" s="91"/>
    </row>
  </sheetData>
  <sheetProtection sheet="1" objects="1" scenarios="1" selectLockedCells="1"/>
  <mergeCells count="3">
    <mergeCell ref="B1:B2"/>
    <mergeCell ref="A47:A48"/>
    <mergeCell ref="B38:B39"/>
  </mergeCells>
  <pageMargins left="0.35433070866141736" right="0.35433070866141736" top="0.39370078740157483" bottom="0.39370078740157483" header="0.78740157480314965" footer="0.7874015748031496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41491-348E-4F1A-848A-AD499F7F5F96}">
  <dimension ref="A1:I201"/>
  <sheetViews>
    <sheetView tabSelected="1" topLeftCell="A115" zoomScaleNormal="100" workbookViewId="0">
      <selection activeCell="B123" sqref="B123"/>
    </sheetView>
  </sheetViews>
  <sheetFormatPr defaultColWidth="8.8984375" defaultRowHeight="15.85" customHeight="1" x14ac:dyDescent="0.25"/>
  <cols>
    <col min="1" max="1" width="7.5" style="75" customWidth="1"/>
    <col min="2" max="2" width="107.09765625" style="51" customWidth="1"/>
    <col min="3" max="3" width="1.59765625" style="39" hidden="1" customWidth="1"/>
    <col min="4" max="4" width="13.19921875" style="39" customWidth="1"/>
    <col min="5" max="5" width="15.8984375" style="39" hidden="1" customWidth="1"/>
    <col min="6" max="6" width="17.3984375" style="39" hidden="1" customWidth="1"/>
    <col min="7" max="7" width="13.69921875" style="39" hidden="1" customWidth="1"/>
    <col min="8" max="8" width="18" style="39" hidden="1" customWidth="1"/>
    <col min="9" max="9" width="16" style="39" hidden="1" customWidth="1"/>
    <col min="10" max="1023" width="15" style="39" customWidth="1"/>
    <col min="1024" max="1024" width="9" style="39" customWidth="1"/>
    <col min="1025" max="16384" width="8.8984375" style="39"/>
  </cols>
  <sheetData>
    <row r="1" spans="1:7" s="42" customFormat="1" ht="20.05" customHeight="1" x14ac:dyDescent="0.25">
      <c r="A1" s="49" t="s">
        <v>15</v>
      </c>
      <c r="B1" s="83" t="s">
        <v>16</v>
      </c>
      <c r="C1" s="53"/>
      <c r="D1" s="49" t="s">
        <v>17</v>
      </c>
      <c r="E1" s="49" t="s">
        <v>18</v>
      </c>
      <c r="F1" s="49" t="s">
        <v>19</v>
      </c>
      <c r="G1" s="50" t="s">
        <v>20</v>
      </c>
    </row>
    <row r="2" spans="1:7" ht="14.4" x14ac:dyDescent="0.25">
      <c r="A2" s="74"/>
      <c r="B2" s="93" t="s">
        <v>21</v>
      </c>
      <c r="C2" s="93"/>
      <c r="D2" s="93"/>
      <c r="E2" s="49"/>
      <c r="F2" s="49"/>
      <c r="G2" s="50"/>
    </row>
    <row r="3" spans="1:7" ht="16.149999999999999" customHeight="1" x14ac:dyDescent="0.25">
      <c r="A3" s="63" t="s">
        <v>22</v>
      </c>
      <c r="B3" s="88" t="s">
        <v>23</v>
      </c>
      <c r="C3" s="100"/>
      <c r="D3" s="99">
        <v>0</v>
      </c>
      <c r="E3" s="97">
        <v>20</v>
      </c>
      <c r="F3" s="97">
        <f>D3*E3</f>
        <v>0</v>
      </c>
      <c r="G3" s="98">
        <f>F3/$E$52</f>
        <v>0</v>
      </c>
    </row>
    <row r="4" spans="1:7" ht="16.149999999999999" customHeight="1" x14ac:dyDescent="0.25">
      <c r="A4" s="75">
        <v>0</v>
      </c>
      <c r="B4" s="51" t="s">
        <v>24</v>
      </c>
      <c r="C4" s="100"/>
      <c r="D4" s="99"/>
      <c r="E4" s="97"/>
      <c r="F4" s="97"/>
      <c r="G4" s="98"/>
    </row>
    <row r="5" spans="1:7" ht="16.149999999999999" customHeight="1" x14ac:dyDescent="0.25">
      <c r="A5" s="75">
        <v>1</v>
      </c>
      <c r="B5" s="51" t="s">
        <v>25</v>
      </c>
      <c r="C5" s="100"/>
      <c r="D5" s="99"/>
      <c r="E5" s="97"/>
      <c r="F5" s="97"/>
      <c r="G5" s="98"/>
    </row>
    <row r="6" spans="1:7" ht="28.8" x14ac:dyDescent="0.25">
      <c r="A6" s="75">
        <v>2</v>
      </c>
      <c r="B6" s="51" t="s">
        <v>26</v>
      </c>
      <c r="C6" s="100"/>
      <c r="D6" s="99"/>
      <c r="E6" s="97"/>
      <c r="F6" s="97"/>
      <c r="G6" s="98"/>
    </row>
    <row r="7" spans="1:7" ht="28.8" x14ac:dyDescent="0.25">
      <c r="A7" s="75">
        <v>3</v>
      </c>
      <c r="B7" s="51" t="s">
        <v>27</v>
      </c>
      <c r="C7" s="100"/>
      <c r="D7" s="99"/>
      <c r="E7" s="97"/>
      <c r="F7" s="97"/>
      <c r="G7" s="98"/>
    </row>
    <row r="8" spans="1:7" ht="28.8" x14ac:dyDescent="0.25">
      <c r="A8" s="75">
        <v>4</v>
      </c>
      <c r="B8" s="51" t="s">
        <v>28</v>
      </c>
      <c r="C8" s="100"/>
      <c r="D8" s="99"/>
      <c r="E8" s="97"/>
      <c r="F8" s="97"/>
      <c r="G8" s="98"/>
    </row>
    <row r="9" spans="1:7" ht="14.4" x14ac:dyDescent="0.25">
      <c r="A9" s="63" t="s">
        <v>29</v>
      </c>
      <c r="B9" s="88" t="s">
        <v>30</v>
      </c>
      <c r="C9" s="100"/>
      <c r="D9" s="99">
        <v>1</v>
      </c>
      <c r="E9" s="97">
        <v>20</v>
      </c>
      <c r="F9" s="97">
        <f>D9*E9</f>
        <v>20</v>
      </c>
      <c r="G9" s="98">
        <f>F9/$E$52</f>
        <v>0.2</v>
      </c>
    </row>
    <row r="10" spans="1:7" ht="16.149999999999999" customHeight="1" x14ac:dyDescent="0.25">
      <c r="A10" s="75">
        <v>0</v>
      </c>
      <c r="B10" s="84" t="s">
        <v>31</v>
      </c>
      <c r="C10" s="100"/>
      <c r="D10" s="99"/>
      <c r="E10" s="97"/>
      <c r="F10" s="97"/>
      <c r="G10" s="98"/>
    </row>
    <row r="11" spans="1:7" ht="16.149999999999999" customHeight="1" x14ac:dyDescent="0.25">
      <c r="A11" s="75">
        <v>1</v>
      </c>
      <c r="B11" s="84" t="s">
        <v>32</v>
      </c>
      <c r="C11" s="100"/>
      <c r="D11" s="99"/>
      <c r="E11" s="97"/>
      <c r="F11" s="97"/>
      <c r="G11" s="98"/>
    </row>
    <row r="12" spans="1:7" ht="16.149999999999999" customHeight="1" x14ac:dyDescent="0.25">
      <c r="A12" s="75">
        <v>2</v>
      </c>
      <c r="B12" s="84" t="s">
        <v>33</v>
      </c>
      <c r="C12" s="100"/>
      <c r="D12" s="99"/>
      <c r="E12" s="97"/>
      <c r="F12" s="97"/>
      <c r="G12" s="98"/>
    </row>
    <row r="13" spans="1:7" ht="16.149999999999999" customHeight="1" x14ac:dyDescent="0.25">
      <c r="A13" s="75">
        <v>3</v>
      </c>
      <c r="B13" s="84" t="s">
        <v>34</v>
      </c>
      <c r="C13" s="100"/>
      <c r="D13" s="99"/>
      <c r="E13" s="97"/>
      <c r="F13" s="97"/>
      <c r="G13" s="98"/>
    </row>
    <row r="14" spans="1:7" ht="28.8" x14ac:dyDescent="0.25">
      <c r="A14" s="75">
        <v>4</v>
      </c>
      <c r="B14" s="84" t="s">
        <v>35</v>
      </c>
      <c r="C14" s="100"/>
      <c r="D14" s="99"/>
      <c r="E14" s="97"/>
      <c r="F14" s="97"/>
      <c r="G14" s="98"/>
    </row>
    <row r="15" spans="1:7" ht="16.149999999999999" customHeight="1" x14ac:dyDescent="0.25">
      <c r="A15" s="63" t="s">
        <v>36</v>
      </c>
      <c r="B15" s="88" t="s">
        <v>37</v>
      </c>
      <c r="C15" s="100"/>
      <c r="D15" s="99">
        <v>1</v>
      </c>
      <c r="E15" s="97">
        <v>15</v>
      </c>
      <c r="F15" s="97">
        <f>D15*E15</f>
        <v>15</v>
      </c>
      <c r="G15" s="98">
        <f>F15/$E$52</f>
        <v>0.15</v>
      </c>
    </row>
    <row r="16" spans="1:7" ht="16.149999999999999" customHeight="1" x14ac:dyDescent="0.25">
      <c r="A16" s="75">
        <v>0</v>
      </c>
      <c r="B16" s="84" t="s">
        <v>38</v>
      </c>
      <c r="C16" s="100"/>
      <c r="D16" s="99"/>
      <c r="E16" s="97"/>
      <c r="F16" s="97"/>
      <c r="G16" s="98"/>
    </row>
    <row r="17" spans="1:7" ht="28.8" x14ac:dyDescent="0.25">
      <c r="A17" s="75">
        <v>1</v>
      </c>
      <c r="B17" s="84" t="s">
        <v>39</v>
      </c>
      <c r="C17" s="100"/>
      <c r="D17" s="99"/>
      <c r="E17" s="97"/>
      <c r="F17" s="97"/>
      <c r="G17" s="98"/>
    </row>
    <row r="18" spans="1:7" ht="28.8" x14ac:dyDescent="0.25">
      <c r="A18" s="75">
        <v>2</v>
      </c>
      <c r="B18" s="84" t="s">
        <v>40</v>
      </c>
      <c r="C18" s="100"/>
      <c r="D18" s="99"/>
      <c r="E18" s="97"/>
      <c r="F18" s="97"/>
      <c r="G18" s="98"/>
    </row>
    <row r="19" spans="1:7" ht="28.8" x14ac:dyDescent="0.25">
      <c r="A19" s="75">
        <v>3</v>
      </c>
      <c r="B19" s="84" t="s">
        <v>41</v>
      </c>
      <c r="C19" s="100"/>
      <c r="D19" s="99"/>
      <c r="E19" s="97"/>
      <c r="F19" s="97"/>
      <c r="G19" s="98"/>
    </row>
    <row r="20" spans="1:7" ht="28.8" x14ac:dyDescent="0.25">
      <c r="A20" s="75">
        <v>4</v>
      </c>
      <c r="B20" s="84" t="s">
        <v>42</v>
      </c>
      <c r="C20" s="100"/>
      <c r="D20" s="99"/>
      <c r="E20" s="97"/>
      <c r="F20" s="97"/>
      <c r="G20" s="98"/>
    </row>
    <row r="21" spans="1:7" ht="15.85" customHeight="1" x14ac:dyDescent="0.25">
      <c r="A21" s="63" t="s">
        <v>43</v>
      </c>
      <c r="B21" s="88" t="s">
        <v>44</v>
      </c>
      <c r="C21" s="100"/>
      <c r="D21" s="99">
        <v>1</v>
      </c>
      <c r="E21" s="97">
        <v>10</v>
      </c>
      <c r="F21" s="97">
        <f>D21*E21</f>
        <v>10</v>
      </c>
      <c r="G21" s="98">
        <f>F21/$E$52</f>
        <v>0.1</v>
      </c>
    </row>
    <row r="22" spans="1:7" ht="16.149999999999999" customHeight="1" x14ac:dyDescent="0.25">
      <c r="A22" s="75">
        <v>0</v>
      </c>
      <c r="B22" s="84" t="s">
        <v>45</v>
      </c>
      <c r="C22" s="100"/>
      <c r="D22" s="99"/>
      <c r="E22" s="97"/>
      <c r="F22" s="97"/>
      <c r="G22" s="98"/>
    </row>
    <row r="23" spans="1:7" ht="16.149999999999999" customHeight="1" x14ac:dyDescent="0.25">
      <c r="A23" s="75">
        <v>1</v>
      </c>
      <c r="B23" s="84" t="s">
        <v>46</v>
      </c>
      <c r="C23" s="100"/>
      <c r="D23" s="99"/>
      <c r="E23" s="97"/>
      <c r="F23" s="97"/>
      <c r="G23" s="98"/>
    </row>
    <row r="24" spans="1:7" ht="15.85" customHeight="1" x14ac:dyDescent="0.25">
      <c r="A24" s="75">
        <v>2</v>
      </c>
      <c r="B24" s="84" t="s">
        <v>47</v>
      </c>
      <c r="C24" s="100"/>
      <c r="D24" s="99"/>
      <c r="E24" s="97"/>
      <c r="F24" s="97"/>
      <c r="G24" s="98"/>
    </row>
    <row r="25" spans="1:7" ht="28.8" x14ac:dyDescent="0.25">
      <c r="A25" s="75">
        <v>3</v>
      </c>
      <c r="B25" s="84" t="s">
        <v>48</v>
      </c>
      <c r="C25" s="100"/>
      <c r="D25" s="99"/>
      <c r="E25" s="97"/>
      <c r="F25" s="97"/>
      <c r="G25" s="98"/>
    </row>
    <row r="26" spans="1:7" ht="14.4" x14ac:dyDescent="0.25">
      <c r="A26" s="75">
        <v>4</v>
      </c>
      <c r="B26" s="87" t="s">
        <v>49</v>
      </c>
      <c r="C26" s="100"/>
      <c r="D26" s="99"/>
      <c r="E26" s="97"/>
      <c r="F26" s="97"/>
      <c r="G26" s="98"/>
    </row>
    <row r="27" spans="1:7" ht="16.149999999999999" customHeight="1" x14ac:dyDescent="0.25">
      <c r="A27" s="89" t="s">
        <v>50</v>
      </c>
      <c r="B27" s="88" t="s">
        <v>51</v>
      </c>
      <c r="C27" s="100"/>
      <c r="D27" s="99">
        <v>2</v>
      </c>
      <c r="E27" s="97">
        <v>10</v>
      </c>
      <c r="F27" s="97">
        <f>D27*E27</f>
        <v>20</v>
      </c>
      <c r="G27" s="98">
        <f>F27/$E$52</f>
        <v>0.2</v>
      </c>
    </row>
    <row r="28" spans="1:7" ht="16.149999999999999" customHeight="1" x14ac:dyDescent="0.25">
      <c r="A28" s="75">
        <v>0</v>
      </c>
      <c r="B28" s="84" t="s">
        <v>52</v>
      </c>
      <c r="C28" s="100"/>
      <c r="D28" s="99"/>
      <c r="E28" s="97"/>
      <c r="F28" s="97"/>
      <c r="G28" s="98"/>
    </row>
    <row r="29" spans="1:7" ht="28.8" x14ac:dyDescent="0.25">
      <c r="A29" s="75">
        <v>1</v>
      </c>
      <c r="B29" s="84" t="s">
        <v>53</v>
      </c>
      <c r="C29" s="100"/>
      <c r="D29" s="99"/>
      <c r="E29" s="97"/>
      <c r="F29" s="97"/>
      <c r="G29" s="98"/>
    </row>
    <row r="30" spans="1:7" ht="16.149999999999999" customHeight="1" x14ac:dyDescent="0.25">
      <c r="A30" s="75">
        <v>2</v>
      </c>
      <c r="B30" s="84" t="s">
        <v>54</v>
      </c>
      <c r="C30" s="100"/>
      <c r="D30" s="99"/>
      <c r="E30" s="97"/>
      <c r="F30" s="97"/>
      <c r="G30" s="98"/>
    </row>
    <row r="31" spans="1:7" ht="15.85" customHeight="1" x14ac:dyDescent="0.25">
      <c r="A31" s="75">
        <v>3</v>
      </c>
      <c r="B31" s="84" t="s">
        <v>55</v>
      </c>
      <c r="C31" s="100"/>
      <c r="D31" s="99"/>
      <c r="E31" s="97"/>
      <c r="F31" s="97"/>
      <c r="G31" s="98"/>
    </row>
    <row r="32" spans="1:7" ht="28.8" x14ac:dyDescent="0.25">
      <c r="A32" s="75">
        <v>4</v>
      </c>
      <c r="B32" s="84" t="s">
        <v>56</v>
      </c>
      <c r="C32" s="100"/>
      <c r="D32" s="99"/>
      <c r="E32" s="97"/>
      <c r="F32" s="97"/>
      <c r="G32" s="98"/>
    </row>
    <row r="33" spans="1:7" ht="16.149999999999999" customHeight="1" x14ac:dyDescent="0.25">
      <c r="A33" s="63" t="s">
        <v>57</v>
      </c>
      <c r="B33" s="88" t="s">
        <v>58</v>
      </c>
      <c r="C33" s="100"/>
      <c r="D33" s="99">
        <v>0</v>
      </c>
      <c r="E33" s="97">
        <v>10</v>
      </c>
      <c r="F33" s="97">
        <f>D33*E33</f>
        <v>0</v>
      </c>
      <c r="G33" s="98">
        <f>F33/$E$52</f>
        <v>0</v>
      </c>
    </row>
    <row r="34" spans="1:7" ht="16.149999999999999" customHeight="1" x14ac:dyDescent="0.25">
      <c r="A34" s="75">
        <v>0</v>
      </c>
      <c r="B34" s="84" t="s">
        <v>59</v>
      </c>
      <c r="C34" s="100"/>
      <c r="D34" s="99"/>
      <c r="E34" s="97"/>
      <c r="F34" s="97"/>
      <c r="G34" s="98"/>
    </row>
    <row r="35" spans="1:7" ht="16.149999999999999" customHeight="1" x14ac:dyDescent="0.25">
      <c r="A35" s="75">
        <v>1</v>
      </c>
      <c r="B35" s="84" t="s">
        <v>60</v>
      </c>
      <c r="C35" s="100"/>
      <c r="D35" s="99"/>
      <c r="E35" s="97"/>
      <c r="F35" s="97"/>
      <c r="G35" s="98"/>
    </row>
    <row r="36" spans="1:7" ht="16.149999999999999" customHeight="1" x14ac:dyDescent="0.25">
      <c r="A36" s="75">
        <v>2</v>
      </c>
      <c r="B36" s="84" t="s">
        <v>61</v>
      </c>
      <c r="C36" s="100"/>
      <c r="D36" s="99"/>
      <c r="E36" s="97"/>
      <c r="F36" s="97"/>
      <c r="G36" s="98"/>
    </row>
    <row r="37" spans="1:7" ht="16.149999999999999" customHeight="1" x14ac:dyDescent="0.25">
      <c r="A37" s="75">
        <v>3</v>
      </c>
      <c r="B37" s="84" t="s">
        <v>62</v>
      </c>
      <c r="C37" s="100"/>
      <c r="D37" s="99"/>
      <c r="E37" s="97"/>
      <c r="F37" s="97"/>
      <c r="G37" s="98"/>
    </row>
    <row r="38" spans="1:7" ht="15.85" customHeight="1" x14ac:dyDescent="0.25">
      <c r="A38" s="75">
        <v>4</v>
      </c>
      <c r="B38" s="84" t="s">
        <v>63</v>
      </c>
      <c r="C38" s="100"/>
      <c r="D38" s="99"/>
      <c r="E38" s="97"/>
      <c r="F38" s="97"/>
      <c r="G38" s="98"/>
    </row>
    <row r="39" spans="1:7" ht="16.149999999999999" customHeight="1" x14ac:dyDescent="0.25">
      <c r="A39" s="63" t="s">
        <v>64</v>
      </c>
      <c r="B39" s="86" t="s">
        <v>65</v>
      </c>
      <c r="C39" s="100"/>
      <c r="D39" s="99">
        <v>1</v>
      </c>
      <c r="E39" s="97">
        <v>5</v>
      </c>
      <c r="F39" s="97">
        <f>D39*E39</f>
        <v>5</v>
      </c>
      <c r="G39" s="98">
        <f>F39/$E$52</f>
        <v>0.05</v>
      </c>
    </row>
    <row r="40" spans="1:7" ht="16.149999999999999" customHeight="1" x14ac:dyDescent="0.25">
      <c r="A40" s="75">
        <v>0</v>
      </c>
      <c r="B40" s="84" t="s">
        <v>66</v>
      </c>
      <c r="C40" s="100"/>
      <c r="D40" s="99"/>
      <c r="E40" s="97"/>
      <c r="F40" s="97"/>
      <c r="G40" s="98"/>
    </row>
    <row r="41" spans="1:7" ht="16.149999999999999" customHeight="1" x14ac:dyDescent="0.25">
      <c r="A41" s="75">
        <v>1</v>
      </c>
      <c r="B41" s="84" t="s">
        <v>67</v>
      </c>
      <c r="C41" s="100"/>
      <c r="D41" s="99"/>
      <c r="E41" s="97"/>
      <c r="F41" s="97"/>
      <c r="G41" s="98"/>
    </row>
    <row r="42" spans="1:7" ht="16.149999999999999" customHeight="1" x14ac:dyDescent="0.25">
      <c r="A42" s="75">
        <v>2</v>
      </c>
      <c r="B42" s="84" t="s">
        <v>68</v>
      </c>
      <c r="C42" s="100"/>
      <c r="D42" s="99"/>
      <c r="E42" s="97"/>
      <c r="F42" s="97"/>
      <c r="G42" s="98"/>
    </row>
    <row r="43" spans="1:7" ht="16.149999999999999" customHeight="1" x14ac:dyDescent="0.25">
      <c r="A43" s="75">
        <v>3</v>
      </c>
      <c r="B43" s="84" t="s">
        <v>69</v>
      </c>
      <c r="C43" s="100"/>
      <c r="D43" s="99"/>
      <c r="E43" s="97"/>
      <c r="F43" s="97"/>
      <c r="G43" s="98"/>
    </row>
    <row r="44" spans="1:7" ht="28.8" x14ac:dyDescent="0.25">
      <c r="A44" s="75">
        <v>4</v>
      </c>
      <c r="B44" s="84" t="s">
        <v>70</v>
      </c>
      <c r="C44" s="100"/>
      <c r="D44" s="99"/>
      <c r="E44" s="97"/>
      <c r="F44" s="97"/>
      <c r="G44" s="98"/>
    </row>
    <row r="45" spans="1:7" ht="16.149999999999999" customHeight="1" x14ac:dyDescent="0.25">
      <c r="A45" s="63" t="s">
        <v>71</v>
      </c>
      <c r="B45" s="86" t="s">
        <v>72</v>
      </c>
      <c r="C45" s="100"/>
      <c r="D45" s="99">
        <v>2</v>
      </c>
      <c r="E45" s="97">
        <v>10</v>
      </c>
      <c r="F45" s="97">
        <f>D45*E45</f>
        <v>20</v>
      </c>
      <c r="G45" s="98">
        <f>F45/$E$52</f>
        <v>0.2</v>
      </c>
    </row>
    <row r="46" spans="1:7" ht="16.149999999999999" customHeight="1" x14ac:dyDescent="0.25">
      <c r="A46" s="75">
        <v>0</v>
      </c>
      <c r="B46" s="84" t="s">
        <v>73</v>
      </c>
      <c r="C46" s="100"/>
      <c r="D46" s="99"/>
      <c r="E46" s="97"/>
      <c r="F46" s="97"/>
      <c r="G46" s="98"/>
    </row>
    <row r="47" spans="1:7" ht="16.149999999999999" customHeight="1" x14ac:dyDescent="0.25">
      <c r="A47" s="75">
        <v>1</v>
      </c>
      <c r="B47" s="84" t="s">
        <v>74</v>
      </c>
      <c r="C47" s="100"/>
      <c r="D47" s="99"/>
      <c r="E47" s="97"/>
      <c r="F47" s="97"/>
      <c r="G47" s="98"/>
    </row>
    <row r="48" spans="1:7" ht="16.149999999999999" customHeight="1" x14ac:dyDescent="0.25">
      <c r="A48" s="75">
        <v>2</v>
      </c>
      <c r="B48" s="84" t="s">
        <v>75</v>
      </c>
      <c r="C48" s="100"/>
      <c r="D48" s="99"/>
      <c r="E48" s="97"/>
      <c r="F48" s="97"/>
      <c r="G48" s="98"/>
    </row>
    <row r="49" spans="1:9" ht="16.149999999999999" customHeight="1" x14ac:dyDescent="0.25">
      <c r="A49" s="75">
        <v>3</v>
      </c>
      <c r="B49" s="84" t="s">
        <v>76</v>
      </c>
      <c r="C49" s="100"/>
      <c r="D49" s="99"/>
      <c r="E49" s="97"/>
      <c r="F49" s="97"/>
      <c r="G49" s="98"/>
    </row>
    <row r="50" spans="1:9" ht="28.8" x14ac:dyDescent="0.25">
      <c r="A50" s="75">
        <v>4</v>
      </c>
      <c r="B50" s="84" t="s">
        <v>77</v>
      </c>
      <c r="C50" s="100"/>
      <c r="D50" s="99"/>
      <c r="E50" s="97"/>
      <c r="F50" s="97"/>
      <c r="G50" s="98"/>
    </row>
    <row r="51" spans="1:9" ht="18" customHeight="1" x14ac:dyDescent="0.25">
      <c r="C51" s="52"/>
      <c r="D51" s="42"/>
      <c r="E51" s="53" t="s">
        <v>78</v>
      </c>
      <c r="F51" s="42"/>
      <c r="G51" s="54" t="s">
        <v>79</v>
      </c>
      <c r="H51" s="40" t="s">
        <v>80</v>
      </c>
      <c r="I51" s="40" t="s">
        <v>81</v>
      </c>
    </row>
    <row r="52" spans="1:9" ht="14.4" x14ac:dyDescent="0.25">
      <c r="D52" s="42"/>
      <c r="E52" s="41">
        <v>100</v>
      </c>
      <c r="F52" s="42"/>
      <c r="G52" s="43">
        <f>SUM(G3:G50)</f>
        <v>0.89999999999999991</v>
      </c>
      <c r="H52" s="44">
        <v>0.3</v>
      </c>
      <c r="I52" s="45">
        <f>H52*G52</f>
        <v>0.26999999999999996</v>
      </c>
    </row>
    <row r="53" spans="1:9" ht="15.05" thickBot="1" x14ac:dyDescent="0.3">
      <c r="A53" s="76"/>
      <c r="B53" s="94" t="s">
        <v>82</v>
      </c>
      <c r="C53" s="94"/>
      <c r="D53" s="94"/>
      <c r="E53" s="41"/>
      <c r="F53" s="42"/>
      <c r="G53" s="43"/>
      <c r="H53" s="44"/>
      <c r="I53" s="45"/>
    </row>
    <row r="54" spans="1:9" ht="15.85" customHeight="1" x14ac:dyDescent="0.25">
      <c r="A54" s="63" t="s">
        <v>83</v>
      </c>
      <c r="B54" s="85" t="s">
        <v>84</v>
      </c>
      <c r="C54" s="100"/>
      <c r="D54" s="101">
        <v>2</v>
      </c>
      <c r="E54" s="97">
        <v>15</v>
      </c>
      <c r="F54" s="97">
        <f>D54*E54</f>
        <v>30</v>
      </c>
      <c r="G54" s="98">
        <f>F54/$E$109</f>
        <v>0.3</v>
      </c>
    </row>
    <row r="55" spans="1:9" ht="14.4" x14ac:dyDescent="0.25">
      <c r="A55" s="75">
        <v>0</v>
      </c>
      <c r="B55" s="84" t="s">
        <v>85</v>
      </c>
      <c r="C55" s="100"/>
      <c r="D55" s="101"/>
      <c r="E55" s="97"/>
      <c r="F55" s="97"/>
      <c r="G55" s="98"/>
    </row>
    <row r="56" spans="1:9" ht="15.85" customHeight="1" x14ac:dyDescent="0.25">
      <c r="A56" s="75">
        <v>1</v>
      </c>
      <c r="B56" s="84" t="s">
        <v>86</v>
      </c>
      <c r="C56" s="100"/>
      <c r="D56" s="101"/>
      <c r="E56" s="97"/>
      <c r="F56" s="97"/>
      <c r="G56" s="98"/>
    </row>
    <row r="57" spans="1:9" ht="14.4" x14ac:dyDescent="0.25">
      <c r="A57" s="75">
        <v>2</v>
      </c>
      <c r="B57" s="87" t="s">
        <v>87</v>
      </c>
      <c r="C57" s="100"/>
      <c r="D57" s="101"/>
      <c r="E57" s="97"/>
      <c r="F57" s="97"/>
      <c r="G57" s="98"/>
    </row>
    <row r="58" spans="1:9" ht="15.85" customHeight="1" x14ac:dyDescent="0.25">
      <c r="A58" s="75">
        <v>3</v>
      </c>
      <c r="B58" s="84" t="s">
        <v>88</v>
      </c>
      <c r="C58" s="100"/>
      <c r="D58" s="101"/>
      <c r="E58" s="97"/>
      <c r="F58" s="97"/>
      <c r="G58" s="98"/>
    </row>
    <row r="59" spans="1:9" ht="28.8" x14ac:dyDescent="0.25">
      <c r="A59" s="75">
        <v>4</v>
      </c>
      <c r="B59" s="84" t="s">
        <v>89</v>
      </c>
      <c r="C59" s="100"/>
      <c r="D59" s="101"/>
      <c r="E59" s="97"/>
      <c r="F59" s="97"/>
      <c r="G59" s="98"/>
    </row>
    <row r="60" spans="1:9" ht="15.85" customHeight="1" x14ac:dyDescent="0.25">
      <c r="A60" s="63" t="s">
        <v>90</v>
      </c>
      <c r="B60" s="86" t="s">
        <v>91</v>
      </c>
      <c r="C60" s="100"/>
      <c r="D60" s="101">
        <v>1</v>
      </c>
      <c r="E60" s="97">
        <v>15</v>
      </c>
      <c r="F60" s="97">
        <f>D60*E60</f>
        <v>15</v>
      </c>
      <c r="G60" s="98">
        <f>F60/$E$109</f>
        <v>0.15</v>
      </c>
    </row>
    <row r="61" spans="1:9" ht="15.85" customHeight="1" x14ac:dyDescent="0.25">
      <c r="A61" s="75">
        <v>0</v>
      </c>
      <c r="B61" s="84" t="s">
        <v>92</v>
      </c>
      <c r="C61" s="100"/>
      <c r="D61" s="101"/>
      <c r="E61" s="97"/>
      <c r="F61" s="97"/>
      <c r="G61" s="98"/>
    </row>
    <row r="62" spans="1:9" ht="15.85" customHeight="1" x14ac:dyDescent="0.25">
      <c r="A62" s="75">
        <v>1</v>
      </c>
      <c r="B62" s="84" t="s">
        <v>93</v>
      </c>
      <c r="C62" s="100"/>
      <c r="D62" s="101"/>
      <c r="E62" s="97"/>
      <c r="F62" s="97"/>
      <c r="G62" s="98"/>
    </row>
    <row r="63" spans="1:9" ht="15.85" customHeight="1" x14ac:dyDescent="0.25">
      <c r="A63" s="75">
        <v>2</v>
      </c>
      <c r="B63" s="84" t="s">
        <v>94</v>
      </c>
      <c r="C63" s="100"/>
      <c r="D63" s="101"/>
      <c r="E63" s="97"/>
      <c r="F63" s="97"/>
      <c r="G63" s="98"/>
    </row>
    <row r="64" spans="1:9" ht="15.85" customHeight="1" x14ac:dyDescent="0.25">
      <c r="A64" s="75">
        <v>3</v>
      </c>
      <c r="B64" s="84" t="s">
        <v>95</v>
      </c>
      <c r="C64" s="100"/>
      <c r="D64" s="101"/>
      <c r="E64" s="97"/>
      <c r="F64" s="97"/>
      <c r="G64" s="98"/>
    </row>
    <row r="65" spans="1:7" ht="15.85" customHeight="1" x14ac:dyDescent="0.25">
      <c r="A65" s="75">
        <v>4</v>
      </c>
      <c r="B65" s="84" t="s">
        <v>96</v>
      </c>
      <c r="C65" s="100"/>
      <c r="D65" s="101"/>
      <c r="E65" s="97"/>
      <c r="F65" s="97"/>
      <c r="G65" s="98"/>
    </row>
    <row r="66" spans="1:7" ht="15.85" customHeight="1" x14ac:dyDescent="0.25">
      <c r="A66" s="63" t="s">
        <v>97</v>
      </c>
      <c r="B66" s="86" t="s">
        <v>98</v>
      </c>
      <c r="C66" s="100"/>
      <c r="D66" s="101">
        <v>2</v>
      </c>
      <c r="E66" s="97">
        <v>15</v>
      </c>
      <c r="F66" s="97">
        <f>D66*E66</f>
        <v>30</v>
      </c>
      <c r="G66" s="98">
        <f>F66/$E$109</f>
        <v>0.3</v>
      </c>
    </row>
    <row r="67" spans="1:7" ht="15.85" customHeight="1" x14ac:dyDescent="0.25">
      <c r="A67" s="75">
        <v>0</v>
      </c>
      <c r="B67" s="84" t="s">
        <v>99</v>
      </c>
      <c r="C67" s="100"/>
      <c r="D67" s="101"/>
      <c r="E67" s="97"/>
      <c r="F67" s="97"/>
      <c r="G67" s="98"/>
    </row>
    <row r="68" spans="1:7" ht="15.85" customHeight="1" x14ac:dyDescent="0.25">
      <c r="A68" s="75">
        <v>1</v>
      </c>
      <c r="B68" s="84" t="s">
        <v>100</v>
      </c>
      <c r="C68" s="100"/>
      <c r="D68" s="101"/>
      <c r="E68" s="97"/>
      <c r="F68" s="97"/>
      <c r="G68" s="98"/>
    </row>
    <row r="69" spans="1:7" ht="14.4" x14ac:dyDescent="0.25">
      <c r="A69" s="75">
        <v>2</v>
      </c>
      <c r="B69" s="84" t="s">
        <v>101</v>
      </c>
      <c r="C69" s="100"/>
      <c r="D69" s="101"/>
      <c r="E69" s="97"/>
      <c r="F69" s="97"/>
      <c r="G69" s="98"/>
    </row>
    <row r="70" spans="1:7" ht="15.85" customHeight="1" x14ac:dyDescent="0.25">
      <c r="A70" s="75">
        <v>3</v>
      </c>
      <c r="B70" s="84" t="s">
        <v>102</v>
      </c>
      <c r="C70" s="100"/>
      <c r="D70" s="101"/>
      <c r="E70" s="97"/>
      <c r="F70" s="97"/>
      <c r="G70" s="98"/>
    </row>
    <row r="71" spans="1:7" ht="28.8" x14ac:dyDescent="0.25">
      <c r="A71" s="75">
        <v>4</v>
      </c>
      <c r="B71" s="84" t="s">
        <v>103</v>
      </c>
      <c r="C71" s="100"/>
      <c r="D71" s="101"/>
      <c r="E71" s="97"/>
      <c r="F71" s="97"/>
      <c r="G71" s="98"/>
    </row>
    <row r="72" spans="1:7" ht="15.85" customHeight="1" x14ac:dyDescent="0.25">
      <c r="A72" s="63" t="s">
        <v>104</v>
      </c>
      <c r="B72" s="86" t="s">
        <v>105</v>
      </c>
      <c r="C72" s="100"/>
      <c r="D72" s="101">
        <v>1</v>
      </c>
      <c r="E72" s="97">
        <v>5</v>
      </c>
      <c r="F72" s="97">
        <f>D72*E72</f>
        <v>5</v>
      </c>
      <c r="G72" s="98">
        <f>F72/$E$109</f>
        <v>0.05</v>
      </c>
    </row>
    <row r="73" spans="1:7" ht="15.85" customHeight="1" x14ac:dyDescent="0.25">
      <c r="A73" s="75">
        <v>0</v>
      </c>
      <c r="B73" s="84" t="s">
        <v>106</v>
      </c>
      <c r="C73" s="100"/>
      <c r="D73" s="101"/>
      <c r="E73" s="97"/>
      <c r="F73" s="97"/>
      <c r="G73" s="98"/>
    </row>
    <row r="74" spans="1:7" ht="14.4" x14ac:dyDescent="0.25">
      <c r="A74" s="75">
        <v>1</v>
      </c>
      <c r="B74" s="87" t="s">
        <v>107</v>
      </c>
      <c r="C74" s="100"/>
      <c r="D74" s="101"/>
      <c r="E74" s="97"/>
      <c r="F74" s="97"/>
      <c r="G74" s="98"/>
    </row>
    <row r="75" spans="1:7" ht="28.8" x14ac:dyDescent="0.25">
      <c r="A75" s="75">
        <v>2</v>
      </c>
      <c r="B75" s="84" t="s">
        <v>108</v>
      </c>
      <c r="C75" s="100"/>
      <c r="D75" s="101"/>
      <c r="E75" s="97"/>
      <c r="F75" s="97"/>
      <c r="G75" s="98"/>
    </row>
    <row r="76" spans="1:7" ht="15.85" customHeight="1" x14ac:dyDescent="0.25">
      <c r="A76" s="75">
        <v>3</v>
      </c>
      <c r="B76" s="84" t="s">
        <v>109</v>
      </c>
      <c r="C76" s="100"/>
      <c r="D76" s="101"/>
      <c r="E76" s="97"/>
      <c r="F76" s="97"/>
      <c r="G76" s="98"/>
    </row>
    <row r="77" spans="1:7" ht="28.8" x14ac:dyDescent="0.25">
      <c r="A77" s="75">
        <v>4</v>
      </c>
      <c r="B77" s="84" t="s">
        <v>110</v>
      </c>
      <c r="C77" s="100"/>
      <c r="D77" s="101"/>
      <c r="E77" s="97"/>
      <c r="F77" s="97"/>
      <c r="G77" s="98"/>
    </row>
    <row r="78" spans="1:7" ht="15.85" customHeight="1" x14ac:dyDescent="0.25">
      <c r="A78" s="63" t="s">
        <v>111</v>
      </c>
      <c r="B78" s="86" t="s">
        <v>112</v>
      </c>
      <c r="C78" s="100"/>
      <c r="D78" s="101">
        <v>0</v>
      </c>
      <c r="E78" s="97">
        <v>10</v>
      </c>
      <c r="F78" s="97">
        <f>D78*E78</f>
        <v>0</v>
      </c>
      <c r="G78" s="98">
        <f>F78/$E$109</f>
        <v>0</v>
      </c>
    </row>
    <row r="79" spans="1:7" ht="15.85" customHeight="1" x14ac:dyDescent="0.25">
      <c r="A79" s="75">
        <v>0</v>
      </c>
      <c r="B79" s="84" t="s">
        <v>113</v>
      </c>
      <c r="C79" s="100"/>
      <c r="D79" s="101"/>
      <c r="E79" s="97"/>
      <c r="F79" s="97"/>
      <c r="G79" s="98"/>
    </row>
    <row r="80" spans="1:7" ht="14.4" x14ac:dyDescent="0.25">
      <c r="A80" s="75">
        <v>1</v>
      </c>
      <c r="B80" s="84" t="s">
        <v>114</v>
      </c>
      <c r="C80" s="100"/>
      <c r="D80" s="101"/>
      <c r="E80" s="97"/>
      <c r="F80" s="97"/>
      <c r="G80" s="98"/>
    </row>
    <row r="81" spans="1:7" ht="15.85" customHeight="1" x14ac:dyDescent="0.25">
      <c r="A81" s="75">
        <v>2</v>
      </c>
      <c r="B81" s="84" t="s">
        <v>115</v>
      </c>
      <c r="C81" s="100"/>
      <c r="D81" s="101"/>
      <c r="E81" s="97"/>
      <c r="F81" s="97"/>
      <c r="G81" s="98"/>
    </row>
    <row r="82" spans="1:7" ht="28.8" x14ac:dyDescent="0.25">
      <c r="A82" s="75">
        <v>3</v>
      </c>
      <c r="B82" s="84" t="s">
        <v>116</v>
      </c>
      <c r="C82" s="100"/>
      <c r="D82" s="101"/>
      <c r="E82" s="97"/>
      <c r="F82" s="97"/>
      <c r="G82" s="98"/>
    </row>
    <row r="83" spans="1:7" ht="15.85" customHeight="1" x14ac:dyDescent="0.25">
      <c r="A83" s="75">
        <v>4</v>
      </c>
      <c r="B83" s="84" t="s">
        <v>117</v>
      </c>
      <c r="C83" s="100"/>
      <c r="D83" s="101"/>
      <c r="E83" s="97"/>
      <c r="F83" s="97"/>
      <c r="G83" s="98"/>
    </row>
    <row r="84" spans="1:7" ht="15.85" customHeight="1" x14ac:dyDescent="0.25">
      <c r="A84" s="63" t="s">
        <v>118</v>
      </c>
      <c r="B84" s="86" t="s">
        <v>119</v>
      </c>
      <c r="C84" s="100"/>
      <c r="D84" s="101">
        <v>2</v>
      </c>
      <c r="E84" s="97">
        <v>10</v>
      </c>
      <c r="F84" s="97">
        <f>D84*E84</f>
        <v>20</v>
      </c>
      <c r="G84" s="98">
        <f>F84/$E$109</f>
        <v>0.2</v>
      </c>
    </row>
    <row r="85" spans="1:7" ht="15.85" customHeight="1" x14ac:dyDescent="0.25">
      <c r="A85" s="75">
        <v>0</v>
      </c>
      <c r="B85" s="84" t="s">
        <v>120</v>
      </c>
      <c r="C85" s="100"/>
      <c r="D85" s="101"/>
      <c r="E85" s="97"/>
      <c r="F85" s="97"/>
      <c r="G85" s="98"/>
    </row>
    <row r="86" spans="1:7" ht="15.85" customHeight="1" x14ac:dyDescent="0.25">
      <c r="A86" s="75">
        <v>1</v>
      </c>
      <c r="B86" s="84" t="s">
        <v>121</v>
      </c>
      <c r="C86" s="100"/>
      <c r="D86" s="101"/>
      <c r="E86" s="97"/>
      <c r="F86" s="97"/>
      <c r="G86" s="98"/>
    </row>
    <row r="87" spans="1:7" ht="15.85" customHeight="1" x14ac:dyDescent="0.25">
      <c r="A87" s="75">
        <v>2</v>
      </c>
      <c r="B87" s="84" t="s">
        <v>122</v>
      </c>
      <c r="C87" s="100"/>
      <c r="D87" s="101"/>
      <c r="E87" s="97"/>
      <c r="F87" s="97"/>
      <c r="G87" s="98"/>
    </row>
    <row r="88" spans="1:7" ht="28.8" x14ac:dyDescent="0.25">
      <c r="A88" s="75">
        <v>3</v>
      </c>
      <c r="B88" s="84" t="s">
        <v>123</v>
      </c>
      <c r="C88" s="100"/>
      <c r="D88" s="101"/>
      <c r="E88" s="97"/>
      <c r="F88" s="97"/>
      <c r="G88" s="98"/>
    </row>
    <row r="89" spans="1:7" ht="15.85" customHeight="1" x14ac:dyDescent="0.25">
      <c r="A89" s="75">
        <v>4</v>
      </c>
      <c r="B89" s="84" t="s">
        <v>124</v>
      </c>
      <c r="C89" s="100"/>
      <c r="D89" s="101"/>
      <c r="E89" s="97"/>
      <c r="F89" s="97"/>
      <c r="G89" s="98"/>
    </row>
    <row r="90" spans="1:7" ht="15.85" customHeight="1" x14ac:dyDescent="0.25">
      <c r="A90" s="63" t="s">
        <v>125</v>
      </c>
      <c r="B90" s="86" t="s">
        <v>126</v>
      </c>
      <c r="C90" s="100"/>
      <c r="D90" s="101">
        <v>1</v>
      </c>
      <c r="E90" s="97">
        <v>10</v>
      </c>
      <c r="F90" s="97">
        <f>D90*E90</f>
        <v>10</v>
      </c>
      <c r="G90" s="98">
        <f>F90/$E$109</f>
        <v>0.1</v>
      </c>
    </row>
    <row r="91" spans="1:7" ht="15.85" customHeight="1" x14ac:dyDescent="0.25">
      <c r="A91" s="75">
        <v>0</v>
      </c>
      <c r="B91" s="84" t="s">
        <v>127</v>
      </c>
      <c r="C91" s="100"/>
      <c r="D91" s="101"/>
      <c r="E91" s="97"/>
      <c r="F91" s="97"/>
      <c r="G91" s="98"/>
    </row>
    <row r="92" spans="1:7" ht="15.85" customHeight="1" x14ac:dyDescent="0.25">
      <c r="A92" s="75">
        <v>1</v>
      </c>
      <c r="B92" s="84" t="s">
        <v>128</v>
      </c>
      <c r="C92" s="100"/>
      <c r="D92" s="101"/>
      <c r="E92" s="97"/>
      <c r="F92" s="97"/>
      <c r="G92" s="98"/>
    </row>
    <row r="93" spans="1:7" ht="15.85" customHeight="1" x14ac:dyDescent="0.25">
      <c r="A93" s="75">
        <v>2</v>
      </c>
      <c r="B93" s="84" t="s">
        <v>129</v>
      </c>
      <c r="C93" s="100"/>
      <c r="D93" s="101"/>
      <c r="E93" s="97"/>
      <c r="F93" s="97"/>
      <c r="G93" s="98"/>
    </row>
    <row r="94" spans="1:7" ht="28.8" x14ac:dyDescent="0.25">
      <c r="A94" s="75">
        <v>3</v>
      </c>
      <c r="B94" s="84" t="s">
        <v>130</v>
      </c>
      <c r="C94" s="100"/>
      <c r="D94" s="101"/>
      <c r="E94" s="97"/>
      <c r="F94" s="97"/>
      <c r="G94" s="98"/>
    </row>
    <row r="95" spans="1:7" ht="15.85" customHeight="1" x14ac:dyDescent="0.25">
      <c r="A95" s="75">
        <v>4</v>
      </c>
      <c r="B95" s="84" t="s">
        <v>131</v>
      </c>
      <c r="C95" s="100"/>
      <c r="D95" s="101"/>
      <c r="E95" s="97"/>
      <c r="F95" s="97"/>
      <c r="G95" s="98"/>
    </row>
    <row r="96" spans="1:7" ht="15.85" customHeight="1" x14ac:dyDescent="0.25">
      <c r="A96" s="63" t="s">
        <v>132</v>
      </c>
      <c r="B96" s="86" t="s">
        <v>133</v>
      </c>
      <c r="C96" s="100"/>
      <c r="D96" s="101">
        <v>1</v>
      </c>
      <c r="E96" s="97">
        <v>10</v>
      </c>
      <c r="F96" s="97">
        <f>D96*E96</f>
        <v>10</v>
      </c>
      <c r="G96" s="98">
        <f>F96/$E$109</f>
        <v>0.1</v>
      </c>
    </row>
    <row r="97" spans="1:9" ht="15.85" customHeight="1" x14ac:dyDescent="0.25">
      <c r="A97" s="75">
        <v>0</v>
      </c>
      <c r="B97" s="84" t="s">
        <v>134</v>
      </c>
      <c r="C97" s="100"/>
      <c r="D97" s="101"/>
      <c r="E97" s="97"/>
      <c r="F97" s="97"/>
      <c r="G97" s="98"/>
    </row>
    <row r="98" spans="1:9" ht="15.85" customHeight="1" x14ac:dyDescent="0.25">
      <c r="A98" s="75">
        <v>1</v>
      </c>
      <c r="B98" s="84" t="s">
        <v>135</v>
      </c>
      <c r="C98" s="100"/>
      <c r="D98" s="101"/>
      <c r="E98" s="97"/>
      <c r="F98" s="97"/>
      <c r="G98" s="98"/>
    </row>
    <row r="99" spans="1:9" ht="15.85" customHeight="1" x14ac:dyDescent="0.25">
      <c r="A99" s="75">
        <v>2</v>
      </c>
      <c r="B99" s="84" t="s">
        <v>136</v>
      </c>
      <c r="C99" s="100"/>
      <c r="D99" s="101"/>
      <c r="E99" s="97"/>
      <c r="F99" s="97"/>
      <c r="G99" s="98"/>
    </row>
    <row r="100" spans="1:9" ht="15.85" customHeight="1" x14ac:dyDescent="0.25">
      <c r="A100" s="75">
        <v>3</v>
      </c>
      <c r="B100" s="84" t="s">
        <v>137</v>
      </c>
      <c r="C100" s="100"/>
      <c r="D100" s="101"/>
      <c r="E100" s="97"/>
      <c r="F100" s="97"/>
      <c r="G100" s="98"/>
    </row>
    <row r="101" spans="1:9" ht="15.85" customHeight="1" x14ac:dyDescent="0.25">
      <c r="A101" s="75">
        <v>4</v>
      </c>
      <c r="B101" s="84" t="s">
        <v>138</v>
      </c>
      <c r="C101" s="100"/>
      <c r="D101" s="101"/>
      <c r="E101" s="97"/>
      <c r="F101" s="97"/>
      <c r="G101" s="98"/>
    </row>
    <row r="102" spans="1:9" ht="15.85" customHeight="1" x14ac:dyDescent="0.25">
      <c r="A102" s="63" t="s">
        <v>139</v>
      </c>
      <c r="B102" s="86" t="s">
        <v>140</v>
      </c>
      <c r="C102" s="100"/>
      <c r="D102" s="101">
        <v>2</v>
      </c>
      <c r="E102" s="97">
        <v>10</v>
      </c>
      <c r="F102" s="97">
        <f>D102*E102</f>
        <v>20</v>
      </c>
      <c r="G102" s="98">
        <f>F102/$E$109</f>
        <v>0.2</v>
      </c>
    </row>
    <row r="103" spans="1:9" ht="15.85" customHeight="1" x14ac:dyDescent="0.25">
      <c r="A103" s="75">
        <v>0</v>
      </c>
      <c r="B103" s="84" t="s">
        <v>141</v>
      </c>
      <c r="C103" s="100"/>
      <c r="D103" s="101"/>
      <c r="E103" s="97"/>
      <c r="F103" s="97"/>
      <c r="G103" s="98"/>
    </row>
    <row r="104" spans="1:9" ht="15.85" customHeight="1" x14ac:dyDescent="0.25">
      <c r="A104" s="75">
        <v>1</v>
      </c>
      <c r="B104" s="84" t="s">
        <v>142</v>
      </c>
      <c r="C104" s="100"/>
      <c r="D104" s="101"/>
      <c r="E104" s="97"/>
      <c r="F104" s="97"/>
      <c r="G104" s="98"/>
    </row>
    <row r="105" spans="1:9" ht="15.85" customHeight="1" x14ac:dyDescent="0.25">
      <c r="A105" s="75">
        <v>2</v>
      </c>
      <c r="B105" s="84" t="s">
        <v>143</v>
      </c>
      <c r="C105" s="100"/>
      <c r="D105" s="101"/>
      <c r="E105" s="97"/>
      <c r="F105" s="97"/>
      <c r="G105" s="98"/>
    </row>
    <row r="106" spans="1:9" ht="15.85" customHeight="1" x14ac:dyDescent="0.25">
      <c r="A106" s="75">
        <v>3</v>
      </c>
      <c r="B106" s="84" t="s">
        <v>144</v>
      </c>
      <c r="C106" s="100"/>
      <c r="D106" s="101"/>
      <c r="E106" s="97"/>
      <c r="F106" s="97"/>
      <c r="G106" s="98"/>
    </row>
    <row r="107" spans="1:9" ht="28.8" x14ac:dyDescent="0.25">
      <c r="A107" s="75">
        <v>4</v>
      </c>
      <c r="B107" s="84" t="s">
        <v>145</v>
      </c>
      <c r="C107" s="100"/>
      <c r="D107" s="101"/>
      <c r="E107" s="97"/>
      <c r="F107" s="97"/>
      <c r="G107" s="98"/>
    </row>
    <row r="108" spans="1:9" ht="14.4" x14ac:dyDescent="0.25">
      <c r="C108" s="100"/>
      <c r="D108" s="55"/>
      <c r="E108" s="53" t="s">
        <v>78</v>
      </c>
      <c r="F108" s="42"/>
      <c r="G108" s="54" t="s">
        <v>79</v>
      </c>
      <c r="H108" s="40" t="s">
        <v>80</v>
      </c>
      <c r="I108" s="40" t="s">
        <v>81</v>
      </c>
    </row>
    <row r="109" spans="1:9" ht="14.4" x14ac:dyDescent="0.25">
      <c r="D109" s="55"/>
      <c r="E109" s="41">
        <v>100</v>
      </c>
      <c r="F109" s="42"/>
      <c r="G109" s="43">
        <f>SUM(G54:G107)</f>
        <v>1.4000000000000001</v>
      </c>
      <c r="H109" s="44">
        <v>0.25</v>
      </c>
      <c r="I109" s="45">
        <f>G109*H109</f>
        <v>0.35000000000000003</v>
      </c>
    </row>
    <row r="110" spans="1:9" ht="15.05" thickBot="1" x14ac:dyDescent="0.3">
      <c r="A110" s="77"/>
      <c r="B110" s="95" t="s">
        <v>146</v>
      </c>
      <c r="C110" s="95"/>
      <c r="D110" s="95"/>
      <c r="E110" s="41"/>
      <c r="F110" s="42"/>
      <c r="G110" s="43"/>
      <c r="H110" s="44"/>
      <c r="I110" s="45"/>
    </row>
    <row r="111" spans="1:9" ht="15.85" customHeight="1" x14ac:dyDescent="0.25">
      <c r="A111" s="78" t="s">
        <v>147</v>
      </c>
      <c r="B111" s="85" t="s">
        <v>148</v>
      </c>
      <c r="C111" s="100"/>
      <c r="D111" s="102">
        <v>2</v>
      </c>
      <c r="E111" s="97">
        <v>15</v>
      </c>
      <c r="F111" s="97">
        <f>E111*D111</f>
        <v>30</v>
      </c>
      <c r="G111" s="98">
        <f>F111/$E$166</f>
        <v>0.3</v>
      </c>
    </row>
    <row r="112" spans="1:9" ht="15.85" customHeight="1" x14ac:dyDescent="0.25">
      <c r="A112" s="75">
        <v>0</v>
      </c>
      <c r="B112" s="84" t="s">
        <v>149</v>
      </c>
      <c r="C112" s="100"/>
      <c r="D112" s="102"/>
      <c r="E112" s="97"/>
      <c r="F112" s="97"/>
      <c r="G112" s="98"/>
    </row>
    <row r="113" spans="1:7" ht="15.85" customHeight="1" x14ac:dyDescent="0.25">
      <c r="A113" s="75">
        <v>1</v>
      </c>
      <c r="B113" s="84" t="s">
        <v>150</v>
      </c>
      <c r="C113" s="100"/>
      <c r="D113" s="102"/>
      <c r="E113" s="97"/>
      <c r="F113" s="97"/>
      <c r="G113" s="98"/>
    </row>
    <row r="114" spans="1:7" ht="15.85" customHeight="1" x14ac:dyDescent="0.25">
      <c r="A114" s="75">
        <v>2</v>
      </c>
      <c r="B114" s="84" t="s">
        <v>151</v>
      </c>
      <c r="C114" s="100"/>
      <c r="D114" s="102"/>
      <c r="E114" s="97"/>
      <c r="F114" s="97"/>
      <c r="G114" s="98"/>
    </row>
    <row r="115" spans="1:7" ht="15.85" customHeight="1" x14ac:dyDescent="0.25">
      <c r="A115" s="75">
        <v>3</v>
      </c>
      <c r="B115" s="84" t="s">
        <v>152</v>
      </c>
      <c r="C115" s="100"/>
      <c r="D115" s="102"/>
      <c r="E115" s="97"/>
      <c r="F115" s="97"/>
      <c r="G115" s="98"/>
    </row>
    <row r="116" spans="1:7" ht="14.4" x14ac:dyDescent="0.25">
      <c r="A116" s="75">
        <v>4</v>
      </c>
      <c r="B116" s="84" t="s">
        <v>153</v>
      </c>
      <c r="C116" s="100"/>
      <c r="D116" s="102"/>
      <c r="E116" s="97"/>
      <c r="F116" s="97"/>
      <c r="G116" s="98"/>
    </row>
    <row r="117" spans="1:7" ht="15.85" customHeight="1" x14ac:dyDescent="0.25">
      <c r="A117" s="78" t="s">
        <v>154</v>
      </c>
      <c r="B117" s="86" t="s">
        <v>155</v>
      </c>
      <c r="C117" s="100"/>
      <c r="D117" s="102">
        <v>2</v>
      </c>
      <c r="E117" s="97">
        <v>15</v>
      </c>
      <c r="F117" s="97">
        <f>E117*D117</f>
        <v>30</v>
      </c>
      <c r="G117" s="98">
        <f>F117/$E$166</f>
        <v>0.3</v>
      </c>
    </row>
    <row r="118" spans="1:7" ht="15.85" customHeight="1" x14ac:dyDescent="0.25">
      <c r="A118" s="75">
        <v>0</v>
      </c>
      <c r="B118" s="84" t="s">
        <v>156</v>
      </c>
      <c r="C118" s="100"/>
      <c r="D118" s="102"/>
      <c r="E118" s="97"/>
      <c r="F118" s="97"/>
      <c r="G118" s="98"/>
    </row>
    <row r="119" spans="1:7" ht="15.85" customHeight="1" x14ac:dyDescent="0.25">
      <c r="A119" s="75">
        <v>1</v>
      </c>
      <c r="B119" s="84" t="s">
        <v>157</v>
      </c>
      <c r="C119" s="100"/>
      <c r="D119" s="102"/>
      <c r="E119" s="97"/>
      <c r="F119" s="97"/>
      <c r="G119" s="98"/>
    </row>
    <row r="120" spans="1:7" ht="28.8" x14ac:dyDescent="0.25">
      <c r="A120" s="75">
        <v>2</v>
      </c>
      <c r="B120" s="84" t="s">
        <v>158</v>
      </c>
      <c r="C120" s="100"/>
      <c r="D120" s="102"/>
      <c r="E120" s="97"/>
      <c r="F120" s="97"/>
      <c r="G120" s="98"/>
    </row>
    <row r="121" spans="1:7" ht="15.85" customHeight="1" x14ac:dyDescent="0.25">
      <c r="A121" s="75">
        <v>3</v>
      </c>
      <c r="B121" s="84" t="s">
        <v>159</v>
      </c>
      <c r="C121" s="100"/>
      <c r="D121" s="102"/>
      <c r="E121" s="97"/>
      <c r="F121" s="97"/>
      <c r="G121" s="98"/>
    </row>
    <row r="122" spans="1:7" ht="28.8" x14ac:dyDescent="0.25">
      <c r="A122" s="75">
        <v>4</v>
      </c>
      <c r="B122" s="84" t="s">
        <v>160</v>
      </c>
      <c r="C122" s="100"/>
      <c r="D122" s="102"/>
      <c r="E122" s="97"/>
      <c r="F122" s="97"/>
      <c r="G122" s="98"/>
    </row>
    <row r="123" spans="1:7" ht="15.85" customHeight="1" x14ac:dyDescent="0.25">
      <c r="A123" s="78" t="s">
        <v>161</v>
      </c>
      <c r="B123" s="86" t="s">
        <v>162</v>
      </c>
      <c r="C123" s="100"/>
      <c r="D123" s="102">
        <v>1</v>
      </c>
      <c r="E123" s="97">
        <v>10</v>
      </c>
      <c r="F123" s="97">
        <f>E123*D123</f>
        <v>10</v>
      </c>
      <c r="G123" s="98">
        <f>F123/$E$166</f>
        <v>0.1</v>
      </c>
    </row>
    <row r="124" spans="1:7" ht="15.85" customHeight="1" x14ac:dyDescent="0.25">
      <c r="A124" s="75">
        <v>0</v>
      </c>
      <c r="B124" s="84" t="s">
        <v>163</v>
      </c>
      <c r="C124" s="100"/>
      <c r="D124" s="102"/>
      <c r="E124" s="97"/>
      <c r="F124" s="97"/>
      <c r="G124" s="98"/>
    </row>
    <row r="125" spans="1:7" ht="15.85" customHeight="1" x14ac:dyDescent="0.25">
      <c r="A125" s="75">
        <v>1</v>
      </c>
      <c r="B125" s="84" t="s">
        <v>164</v>
      </c>
      <c r="C125" s="100"/>
      <c r="D125" s="102"/>
      <c r="E125" s="97"/>
      <c r="F125" s="97"/>
      <c r="G125" s="98"/>
    </row>
    <row r="126" spans="1:7" ht="15.85" customHeight="1" x14ac:dyDescent="0.25">
      <c r="A126" s="75">
        <v>2</v>
      </c>
      <c r="B126" s="84" t="s">
        <v>165</v>
      </c>
      <c r="C126" s="100"/>
      <c r="D126" s="102"/>
      <c r="E126" s="97"/>
      <c r="F126" s="97"/>
      <c r="G126" s="98"/>
    </row>
    <row r="127" spans="1:7" ht="28.8" x14ac:dyDescent="0.25">
      <c r="A127" s="75">
        <v>3</v>
      </c>
      <c r="B127" s="84" t="s">
        <v>166</v>
      </c>
      <c r="C127" s="100"/>
      <c r="D127" s="102"/>
      <c r="E127" s="97"/>
      <c r="F127" s="97"/>
      <c r="G127" s="98"/>
    </row>
    <row r="128" spans="1:7" ht="28.8" x14ac:dyDescent="0.25">
      <c r="A128" s="75">
        <v>4</v>
      </c>
      <c r="B128" s="84" t="s">
        <v>167</v>
      </c>
      <c r="C128" s="100"/>
      <c r="D128" s="102"/>
      <c r="E128" s="97"/>
      <c r="F128" s="97"/>
      <c r="G128" s="98"/>
    </row>
    <row r="129" spans="1:7" ht="15.85" customHeight="1" x14ac:dyDescent="0.25">
      <c r="A129" s="78" t="s">
        <v>168</v>
      </c>
      <c r="B129" s="86" t="s">
        <v>169</v>
      </c>
      <c r="C129" s="100"/>
      <c r="D129" s="102">
        <v>1</v>
      </c>
      <c r="E129" s="97">
        <v>10</v>
      </c>
      <c r="F129" s="97">
        <f>E129*D129</f>
        <v>10</v>
      </c>
      <c r="G129" s="98">
        <f>F129/$E$166</f>
        <v>0.1</v>
      </c>
    </row>
    <row r="130" spans="1:7" ht="15.85" customHeight="1" x14ac:dyDescent="0.25">
      <c r="A130" s="75">
        <v>0</v>
      </c>
      <c r="B130" s="84" t="s">
        <v>170</v>
      </c>
      <c r="C130" s="100"/>
      <c r="D130" s="102"/>
      <c r="E130" s="97"/>
      <c r="F130" s="97"/>
      <c r="G130" s="98"/>
    </row>
    <row r="131" spans="1:7" ht="15.85" customHeight="1" x14ac:dyDescent="0.25">
      <c r="A131" s="75">
        <v>1</v>
      </c>
      <c r="B131" s="84" t="s">
        <v>171</v>
      </c>
      <c r="C131" s="100"/>
      <c r="D131" s="102"/>
      <c r="E131" s="97"/>
      <c r="F131" s="97"/>
      <c r="G131" s="98"/>
    </row>
    <row r="132" spans="1:7" ht="14.4" x14ac:dyDescent="0.25">
      <c r="A132" s="75">
        <v>2</v>
      </c>
      <c r="B132" s="84" t="s">
        <v>172</v>
      </c>
      <c r="C132" s="100"/>
      <c r="D132" s="102"/>
      <c r="E132" s="97"/>
      <c r="F132" s="97"/>
      <c r="G132" s="98"/>
    </row>
    <row r="133" spans="1:7" ht="15.85" customHeight="1" x14ac:dyDescent="0.25">
      <c r="A133" s="75">
        <v>3</v>
      </c>
      <c r="B133" s="84" t="s">
        <v>173</v>
      </c>
      <c r="C133" s="100"/>
      <c r="D133" s="102"/>
      <c r="E133" s="97"/>
      <c r="F133" s="97"/>
      <c r="G133" s="98"/>
    </row>
    <row r="134" spans="1:7" ht="15.85" customHeight="1" x14ac:dyDescent="0.25">
      <c r="A134" s="75">
        <v>4</v>
      </c>
      <c r="B134" s="84" t="s">
        <v>174</v>
      </c>
      <c r="C134" s="100"/>
      <c r="D134" s="102"/>
      <c r="E134" s="97"/>
      <c r="F134" s="97"/>
      <c r="G134" s="98"/>
    </row>
    <row r="135" spans="1:7" ht="15.85" customHeight="1" x14ac:dyDescent="0.25">
      <c r="A135" s="78" t="s">
        <v>175</v>
      </c>
      <c r="B135" s="86" t="s">
        <v>176</v>
      </c>
      <c r="C135" s="100"/>
      <c r="D135" s="102">
        <v>1</v>
      </c>
      <c r="E135" s="97">
        <v>10</v>
      </c>
      <c r="F135" s="97">
        <f>E135*D135</f>
        <v>10</v>
      </c>
      <c r="G135" s="98">
        <f>F135/$E$166</f>
        <v>0.1</v>
      </c>
    </row>
    <row r="136" spans="1:7" ht="15.85" customHeight="1" x14ac:dyDescent="0.25">
      <c r="A136" s="75">
        <v>0</v>
      </c>
      <c r="B136" s="84" t="s">
        <v>177</v>
      </c>
      <c r="C136" s="100"/>
      <c r="D136" s="102"/>
      <c r="E136" s="97"/>
      <c r="F136" s="97"/>
      <c r="G136" s="98"/>
    </row>
    <row r="137" spans="1:7" ht="15.85" customHeight="1" x14ac:dyDescent="0.25">
      <c r="A137" s="75">
        <v>1</v>
      </c>
      <c r="B137" s="84" t="s">
        <v>178</v>
      </c>
      <c r="C137" s="100"/>
      <c r="D137" s="102"/>
      <c r="E137" s="97"/>
      <c r="F137" s="97"/>
      <c r="G137" s="98"/>
    </row>
    <row r="138" spans="1:7" ht="15.85" customHeight="1" x14ac:dyDescent="0.25">
      <c r="A138" s="75">
        <v>2</v>
      </c>
      <c r="B138" s="84" t="s">
        <v>179</v>
      </c>
      <c r="C138" s="100"/>
      <c r="D138" s="102"/>
      <c r="E138" s="97"/>
      <c r="F138" s="97"/>
      <c r="G138" s="98"/>
    </row>
    <row r="139" spans="1:7" ht="28.8" x14ac:dyDescent="0.25">
      <c r="A139" s="75">
        <v>3</v>
      </c>
      <c r="B139" s="84" t="s">
        <v>180</v>
      </c>
      <c r="C139" s="100"/>
      <c r="D139" s="102"/>
      <c r="E139" s="97"/>
      <c r="F139" s="97"/>
      <c r="G139" s="98"/>
    </row>
    <row r="140" spans="1:7" ht="15.85" customHeight="1" x14ac:dyDescent="0.25">
      <c r="A140" s="75">
        <v>4</v>
      </c>
      <c r="B140" s="84" t="s">
        <v>181</v>
      </c>
      <c r="C140" s="100"/>
      <c r="D140" s="102"/>
      <c r="E140" s="97"/>
      <c r="F140" s="97"/>
      <c r="G140" s="98"/>
    </row>
    <row r="141" spans="1:7" ht="15.85" customHeight="1" x14ac:dyDescent="0.25">
      <c r="A141" s="78" t="s">
        <v>182</v>
      </c>
      <c r="B141" s="86" t="s">
        <v>183</v>
      </c>
      <c r="C141" s="100"/>
      <c r="D141" s="102">
        <v>2</v>
      </c>
      <c r="E141" s="97">
        <v>10</v>
      </c>
      <c r="F141" s="97">
        <f>E141*D141</f>
        <v>20</v>
      </c>
      <c r="G141" s="98">
        <f>F141/$E$166</f>
        <v>0.2</v>
      </c>
    </row>
    <row r="142" spans="1:7" ht="15.85" customHeight="1" x14ac:dyDescent="0.25">
      <c r="A142" s="75">
        <v>0</v>
      </c>
      <c r="B142" s="84" t="s">
        <v>184</v>
      </c>
      <c r="C142" s="100"/>
      <c r="D142" s="102"/>
      <c r="E142" s="97"/>
      <c r="F142" s="97"/>
      <c r="G142" s="98"/>
    </row>
    <row r="143" spans="1:7" ht="15.85" customHeight="1" x14ac:dyDescent="0.25">
      <c r="A143" s="75">
        <v>1</v>
      </c>
      <c r="B143" s="84" t="s">
        <v>185</v>
      </c>
      <c r="C143" s="100"/>
      <c r="D143" s="102"/>
      <c r="E143" s="97"/>
      <c r="F143" s="97"/>
      <c r="G143" s="98"/>
    </row>
    <row r="144" spans="1:7" ht="28.8" x14ac:dyDescent="0.25">
      <c r="A144" s="75">
        <v>2</v>
      </c>
      <c r="B144" s="84" t="s">
        <v>186</v>
      </c>
      <c r="C144" s="100"/>
      <c r="D144" s="102"/>
      <c r="E144" s="97"/>
      <c r="F144" s="97"/>
      <c r="G144" s="98"/>
    </row>
    <row r="145" spans="1:7" ht="15.85" customHeight="1" x14ac:dyDescent="0.25">
      <c r="A145" s="75">
        <v>3</v>
      </c>
      <c r="B145" s="84" t="s">
        <v>187</v>
      </c>
      <c r="C145" s="100"/>
      <c r="D145" s="102"/>
      <c r="E145" s="97"/>
      <c r="F145" s="97"/>
      <c r="G145" s="98"/>
    </row>
    <row r="146" spans="1:7" ht="28.8" x14ac:dyDescent="0.25">
      <c r="A146" s="75">
        <v>4</v>
      </c>
      <c r="B146" s="84" t="s">
        <v>188</v>
      </c>
      <c r="C146" s="100"/>
      <c r="D146" s="102"/>
      <c r="E146" s="97"/>
      <c r="F146" s="97"/>
      <c r="G146" s="98"/>
    </row>
    <row r="147" spans="1:7" ht="15.85" customHeight="1" x14ac:dyDescent="0.25">
      <c r="A147" s="78" t="s">
        <v>189</v>
      </c>
      <c r="B147" s="86" t="s">
        <v>190</v>
      </c>
      <c r="C147" s="100"/>
      <c r="D147" s="102">
        <v>1</v>
      </c>
      <c r="E147" s="97">
        <v>10</v>
      </c>
      <c r="F147" s="97">
        <f>E147*D147</f>
        <v>10</v>
      </c>
      <c r="G147" s="98">
        <f>F147/$E$166</f>
        <v>0.1</v>
      </c>
    </row>
    <row r="148" spans="1:7" ht="15.85" customHeight="1" x14ac:dyDescent="0.25">
      <c r="A148" s="75">
        <v>0</v>
      </c>
      <c r="B148" s="84" t="s">
        <v>191</v>
      </c>
      <c r="C148" s="100"/>
      <c r="D148" s="102"/>
      <c r="E148" s="97"/>
      <c r="F148" s="97"/>
      <c r="G148" s="98"/>
    </row>
    <row r="149" spans="1:7" ht="15.85" customHeight="1" x14ac:dyDescent="0.25">
      <c r="A149" s="75">
        <v>1</v>
      </c>
      <c r="B149" s="84" t="s">
        <v>192</v>
      </c>
      <c r="C149" s="100"/>
      <c r="D149" s="102"/>
      <c r="E149" s="97"/>
      <c r="F149" s="97"/>
      <c r="G149" s="98"/>
    </row>
    <row r="150" spans="1:7" ht="15.85" customHeight="1" x14ac:dyDescent="0.25">
      <c r="A150" s="75">
        <v>2</v>
      </c>
      <c r="B150" s="84" t="s">
        <v>193</v>
      </c>
      <c r="C150" s="100"/>
      <c r="D150" s="102"/>
      <c r="E150" s="97"/>
      <c r="F150" s="97"/>
      <c r="G150" s="98"/>
    </row>
    <row r="151" spans="1:7" ht="15.85" customHeight="1" x14ac:dyDescent="0.25">
      <c r="A151" s="75">
        <v>3</v>
      </c>
      <c r="B151" s="84" t="s">
        <v>194</v>
      </c>
      <c r="C151" s="100"/>
      <c r="D151" s="102"/>
      <c r="E151" s="97"/>
      <c r="F151" s="97"/>
      <c r="G151" s="98"/>
    </row>
    <row r="152" spans="1:7" ht="15.85" customHeight="1" x14ac:dyDescent="0.25">
      <c r="A152" s="75">
        <v>4</v>
      </c>
      <c r="B152" s="84" t="s">
        <v>195</v>
      </c>
      <c r="C152" s="100"/>
      <c r="D152" s="102"/>
      <c r="E152" s="97"/>
      <c r="F152" s="97"/>
      <c r="G152" s="98"/>
    </row>
    <row r="153" spans="1:7" ht="15.85" customHeight="1" x14ac:dyDescent="0.25">
      <c r="A153" s="78" t="s">
        <v>196</v>
      </c>
      <c r="B153" s="86" t="s">
        <v>197</v>
      </c>
      <c r="C153" s="100"/>
      <c r="D153" s="102">
        <v>2</v>
      </c>
      <c r="E153" s="97">
        <v>10</v>
      </c>
      <c r="F153" s="97">
        <f>E153*D153</f>
        <v>20</v>
      </c>
      <c r="G153" s="98">
        <f>F153/$E$166</f>
        <v>0.2</v>
      </c>
    </row>
    <row r="154" spans="1:7" ht="15.85" customHeight="1" x14ac:dyDescent="0.25">
      <c r="A154" s="75">
        <v>0</v>
      </c>
      <c r="B154" s="84" t="s">
        <v>198</v>
      </c>
      <c r="C154" s="100"/>
      <c r="D154" s="102"/>
      <c r="E154" s="97"/>
      <c r="F154" s="97"/>
      <c r="G154" s="98"/>
    </row>
    <row r="155" spans="1:7" ht="15.85" customHeight="1" x14ac:dyDescent="0.25">
      <c r="A155" s="75">
        <v>1</v>
      </c>
      <c r="B155" s="84" t="s">
        <v>199</v>
      </c>
      <c r="C155" s="100"/>
      <c r="D155" s="102"/>
      <c r="E155" s="97"/>
      <c r="F155" s="97"/>
      <c r="G155" s="98"/>
    </row>
    <row r="156" spans="1:7" ht="15.85" customHeight="1" x14ac:dyDescent="0.25">
      <c r="A156" s="75">
        <v>2</v>
      </c>
      <c r="B156" s="84" t="s">
        <v>200</v>
      </c>
      <c r="C156" s="100"/>
      <c r="D156" s="102"/>
      <c r="E156" s="97"/>
      <c r="F156" s="97"/>
      <c r="G156" s="98"/>
    </row>
    <row r="157" spans="1:7" ht="15.85" customHeight="1" x14ac:dyDescent="0.25">
      <c r="A157" s="75">
        <v>3</v>
      </c>
      <c r="B157" s="84" t="s">
        <v>201</v>
      </c>
      <c r="C157" s="100"/>
      <c r="D157" s="102"/>
      <c r="E157" s="97"/>
      <c r="F157" s="97"/>
      <c r="G157" s="98"/>
    </row>
    <row r="158" spans="1:7" ht="15.85" customHeight="1" x14ac:dyDescent="0.25">
      <c r="A158" s="75">
        <v>4</v>
      </c>
      <c r="B158" s="84" t="s">
        <v>202</v>
      </c>
      <c r="C158" s="100"/>
      <c r="D158" s="102"/>
      <c r="E158" s="97"/>
      <c r="F158" s="97"/>
      <c r="G158" s="98"/>
    </row>
    <row r="159" spans="1:7" ht="15.85" customHeight="1" x14ac:dyDescent="0.25">
      <c r="A159" s="78" t="s">
        <v>203</v>
      </c>
      <c r="B159" s="86" t="s">
        <v>204</v>
      </c>
      <c r="C159" s="100"/>
      <c r="D159" s="102">
        <v>2</v>
      </c>
      <c r="E159" s="97">
        <v>10</v>
      </c>
      <c r="F159" s="97">
        <f>E159*D159</f>
        <v>20</v>
      </c>
      <c r="G159" s="98">
        <f>F159/$E$166</f>
        <v>0.2</v>
      </c>
    </row>
    <row r="160" spans="1:7" ht="15.85" customHeight="1" x14ac:dyDescent="0.25">
      <c r="A160" s="75">
        <v>0</v>
      </c>
      <c r="B160" s="84" t="s">
        <v>205</v>
      </c>
      <c r="C160" s="100"/>
      <c r="D160" s="102"/>
      <c r="E160" s="97"/>
      <c r="F160" s="97"/>
      <c r="G160" s="98"/>
    </row>
    <row r="161" spans="1:9" ht="15.85" customHeight="1" x14ac:dyDescent="0.25">
      <c r="A161" s="75">
        <v>1</v>
      </c>
      <c r="B161" s="84" t="s">
        <v>206</v>
      </c>
      <c r="C161" s="100"/>
      <c r="D161" s="102"/>
      <c r="E161" s="97"/>
      <c r="F161" s="97"/>
      <c r="G161" s="98"/>
    </row>
    <row r="162" spans="1:9" ht="15.85" customHeight="1" x14ac:dyDescent="0.25">
      <c r="A162" s="75">
        <v>2</v>
      </c>
      <c r="B162" s="84" t="s">
        <v>207</v>
      </c>
      <c r="C162" s="100"/>
      <c r="D162" s="102"/>
      <c r="E162" s="97"/>
      <c r="F162" s="97"/>
      <c r="G162" s="98"/>
    </row>
    <row r="163" spans="1:9" ht="28.8" x14ac:dyDescent="0.25">
      <c r="A163" s="75">
        <v>3</v>
      </c>
      <c r="B163" s="84" t="s">
        <v>208</v>
      </c>
      <c r="C163" s="100"/>
      <c r="D163" s="102"/>
      <c r="E163" s="97"/>
      <c r="F163" s="97"/>
      <c r="G163" s="98"/>
    </row>
    <row r="164" spans="1:9" ht="28.8" x14ac:dyDescent="0.25">
      <c r="A164" s="75">
        <v>4</v>
      </c>
      <c r="B164" s="84" t="s">
        <v>209</v>
      </c>
      <c r="C164" s="100"/>
      <c r="D164" s="102"/>
      <c r="E164" s="97"/>
      <c r="F164" s="97"/>
      <c r="G164" s="98"/>
    </row>
    <row r="165" spans="1:9" ht="14.4" x14ac:dyDescent="0.25">
      <c r="C165" s="100"/>
      <c r="D165" s="42"/>
      <c r="E165" s="53" t="s">
        <v>78</v>
      </c>
      <c r="F165" s="42"/>
      <c r="G165" s="54" t="s">
        <v>79</v>
      </c>
      <c r="H165" s="40" t="s">
        <v>80</v>
      </c>
      <c r="I165" s="40" t="s">
        <v>81</v>
      </c>
    </row>
    <row r="166" spans="1:9" ht="14.4" x14ac:dyDescent="0.25">
      <c r="D166" s="42"/>
      <c r="E166" s="41">
        <v>100</v>
      </c>
      <c r="F166" s="42"/>
      <c r="G166" s="43">
        <f>SUM(G111:G164)</f>
        <v>1.5999999999999999</v>
      </c>
      <c r="H166" s="44">
        <v>0.3</v>
      </c>
      <c r="I166" s="45">
        <f>G166*H166</f>
        <v>0.47999999999999993</v>
      </c>
    </row>
    <row r="167" spans="1:9" ht="15.05" thickBot="1" x14ac:dyDescent="0.3">
      <c r="A167" s="79"/>
      <c r="B167" s="96" t="s">
        <v>210</v>
      </c>
      <c r="C167" s="96"/>
      <c r="D167" s="96"/>
      <c r="E167" s="41"/>
      <c r="F167" s="42"/>
      <c r="G167" s="43"/>
      <c r="H167" s="44"/>
      <c r="I167" s="45"/>
    </row>
    <row r="168" spans="1:9" ht="15.85" customHeight="1" x14ac:dyDescent="0.25">
      <c r="A168" s="78" t="s">
        <v>211</v>
      </c>
      <c r="B168" s="85" t="s">
        <v>212</v>
      </c>
      <c r="C168" s="104"/>
      <c r="D168" s="103">
        <v>2</v>
      </c>
      <c r="E168" s="97">
        <v>25</v>
      </c>
      <c r="F168" s="97">
        <f>D168*E168</f>
        <v>50</v>
      </c>
      <c r="G168" s="98">
        <f>F168/$E$193</f>
        <v>0.5</v>
      </c>
    </row>
    <row r="169" spans="1:9" ht="15.85" customHeight="1" x14ac:dyDescent="0.25">
      <c r="A169" s="75">
        <v>0</v>
      </c>
      <c r="B169" s="84" t="s">
        <v>213</v>
      </c>
      <c r="C169" s="104"/>
      <c r="D169" s="103"/>
      <c r="E169" s="97"/>
      <c r="F169" s="97"/>
      <c r="G169" s="98"/>
    </row>
    <row r="170" spans="1:9" ht="15.85" customHeight="1" x14ac:dyDescent="0.25">
      <c r="A170" s="75">
        <v>1</v>
      </c>
      <c r="B170" s="84" t="s">
        <v>214</v>
      </c>
      <c r="C170" s="104"/>
      <c r="D170" s="103"/>
      <c r="E170" s="97"/>
      <c r="F170" s="97"/>
      <c r="G170" s="98"/>
    </row>
    <row r="171" spans="1:9" ht="15.85" customHeight="1" x14ac:dyDescent="0.25">
      <c r="A171" s="75">
        <v>2</v>
      </c>
      <c r="B171" s="84" t="s">
        <v>215</v>
      </c>
      <c r="C171" s="104"/>
      <c r="D171" s="103"/>
      <c r="E171" s="97"/>
      <c r="F171" s="97"/>
      <c r="G171" s="98"/>
    </row>
    <row r="172" spans="1:9" ht="28.8" x14ac:dyDescent="0.25">
      <c r="A172" s="75">
        <v>3</v>
      </c>
      <c r="B172" s="84" t="s">
        <v>216</v>
      </c>
      <c r="C172" s="104"/>
      <c r="D172" s="103"/>
      <c r="E172" s="97"/>
      <c r="F172" s="97"/>
      <c r="G172" s="98"/>
    </row>
    <row r="173" spans="1:9" ht="28.8" x14ac:dyDescent="0.25">
      <c r="A173" s="75">
        <v>4</v>
      </c>
      <c r="B173" s="84" t="s">
        <v>217</v>
      </c>
      <c r="C173" s="104"/>
      <c r="D173" s="103"/>
      <c r="E173" s="97"/>
      <c r="F173" s="97"/>
      <c r="G173" s="98"/>
    </row>
    <row r="174" spans="1:9" ht="15.85" customHeight="1" x14ac:dyDescent="0.25">
      <c r="A174" s="78" t="s">
        <v>218</v>
      </c>
      <c r="B174" s="86" t="s">
        <v>219</v>
      </c>
      <c r="C174" s="104"/>
      <c r="D174" s="103">
        <v>1</v>
      </c>
      <c r="E174" s="97">
        <v>25</v>
      </c>
      <c r="F174" s="97">
        <f>D174*E174</f>
        <v>25</v>
      </c>
      <c r="G174" s="98">
        <f>F174/$E$193</f>
        <v>0.25</v>
      </c>
    </row>
    <row r="175" spans="1:9" ht="15.85" customHeight="1" x14ac:dyDescent="0.25">
      <c r="A175" s="75">
        <v>0</v>
      </c>
      <c r="B175" s="84" t="s">
        <v>220</v>
      </c>
      <c r="C175" s="104"/>
      <c r="D175" s="103"/>
      <c r="E175" s="97"/>
      <c r="F175" s="97"/>
      <c r="G175" s="98"/>
    </row>
    <row r="176" spans="1:9" ht="15.85" customHeight="1" x14ac:dyDescent="0.25">
      <c r="A176" s="75">
        <v>1</v>
      </c>
      <c r="B176" s="84" t="s">
        <v>221</v>
      </c>
      <c r="C176" s="104"/>
      <c r="D176" s="103"/>
      <c r="E176" s="97"/>
      <c r="F176" s="97"/>
      <c r="G176" s="98"/>
    </row>
    <row r="177" spans="1:9" ht="15.85" customHeight="1" x14ac:dyDescent="0.25">
      <c r="A177" s="75">
        <v>2</v>
      </c>
      <c r="B177" s="84" t="s">
        <v>222</v>
      </c>
      <c r="C177" s="104"/>
      <c r="D177" s="103"/>
      <c r="E177" s="97"/>
      <c r="F177" s="97"/>
      <c r="G177" s="98"/>
    </row>
    <row r="178" spans="1:9" ht="15.85" customHeight="1" x14ac:dyDescent="0.25">
      <c r="A178" s="75">
        <v>3</v>
      </c>
      <c r="B178" s="84" t="s">
        <v>223</v>
      </c>
      <c r="C178" s="104"/>
      <c r="D178" s="103"/>
      <c r="E178" s="97"/>
      <c r="F178" s="97"/>
      <c r="G178" s="98"/>
    </row>
    <row r="179" spans="1:9" ht="15.85" customHeight="1" x14ac:dyDescent="0.25">
      <c r="A179" s="75">
        <v>4</v>
      </c>
      <c r="B179" s="84" t="s">
        <v>224</v>
      </c>
      <c r="C179" s="104"/>
      <c r="D179" s="103"/>
      <c r="E179" s="97"/>
      <c r="F179" s="97"/>
      <c r="G179" s="98"/>
    </row>
    <row r="180" spans="1:9" ht="15.85" customHeight="1" x14ac:dyDescent="0.25">
      <c r="A180" s="78" t="s">
        <v>225</v>
      </c>
      <c r="B180" s="86" t="s">
        <v>226</v>
      </c>
      <c r="C180" s="104"/>
      <c r="D180" s="103">
        <v>2</v>
      </c>
      <c r="E180" s="97">
        <v>25</v>
      </c>
      <c r="F180" s="97">
        <f>D180*E180</f>
        <v>50</v>
      </c>
      <c r="G180" s="98">
        <f>F180/$E$193</f>
        <v>0.5</v>
      </c>
    </row>
    <row r="181" spans="1:9" ht="15.85" customHeight="1" x14ac:dyDescent="0.25">
      <c r="A181" s="75">
        <v>0</v>
      </c>
      <c r="B181" s="84" t="s">
        <v>227</v>
      </c>
      <c r="C181" s="104"/>
      <c r="D181" s="103"/>
      <c r="E181" s="97"/>
      <c r="F181" s="97"/>
      <c r="G181" s="98"/>
    </row>
    <row r="182" spans="1:9" ht="15.85" customHeight="1" x14ac:dyDescent="0.25">
      <c r="A182" s="75">
        <v>1</v>
      </c>
      <c r="B182" s="84" t="s">
        <v>228</v>
      </c>
      <c r="C182" s="104"/>
      <c r="D182" s="103"/>
      <c r="E182" s="97"/>
      <c r="F182" s="97"/>
      <c r="G182" s="98"/>
    </row>
    <row r="183" spans="1:9" ht="15.85" customHeight="1" x14ac:dyDescent="0.25">
      <c r="A183" s="75">
        <v>2</v>
      </c>
      <c r="B183" s="84" t="s">
        <v>229</v>
      </c>
      <c r="C183" s="104"/>
      <c r="D183" s="103"/>
      <c r="E183" s="97"/>
      <c r="F183" s="97"/>
      <c r="G183" s="98"/>
    </row>
    <row r="184" spans="1:9" ht="15.85" customHeight="1" x14ac:dyDescent="0.25">
      <c r="A184" s="75">
        <v>3</v>
      </c>
      <c r="B184" s="84" t="s">
        <v>230</v>
      </c>
      <c r="C184" s="104"/>
      <c r="D184" s="103"/>
      <c r="E184" s="97"/>
      <c r="F184" s="97"/>
      <c r="G184" s="98"/>
    </row>
    <row r="185" spans="1:9" ht="15.85" customHeight="1" x14ac:dyDescent="0.25">
      <c r="A185" s="75">
        <v>4</v>
      </c>
      <c r="B185" s="84" t="s">
        <v>231</v>
      </c>
      <c r="C185" s="104"/>
      <c r="D185" s="103"/>
      <c r="E185" s="97"/>
      <c r="F185" s="97"/>
      <c r="G185" s="98"/>
    </row>
    <row r="186" spans="1:9" ht="15.85" customHeight="1" x14ac:dyDescent="0.25">
      <c r="A186" s="78" t="s">
        <v>232</v>
      </c>
      <c r="B186" s="86" t="s">
        <v>233</v>
      </c>
      <c r="C186" s="104"/>
      <c r="D186" s="103">
        <v>2</v>
      </c>
      <c r="E186" s="97">
        <v>25</v>
      </c>
      <c r="F186" s="97">
        <f>D186*E186</f>
        <v>50</v>
      </c>
      <c r="G186" s="98">
        <f>F186/$E$193</f>
        <v>0.5</v>
      </c>
    </row>
    <row r="187" spans="1:9" ht="15.85" customHeight="1" x14ac:dyDescent="0.25">
      <c r="A187" s="75">
        <v>0</v>
      </c>
      <c r="B187" s="84" t="s">
        <v>234</v>
      </c>
      <c r="C187" s="104"/>
      <c r="D187" s="103"/>
      <c r="E187" s="97"/>
      <c r="F187" s="97"/>
      <c r="G187" s="98"/>
    </row>
    <row r="188" spans="1:9" ht="15.85" customHeight="1" x14ac:dyDescent="0.25">
      <c r="A188" s="75">
        <v>1</v>
      </c>
      <c r="B188" s="84" t="s">
        <v>235</v>
      </c>
      <c r="C188" s="104"/>
      <c r="D188" s="103"/>
      <c r="E188" s="97"/>
      <c r="F188" s="97"/>
      <c r="G188" s="98"/>
    </row>
    <row r="189" spans="1:9" ht="28.8" x14ac:dyDescent="0.25">
      <c r="A189" s="75">
        <v>2</v>
      </c>
      <c r="B189" s="84" t="s">
        <v>236</v>
      </c>
      <c r="C189" s="104"/>
      <c r="D189" s="103"/>
      <c r="E189" s="97"/>
      <c r="F189" s="97"/>
      <c r="G189" s="98"/>
    </row>
    <row r="190" spans="1:9" ht="15.85" customHeight="1" x14ac:dyDescent="0.25">
      <c r="A190" s="75">
        <v>3</v>
      </c>
      <c r="B190" s="84" t="s">
        <v>237</v>
      </c>
      <c r="C190" s="104"/>
      <c r="D190" s="103"/>
      <c r="E190" s="97"/>
      <c r="F190" s="97"/>
      <c r="G190" s="98"/>
    </row>
    <row r="191" spans="1:9" ht="28.8" x14ac:dyDescent="0.25">
      <c r="A191" s="75">
        <v>4</v>
      </c>
      <c r="B191" s="84" t="s">
        <v>238</v>
      </c>
      <c r="C191" s="104"/>
      <c r="D191" s="103"/>
      <c r="E191" s="97"/>
      <c r="F191" s="97"/>
      <c r="G191" s="98"/>
    </row>
    <row r="192" spans="1:9" ht="14.4" x14ac:dyDescent="0.25">
      <c r="D192" s="56"/>
      <c r="E192" s="40" t="s">
        <v>78</v>
      </c>
      <c r="G192" s="57" t="s">
        <v>79</v>
      </c>
      <c r="H192" s="40" t="s">
        <v>80</v>
      </c>
      <c r="I192" s="40" t="s">
        <v>81</v>
      </c>
    </row>
    <row r="193" spans="2:9" ht="14.4" x14ac:dyDescent="0.25">
      <c r="E193" s="45">
        <v>100</v>
      </c>
      <c r="G193" s="58">
        <f>SUM(G168:G191)</f>
        <v>1.75</v>
      </c>
      <c r="H193" s="44">
        <v>0.15</v>
      </c>
      <c r="I193" s="45">
        <f>G193*H193</f>
        <v>0.26250000000000001</v>
      </c>
    </row>
    <row r="194" spans="2:9" ht="14.4" x14ac:dyDescent="0.25">
      <c r="G194" s="46"/>
    </row>
    <row r="195" spans="2:9" ht="14.4" x14ac:dyDescent="0.25">
      <c r="B195" s="59" t="s">
        <v>239</v>
      </c>
      <c r="C195" s="40"/>
    </row>
    <row r="196" spans="2:9" ht="14.4" x14ac:dyDescent="0.25">
      <c r="B196" s="60" t="s">
        <v>21</v>
      </c>
      <c r="C196" s="61"/>
      <c r="D196" s="46">
        <f>G52</f>
        <v>0.89999999999999991</v>
      </c>
    </row>
    <row r="197" spans="2:9" ht="14.4" x14ac:dyDescent="0.25">
      <c r="B197" s="37" t="s">
        <v>240</v>
      </c>
      <c r="C197" s="61"/>
      <c r="D197" s="46">
        <f>G109</f>
        <v>1.4000000000000001</v>
      </c>
    </row>
    <row r="198" spans="2:9" ht="14.4" x14ac:dyDescent="0.25">
      <c r="B198" s="35" t="s">
        <v>146</v>
      </c>
      <c r="C198" s="61"/>
      <c r="D198" s="46">
        <f>G166</f>
        <v>1.5999999999999999</v>
      </c>
    </row>
    <row r="199" spans="2:9" ht="14.4" x14ac:dyDescent="0.25">
      <c r="B199" s="34" t="s">
        <v>210</v>
      </c>
      <c r="C199" s="61"/>
      <c r="D199" s="82">
        <f>G193</f>
        <v>1.75</v>
      </c>
    </row>
    <row r="200" spans="2:9" ht="14.4" x14ac:dyDescent="0.25">
      <c r="B200" s="59" t="s">
        <v>241</v>
      </c>
      <c r="C200" s="62"/>
      <c r="D200" s="81">
        <f>$I$52+$I$109+$I$166+$I$193</f>
        <v>1.3624999999999998</v>
      </c>
    </row>
    <row r="201" spans="2:9" ht="14.4" x14ac:dyDescent="0.25"/>
  </sheetData>
  <sheetProtection selectLockedCells="1"/>
  <mergeCells count="128">
    <mergeCell ref="E180:E185"/>
    <mergeCell ref="F180:F185"/>
    <mergeCell ref="G180:G185"/>
    <mergeCell ref="D186:D191"/>
    <mergeCell ref="E186:E191"/>
    <mergeCell ref="F186:F191"/>
    <mergeCell ref="G186:G191"/>
    <mergeCell ref="C168:C191"/>
    <mergeCell ref="D168:D173"/>
    <mergeCell ref="E168:E173"/>
    <mergeCell ref="F168:F173"/>
    <mergeCell ref="G168:G173"/>
    <mergeCell ref="D174:D179"/>
    <mergeCell ref="E174:E179"/>
    <mergeCell ref="F174:F179"/>
    <mergeCell ref="G174:G179"/>
    <mergeCell ref="D180:D185"/>
    <mergeCell ref="G123:G128"/>
    <mergeCell ref="D153:D158"/>
    <mergeCell ref="E153:E158"/>
    <mergeCell ref="F153:F158"/>
    <mergeCell ref="G153:G158"/>
    <mergeCell ref="D159:D164"/>
    <mergeCell ref="E159:E164"/>
    <mergeCell ref="F159:F164"/>
    <mergeCell ref="G159:G164"/>
    <mergeCell ref="D141:D146"/>
    <mergeCell ref="E141:E146"/>
    <mergeCell ref="F141:F146"/>
    <mergeCell ref="G141:G146"/>
    <mergeCell ref="D147:D152"/>
    <mergeCell ref="E147:E152"/>
    <mergeCell ref="F147:F152"/>
    <mergeCell ref="G147:G152"/>
    <mergeCell ref="D102:D107"/>
    <mergeCell ref="E102:E107"/>
    <mergeCell ref="F102:F107"/>
    <mergeCell ref="G102:G107"/>
    <mergeCell ref="C111:C165"/>
    <mergeCell ref="D111:D116"/>
    <mergeCell ref="E111:E116"/>
    <mergeCell ref="F111:F116"/>
    <mergeCell ref="G111:G116"/>
    <mergeCell ref="D117:D122"/>
    <mergeCell ref="D129:D134"/>
    <mergeCell ref="E129:E134"/>
    <mergeCell ref="F129:F134"/>
    <mergeCell ref="G129:G134"/>
    <mergeCell ref="D135:D140"/>
    <mergeCell ref="E135:E140"/>
    <mergeCell ref="F135:F140"/>
    <mergeCell ref="G135:G140"/>
    <mergeCell ref="E117:E122"/>
    <mergeCell ref="F117:F122"/>
    <mergeCell ref="G117:G122"/>
    <mergeCell ref="D123:D128"/>
    <mergeCell ref="E123:E128"/>
    <mergeCell ref="F123:F128"/>
    <mergeCell ref="G96:G101"/>
    <mergeCell ref="D78:D83"/>
    <mergeCell ref="E78:E83"/>
    <mergeCell ref="F78:F83"/>
    <mergeCell ref="G78:G83"/>
    <mergeCell ref="D84:D89"/>
    <mergeCell ref="E84:E89"/>
    <mergeCell ref="F84:F89"/>
    <mergeCell ref="G84:G89"/>
    <mergeCell ref="E66:E71"/>
    <mergeCell ref="F66:F71"/>
    <mergeCell ref="G66:G71"/>
    <mergeCell ref="D72:D77"/>
    <mergeCell ref="E72:E77"/>
    <mergeCell ref="F72:F77"/>
    <mergeCell ref="G72:G77"/>
    <mergeCell ref="C54:C108"/>
    <mergeCell ref="D54:D59"/>
    <mergeCell ref="E54:E59"/>
    <mergeCell ref="F54:F59"/>
    <mergeCell ref="G54:G59"/>
    <mergeCell ref="D60:D65"/>
    <mergeCell ref="E60:E65"/>
    <mergeCell ref="F60:F65"/>
    <mergeCell ref="G60:G65"/>
    <mergeCell ref="D66:D71"/>
    <mergeCell ref="D90:D95"/>
    <mergeCell ref="E90:E95"/>
    <mergeCell ref="F90:F95"/>
    <mergeCell ref="G90:G95"/>
    <mergeCell ref="D96:D101"/>
    <mergeCell ref="E96:E101"/>
    <mergeCell ref="F96:F101"/>
    <mergeCell ref="G39:G44"/>
    <mergeCell ref="D45:D50"/>
    <mergeCell ref="E45:E50"/>
    <mergeCell ref="F45:F50"/>
    <mergeCell ref="G45:G50"/>
    <mergeCell ref="D27:D32"/>
    <mergeCell ref="E27:E32"/>
    <mergeCell ref="F27:F32"/>
    <mergeCell ref="G27:G32"/>
    <mergeCell ref="D33:D38"/>
    <mergeCell ref="E33:E38"/>
    <mergeCell ref="F33:F38"/>
    <mergeCell ref="G33:G38"/>
    <mergeCell ref="B2:D2"/>
    <mergeCell ref="B53:D53"/>
    <mergeCell ref="B110:D110"/>
    <mergeCell ref="B167:D167"/>
    <mergeCell ref="E15:E20"/>
    <mergeCell ref="F15:F20"/>
    <mergeCell ref="G15:G20"/>
    <mergeCell ref="D21:D26"/>
    <mergeCell ref="E21:E26"/>
    <mergeCell ref="F21:F26"/>
    <mergeCell ref="G21:G26"/>
    <mergeCell ref="C3:C50"/>
    <mergeCell ref="D3:D8"/>
    <mergeCell ref="E3:E8"/>
    <mergeCell ref="F3:F8"/>
    <mergeCell ref="G3:G8"/>
    <mergeCell ref="D9:D14"/>
    <mergeCell ref="E9:E14"/>
    <mergeCell ref="F9:F14"/>
    <mergeCell ref="G9:G14"/>
    <mergeCell ref="D15:D20"/>
    <mergeCell ref="D39:D44"/>
    <mergeCell ref="E39:E44"/>
    <mergeCell ref="F39:F44"/>
  </mergeCells>
  <dataValidations count="1">
    <dataValidation type="list" allowBlank="1" showInputMessage="1" showErrorMessage="1" sqref="D108" xr:uid="{B2458235-7805-470C-8A8D-626A33AAB448}">
      <formula1>#REF!</formula1>
    </dataValidation>
  </dataValidations>
  <pageMargins left="0.39370078740157483" right="0.39370078740157483" top="0.39370078740157483" bottom="0.39370078740157483" header="0.78740157480314965" footer="0.78740157480314965"/>
  <pageSetup paperSize="9" fitToWidth="0" fitToHeight="0" orientation="landscape"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ErrorMessage="1" error="Please choose the number which represents the closest description." xr:uid="{2B5B5E45-76C5-4AA8-A6C9-7A0FCA82F490}">
          <x14:formula1>
            <xm:f>Lookups!$E$2:$E$6</xm:f>
          </x14:formula1>
          <xm:sqref>D3:D50 D54:D107 D174 D180 D186 D168 D111:D164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42"/>
  <sheetViews>
    <sheetView showGridLines="0" topLeftCell="A3" zoomScale="110" zoomScaleNormal="100" workbookViewId="0">
      <selection activeCell="E17" sqref="E17"/>
    </sheetView>
  </sheetViews>
  <sheetFormatPr defaultColWidth="8.8984375" defaultRowHeight="15.85" customHeight="1" x14ac:dyDescent="0.25"/>
  <cols>
    <col min="1" max="1" width="13.09765625" customWidth="1"/>
    <col min="2" max="2" width="21.09765625" customWidth="1"/>
    <col min="3" max="3" width="11.3984375" customWidth="1"/>
    <col min="4" max="4" width="6.09765625" customWidth="1"/>
    <col min="5" max="5" width="17.19921875" customWidth="1"/>
    <col min="6" max="6" width="6.09765625" customWidth="1"/>
    <col min="7" max="7" width="13.19921875" customWidth="1"/>
    <col min="8" max="8" width="7.09765625" customWidth="1"/>
    <col min="9" max="9" width="14.8984375" customWidth="1"/>
    <col min="10" max="10" width="6.09765625" customWidth="1"/>
    <col min="11" max="11" width="14" customWidth="1"/>
    <col min="12" max="12" width="6" customWidth="1"/>
    <col min="13" max="1024" width="15" customWidth="1"/>
    <col min="1025" max="1025" width="9" customWidth="1"/>
  </cols>
  <sheetData>
    <row r="1" spans="1:14" s="19" customFormat="1" ht="59.95" customHeight="1" x14ac:dyDescent="0.25">
      <c r="A1" s="105"/>
      <c r="B1" s="105"/>
      <c r="C1" s="105"/>
      <c r="D1" s="105"/>
      <c r="E1" s="105"/>
      <c r="F1" s="105"/>
      <c r="G1" s="105"/>
      <c r="H1" s="105"/>
      <c r="I1" s="105"/>
      <c r="J1" s="105"/>
      <c r="K1" s="105"/>
      <c r="L1" s="105"/>
      <c r="M1" s="105"/>
    </row>
    <row r="4" spans="1:14" ht="18" customHeight="1" x14ac:dyDescent="0.25">
      <c r="A4" s="114" t="s">
        <v>242</v>
      </c>
      <c r="B4" s="114"/>
      <c r="C4" s="114"/>
      <c r="D4" s="114"/>
      <c r="E4" s="114"/>
      <c r="F4" s="114"/>
      <c r="G4" s="114"/>
      <c r="H4" s="114"/>
      <c r="I4" s="114"/>
      <c r="J4" s="114"/>
      <c r="K4" s="114"/>
      <c r="L4" s="114"/>
      <c r="M4" s="114"/>
      <c r="N4" s="1"/>
    </row>
    <row r="5" spans="1:14" ht="18" customHeight="1" x14ac:dyDescent="0.25">
      <c r="A5" s="31"/>
      <c r="B5" s="31"/>
      <c r="C5" s="31"/>
      <c r="D5" s="31"/>
      <c r="E5" s="31"/>
      <c r="F5" s="31"/>
      <c r="G5" s="31"/>
      <c r="H5" s="31"/>
      <c r="I5" s="31"/>
      <c r="J5" s="31"/>
      <c r="K5" s="31"/>
      <c r="L5" s="31"/>
      <c r="M5" s="31"/>
      <c r="N5" s="1"/>
    </row>
    <row r="6" spans="1:14" ht="14.4" x14ac:dyDescent="0.25">
      <c r="A6" s="2"/>
      <c r="B6" s="2"/>
      <c r="C6" s="1"/>
      <c r="D6" s="1"/>
      <c r="E6" s="2"/>
      <c r="F6" s="2"/>
      <c r="G6" s="2"/>
      <c r="H6" s="2"/>
      <c r="I6" s="2"/>
      <c r="J6" s="1"/>
      <c r="K6" s="1"/>
      <c r="L6" s="1"/>
      <c r="M6" s="1"/>
      <c r="N6" s="1"/>
    </row>
    <row r="7" spans="1:14" ht="20.7" x14ac:dyDescent="0.35">
      <c r="A7" s="115" t="s">
        <v>243</v>
      </c>
      <c r="B7" s="115"/>
      <c r="C7" s="15">
        <f>Assessment!D200</f>
        <v>1.3624999999999998</v>
      </c>
      <c r="D7" s="4"/>
      <c r="E7" s="116" t="str">
        <f>LOOKUP(ROUND(C7,0),Lookups!D2:D6,Lookups!A2:A6)</f>
        <v>MATURITY LEVEL 1: REACTIVE</v>
      </c>
      <c r="F7" s="116"/>
      <c r="G7" s="116"/>
      <c r="H7" s="116"/>
      <c r="I7" s="116"/>
      <c r="J7" s="5"/>
      <c r="K7" s="117" t="str">
        <f>IF(COUNTIF(C12:C15,”&lt;“&amp;C7),IF(COUNTIF(C12:C15,”&gt;”&amp;C7),"UNBALANCED","INCOMPLETE"),IF(COUNTIF(C12:C15,”&gt;”&amp;C7),"Evolved","Centered"))</f>
        <v>Centered</v>
      </c>
      <c r="L7" s="117"/>
      <c r="M7" s="117"/>
      <c r="N7" s="1"/>
    </row>
    <row r="8" spans="1:14" ht="14.4" x14ac:dyDescent="0.25">
      <c r="A8" s="5"/>
      <c r="B8" s="5"/>
      <c r="C8" s="5"/>
      <c r="D8" s="5"/>
      <c r="E8" s="5"/>
      <c r="F8" s="5"/>
      <c r="G8" s="5"/>
      <c r="H8" s="5"/>
      <c r="I8" s="5"/>
      <c r="J8" s="5"/>
      <c r="K8" s="5"/>
      <c r="L8" s="5"/>
      <c r="M8" s="5"/>
      <c r="N8" s="1"/>
    </row>
    <row r="9" spans="1:14" ht="87.85" customHeight="1" x14ac:dyDescent="0.25">
      <c r="A9" s="118" t="s">
        <v>244</v>
      </c>
      <c r="B9" s="118"/>
      <c r="C9" s="118"/>
      <c r="D9" s="6"/>
      <c r="E9" s="119" t="s">
        <v>245</v>
      </c>
      <c r="F9" s="119"/>
      <c r="G9" s="119"/>
      <c r="H9" s="119"/>
      <c r="I9" s="119"/>
      <c r="J9" s="119"/>
      <c r="K9" s="119"/>
      <c r="L9" s="119"/>
      <c r="M9" s="119"/>
      <c r="N9" s="1"/>
    </row>
    <row r="10" spans="1:14" ht="14.4" x14ac:dyDescent="0.25">
      <c r="A10" s="1"/>
      <c r="B10" s="1"/>
      <c r="C10" s="1"/>
      <c r="D10" s="2"/>
      <c r="E10" s="2"/>
      <c r="F10" s="2"/>
      <c r="G10" s="2"/>
      <c r="H10" s="2"/>
      <c r="I10" s="2"/>
      <c r="J10" s="2"/>
      <c r="K10" s="2"/>
      <c r="L10" s="2"/>
      <c r="M10" s="2"/>
      <c r="N10" s="1"/>
    </row>
    <row r="11" spans="1:14" ht="14.4" x14ac:dyDescent="0.25">
      <c r="A11" s="106" t="s">
        <v>246</v>
      </c>
      <c r="B11" s="32" t="s">
        <v>247</v>
      </c>
      <c r="C11" s="33" t="s">
        <v>248</v>
      </c>
      <c r="D11" s="108">
        <v>0</v>
      </c>
      <c r="E11" s="29" t="s">
        <v>249</v>
      </c>
      <c r="F11" s="110">
        <v>1</v>
      </c>
      <c r="G11" s="16" t="s">
        <v>250</v>
      </c>
      <c r="H11" s="111">
        <v>2</v>
      </c>
      <c r="I11" s="17" t="s">
        <v>251</v>
      </c>
      <c r="J11" s="112">
        <v>3</v>
      </c>
      <c r="K11" s="18" t="s">
        <v>252</v>
      </c>
      <c r="L11" s="113">
        <v>4</v>
      </c>
      <c r="M11" s="28" t="s">
        <v>253</v>
      </c>
      <c r="N11" s="1"/>
    </row>
    <row r="12" spans="1:14" ht="14.25" customHeight="1" x14ac:dyDescent="0.25">
      <c r="A12" s="106"/>
      <c r="B12" s="38" t="s">
        <v>254</v>
      </c>
      <c r="C12" s="13">
        <f>Assessment!D196</f>
        <v>0.89999999999999991</v>
      </c>
      <c r="D12" s="109"/>
      <c r="E12" s="30" t="s">
        <v>255</v>
      </c>
      <c r="F12" s="110"/>
      <c r="G12" s="8" t="s">
        <v>256</v>
      </c>
      <c r="H12" s="111"/>
      <c r="I12" s="10" t="s">
        <v>257</v>
      </c>
      <c r="J12" s="112"/>
      <c r="K12" s="8" t="s">
        <v>258</v>
      </c>
      <c r="L12" s="113"/>
      <c r="M12" s="7" t="s">
        <v>259</v>
      </c>
      <c r="N12" s="1"/>
    </row>
    <row r="13" spans="1:14" ht="14.25" customHeight="1" x14ac:dyDescent="0.25">
      <c r="A13" s="106"/>
      <c r="B13" s="36" t="s">
        <v>240</v>
      </c>
      <c r="C13" s="13">
        <f>Assessment!D197</f>
        <v>1.4000000000000001</v>
      </c>
      <c r="D13" s="109"/>
      <c r="E13" s="30" t="s">
        <v>260</v>
      </c>
      <c r="F13" s="110"/>
      <c r="G13" s="8" t="s">
        <v>261</v>
      </c>
      <c r="H13" s="111"/>
      <c r="I13" s="10" t="s">
        <v>262</v>
      </c>
      <c r="J13" s="112"/>
      <c r="K13" s="8" t="s">
        <v>263</v>
      </c>
      <c r="L13" s="113"/>
      <c r="M13" s="7" t="s">
        <v>264</v>
      </c>
      <c r="N13" s="1"/>
    </row>
    <row r="14" spans="1:14" ht="14.25" customHeight="1" x14ac:dyDescent="0.25">
      <c r="A14" s="106"/>
      <c r="B14" s="14" t="s">
        <v>146</v>
      </c>
      <c r="C14" s="13">
        <f>Assessment!D198</f>
        <v>1.5999999999999999</v>
      </c>
      <c r="D14" s="109"/>
      <c r="E14" s="30" t="s">
        <v>265</v>
      </c>
      <c r="F14" s="110"/>
      <c r="G14" s="8" t="s">
        <v>266</v>
      </c>
      <c r="H14" s="111"/>
      <c r="I14" s="10" t="s">
        <v>261</v>
      </c>
      <c r="J14" s="112"/>
      <c r="K14" s="8" t="s">
        <v>267</v>
      </c>
      <c r="L14" s="113"/>
      <c r="M14" s="7" t="s">
        <v>268</v>
      </c>
      <c r="N14" s="1"/>
    </row>
    <row r="15" spans="1:14" ht="14.25" customHeight="1" x14ac:dyDescent="0.25">
      <c r="A15" s="106"/>
      <c r="B15" s="12" t="s">
        <v>210</v>
      </c>
      <c r="C15" s="13">
        <f>Assessment!D199</f>
        <v>1.75</v>
      </c>
      <c r="D15" s="109"/>
      <c r="E15" s="30" t="s">
        <v>269</v>
      </c>
      <c r="F15" s="110"/>
      <c r="G15" s="11" t="s">
        <v>270</v>
      </c>
      <c r="H15" s="111"/>
      <c r="I15" s="10" t="s">
        <v>271</v>
      </c>
      <c r="J15" s="112"/>
      <c r="K15" s="9" t="s">
        <v>259</v>
      </c>
      <c r="L15" s="113"/>
      <c r="M15" s="7" t="s">
        <v>253</v>
      </c>
      <c r="N15" s="1"/>
    </row>
    <row r="16" spans="1:14" ht="14.4" x14ac:dyDescent="0.25">
      <c r="A16" s="1"/>
      <c r="B16" s="1"/>
      <c r="C16" s="1"/>
      <c r="D16" s="1"/>
      <c r="E16" s="1"/>
      <c r="F16" s="1"/>
      <c r="G16" s="1"/>
      <c r="H16" s="1"/>
      <c r="I16" s="1"/>
      <c r="J16" s="1"/>
      <c r="K16" s="1"/>
      <c r="L16" s="1"/>
      <c r="M16" s="1"/>
      <c r="N16" s="1"/>
    </row>
    <row r="17" spans="1:14" ht="14.4" x14ac:dyDescent="0.25">
      <c r="A17" s="1"/>
      <c r="B17" s="1"/>
      <c r="C17" s="1"/>
      <c r="D17" s="1"/>
      <c r="E17" s="1"/>
      <c r="F17" s="1"/>
      <c r="G17" s="1"/>
      <c r="H17" s="1"/>
      <c r="I17" s="1"/>
      <c r="J17" s="1"/>
      <c r="K17" s="1"/>
      <c r="L17" s="1"/>
      <c r="M17" s="1"/>
      <c r="N17" s="1"/>
    </row>
    <row r="18" spans="1:14" ht="14.4" x14ac:dyDescent="0.25">
      <c r="A18" s="1"/>
      <c r="B18" s="1"/>
      <c r="C18" s="1"/>
      <c r="D18" s="1"/>
      <c r="E18" s="1"/>
      <c r="F18" s="1"/>
      <c r="G18" s="1"/>
      <c r="H18" s="1"/>
      <c r="I18" s="1"/>
      <c r="J18" s="1"/>
      <c r="K18" s="1"/>
      <c r="L18" s="1"/>
      <c r="M18" s="1"/>
      <c r="N18" s="1"/>
    </row>
    <row r="19" spans="1:14" ht="14.4" x14ac:dyDescent="0.25">
      <c r="A19" s="1"/>
      <c r="B19" s="1"/>
      <c r="C19" s="1"/>
      <c r="D19" s="1"/>
      <c r="E19" s="1"/>
      <c r="F19" s="1"/>
      <c r="G19" s="1"/>
      <c r="H19" s="1"/>
      <c r="I19" s="1"/>
      <c r="J19" s="1"/>
      <c r="K19" s="1"/>
      <c r="L19" s="1"/>
      <c r="M19" s="1"/>
      <c r="N19" s="1"/>
    </row>
    <row r="20" spans="1:14" ht="14.4" x14ac:dyDescent="0.25">
      <c r="A20" s="1"/>
      <c r="B20" s="1"/>
      <c r="C20" s="1"/>
      <c r="D20" s="1"/>
      <c r="E20" s="1"/>
      <c r="F20" s="1"/>
      <c r="G20" s="1"/>
      <c r="H20" s="1"/>
      <c r="I20" s="1"/>
      <c r="J20" s="1"/>
      <c r="K20" s="1"/>
      <c r="L20" s="1"/>
      <c r="M20" s="1"/>
      <c r="N20" s="1"/>
    </row>
    <row r="21" spans="1:14" ht="14.4" x14ac:dyDescent="0.25">
      <c r="A21" s="1"/>
      <c r="B21" s="1"/>
      <c r="C21" s="1"/>
      <c r="D21" s="1"/>
      <c r="E21" s="1"/>
      <c r="F21" s="1"/>
      <c r="G21" s="1"/>
      <c r="H21" s="1"/>
      <c r="I21" s="1"/>
      <c r="J21" s="1"/>
      <c r="K21" s="1"/>
      <c r="L21" s="1"/>
      <c r="M21" s="1"/>
      <c r="N21" s="1"/>
    </row>
    <row r="22" spans="1:14" ht="14.4" x14ac:dyDescent="0.25">
      <c r="A22" s="1"/>
      <c r="B22" s="1"/>
      <c r="C22" s="1"/>
      <c r="D22" s="1"/>
      <c r="E22" s="1"/>
      <c r="F22" s="1"/>
      <c r="G22" s="1"/>
      <c r="H22" s="1"/>
      <c r="I22" s="1"/>
      <c r="J22" s="1"/>
      <c r="K22" s="1"/>
      <c r="L22" s="1"/>
      <c r="M22" s="1"/>
      <c r="N22" s="1"/>
    </row>
    <row r="23" spans="1:14" ht="14.4" x14ac:dyDescent="0.25">
      <c r="A23" s="1"/>
      <c r="B23" s="1"/>
      <c r="C23" s="1"/>
      <c r="D23" s="1"/>
      <c r="E23" s="1"/>
      <c r="F23" s="1"/>
      <c r="G23" s="1"/>
      <c r="H23" s="1"/>
      <c r="I23" s="1"/>
      <c r="J23" s="1"/>
      <c r="K23" s="1"/>
      <c r="L23" s="1"/>
      <c r="M23" s="1"/>
      <c r="N23" s="1"/>
    </row>
    <row r="24" spans="1:14" ht="14.4" x14ac:dyDescent="0.25">
      <c r="A24" s="1"/>
      <c r="B24" s="1"/>
      <c r="C24" s="1"/>
      <c r="D24" s="1"/>
      <c r="E24" s="1"/>
      <c r="F24" s="1"/>
      <c r="G24" s="1"/>
      <c r="H24" s="1"/>
      <c r="I24" s="1"/>
      <c r="J24" s="1"/>
      <c r="K24" s="1"/>
      <c r="L24" s="1"/>
      <c r="M24" s="1"/>
      <c r="N24" s="1"/>
    </row>
    <row r="25" spans="1:14" ht="14.4" x14ac:dyDescent="0.25">
      <c r="A25" s="1"/>
      <c r="B25" s="1"/>
      <c r="C25" s="1"/>
      <c r="D25" s="1"/>
      <c r="E25" s="1"/>
      <c r="F25" s="1"/>
      <c r="G25" s="1"/>
      <c r="H25" s="1"/>
      <c r="I25" s="1"/>
      <c r="J25" s="1"/>
      <c r="K25" s="1"/>
      <c r="L25" s="1"/>
      <c r="M25" s="1"/>
      <c r="N25" s="1"/>
    </row>
    <row r="26" spans="1:14" ht="14.4" x14ac:dyDescent="0.25">
      <c r="A26" s="1"/>
      <c r="B26" s="1"/>
      <c r="C26" s="1"/>
      <c r="D26" s="1"/>
      <c r="E26" s="1"/>
      <c r="F26" s="1"/>
      <c r="G26" s="1"/>
      <c r="H26" s="1"/>
      <c r="I26" s="1"/>
      <c r="J26" s="1"/>
      <c r="K26" s="1"/>
      <c r="L26" s="1"/>
      <c r="M26" s="1"/>
      <c r="N26" s="1"/>
    </row>
    <row r="27" spans="1:14" ht="14.4" x14ac:dyDescent="0.25">
      <c r="A27" s="1"/>
      <c r="B27" s="1"/>
      <c r="C27" s="1"/>
      <c r="D27" s="1"/>
      <c r="E27" s="1"/>
      <c r="F27" s="1"/>
      <c r="G27" s="1"/>
      <c r="H27" s="1"/>
      <c r="I27" s="1"/>
      <c r="J27" s="1"/>
      <c r="K27" s="1"/>
      <c r="L27" s="1"/>
      <c r="M27" s="1"/>
      <c r="N27" s="1"/>
    </row>
    <row r="28" spans="1:14" ht="14.4" x14ac:dyDescent="0.25">
      <c r="A28" s="1"/>
      <c r="B28" s="1"/>
      <c r="C28" s="1"/>
      <c r="D28" s="1"/>
      <c r="E28" s="1"/>
      <c r="F28" s="1"/>
      <c r="G28" s="1"/>
      <c r="H28" s="1"/>
      <c r="I28" s="1"/>
      <c r="J28" s="1"/>
      <c r="K28" s="1"/>
      <c r="L28" s="1"/>
      <c r="M28" s="1"/>
      <c r="N28" s="1"/>
    </row>
    <row r="29" spans="1:14" ht="14.4" x14ac:dyDescent="0.25">
      <c r="A29" s="1"/>
      <c r="B29" s="1"/>
      <c r="C29" s="1"/>
      <c r="D29" s="1"/>
      <c r="E29" s="1"/>
      <c r="F29" s="1"/>
      <c r="G29" s="1"/>
      <c r="H29" s="1"/>
      <c r="I29" s="1"/>
      <c r="J29" s="1"/>
      <c r="K29" s="1"/>
      <c r="L29" s="1"/>
      <c r="M29" s="1"/>
      <c r="N29" s="1"/>
    </row>
    <row r="30" spans="1:14" ht="14.4" x14ac:dyDescent="0.25">
      <c r="A30" s="1"/>
      <c r="B30" s="1"/>
      <c r="C30" s="1"/>
      <c r="D30" s="1"/>
      <c r="E30" s="1"/>
      <c r="F30" s="1"/>
      <c r="G30" s="1"/>
      <c r="H30" s="1"/>
      <c r="I30" s="1"/>
      <c r="J30" s="1"/>
      <c r="K30" s="1"/>
      <c r="L30" s="1"/>
      <c r="M30" s="1"/>
      <c r="N30" s="1"/>
    </row>
    <row r="31" spans="1:14" ht="14.4" x14ac:dyDescent="0.25">
      <c r="A31" s="1"/>
      <c r="B31" s="1"/>
      <c r="C31" s="1"/>
      <c r="D31" s="1"/>
      <c r="E31" s="1"/>
      <c r="F31" s="1"/>
      <c r="G31" s="1"/>
      <c r="H31" s="1"/>
      <c r="I31" s="1"/>
      <c r="J31" s="1"/>
      <c r="K31" s="1"/>
      <c r="L31" s="1"/>
      <c r="M31" s="1"/>
      <c r="N31" s="1"/>
    </row>
    <row r="32" spans="1:14" ht="14.4" x14ac:dyDescent="0.25">
      <c r="A32" s="1"/>
      <c r="B32" s="1"/>
      <c r="C32" s="1"/>
      <c r="D32" s="1"/>
      <c r="E32" s="1"/>
      <c r="F32" s="1"/>
      <c r="G32" s="1"/>
      <c r="H32" s="1"/>
      <c r="I32" s="1"/>
      <c r="J32" s="1"/>
      <c r="K32" s="1"/>
      <c r="L32" s="1"/>
      <c r="M32" s="1"/>
      <c r="N32" s="1"/>
    </row>
    <row r="33" spans="1:14" ht="14.4" x14ac:dyDescent="0.25">
      <c r="A33" s="1"/>
      <c r="B33" s="1"/>
      <c r="C33" s="1"/>
      <c r="D33" s="1"/>
      <c r="E33" s="1"/>
      <c r="F33" s="1"/>
      <c r="G33" s="1"/>
      <c r="H33" s="1"/>
      <c r="I33" s="1"/>
      <c r="J33" s="1"/>
      <c r="K33" s="1"/>
      <c r="L33" s="1"/>
      <c r="M33" s="1"/>
      <c r="N33" s="1"/>
    </row>
    <row r="34" spans="1:14" ht="14.4" x14ac:dyDescent="0.25">
      <c r="A34" s="1"/>
      <c r="B34" s="1"/>
      <c r="C34" s="1"/>
      <c r="D34" s="1"/>
      <c r="E34" s="1"/>
      <c r="F34" s="1"/>
      <c r="G34" s="1"/>
      <c r="H34" s="1"/>
      <c r="I34" s="1"/>
      <c r="J34" s="1"/>
      <c r="K34" s="1"/>
      <c r="L34" s="1"/>
      <c r="M34" s="1"/>
      <c r="N34" s="1"/>
    </row>
    <row r="35" spans="1:14" ht="14.4" x14ac:dyDescent="0.25">
      <c r="A35" s="1"/>
      <c r="B35" s="1"/>
      <c r="C35" s="1"/>
      <c r="D35" s="1"/>
      <c r="E35" s="1"/>
      <c r="F35" s="1"/>
      <c r="G35" s="1"/>
      <c r="H35" s="1"/>
      <c r="I35" s="1"/>
      <c r="J35" s="1"/>
      <c r="K35" s="1"/>
      <c r="L35" s="1"/>
      <c r="M35" s="1"/>
      <c r="N35" s="1"/>
    </row>
    <row r="36" spans="1:14" ht="14.4" x14ac:dyDescent="0.25">
      <c r="A36" s="1"/>
      <c r="B36" s="1"/>
      <c r="C36" s="1"/>
      <c r="D36" s="1"/>
      <c r="E36" s="1"/>
      <c r="F36" s="1"/>
      <c r="G36" s="1"/>
      <c r="H36" s="1"/>
      <c r="I36" s="1"/>
      <c r="J36" s="1"/>
      <c r="K36" s="1"/>
      <c r="L36" s="1"/>
      <c r="M36" s="1"/>
      <c r="N36" s="1"/>
    </row>
    <row r="37" spans="1:14" ht="14.4" x14ac:dyDescent="0.25">
      <c r="A37" s="1"/>
      <c r="B37" s="1"/>
      <c r="C37" s="1"/>
      <c r="D37" s="1"/>
      <c r="E37" s="1"/>
      <c r="F37" s="1"/>
      <c r="G37" s="1"/>
      <c r="H37" s="1"/>
      <c r="I37" s="1"/>
      <c r="J37" s="1"/>
      <c r="K37" s="1"/>
      <c r="L37" s="1"/>
      <c r="M37" s="1"/>
      <c r="N37" s="1"/>
    </row>
    <row r="38" spans="1:14" ht="14.4" x14ac:dyDescent="0.25">
      <c r="A38" s="1"/>
      <c r="B38" s="1"/>
      <c r="C38" s="1"/>
      <c r="D38" s="1"/>
      <c r="E38" s="1"/>
      <c r="F38" s="1"/>
      <c r="G38" s="1"/>
      <c r="H38" s="1"/>
      <c r="I38" s="1"/>
      <c r="J38" s="1"/>
      <c r="K38" s="1"/>
      <c r="L38" s="1"/>
      <c r="M38" s="1"/>
      <c r="N38" s="1"/>
    </row>
    <row r="39" spans="1:14" ht="14.4" x14ac:dyDescent="0.25">
      <c r="A39" s="1"/>
      <c r="B39" s="1"/>
      <c r="C39" s="1"/>
      <c r="D39" s="1"/>
      <c r="E39" s="1"/>
      <c r="F39" s="1"/>
      <c r="G39" s="1"/>
      <c r="H39" s="1"/>
      <c r="I39" s="1"/>
      <c r="J39" s="1"/>
      <c r="K39" s="1"/>
      <c r="L39" s="1"/>
      <c r="M39" s="1"/>
      <c r="N39" s="1"/>
    </row>
    <row r="40" spans="1:14" ht="14.4" x14ac:dyDescent="0.25">
      <c r="A40" s="1"/>
      <c r="B40" s="1"/>
      <c r="C40" s="1"/>
      <c r="D40" s="1"/>
      <c r="E40" s="1"/>
      <c r="F40" s="1"/>
      <c r="G40" s="1"/>
      <c r="H40" s="1"/>
      <c r="I40" s="1"/>
      <c r="J40" s="1"/>
      <c r="K40" s="1"/>
      <c r="L40" s="1"/>
      <c r="M40" s="1"/>
      <c r="N40" s="1"/>
    </row>
    <row r="41" spans="1:14" ht="14.4" x14ac:dyDescent="0.25">
      <c r="A41" s="1"/>
      <c r="B41" s="1"/>
      <c r="C41" s="1"/>
      <c r="D41" s="1"/>
      <c r="E41" s="1"/>
      <c r="F41" s="1"/>
      <c r="G41" s="1"/>
      <c r="H41" s="1"/>
      <c r="I41" s="1"/>
      <c r="J41" s="1"/>
      <c r="K41" s="1"/>
      <c r="L41" s="1"/>
      <c r="M41" s="1"/>
      <c r="N41" s="1"/>
    </row>
    <row r="42" spans="1:14" ht="14.4" x14ac:dyDescent="0.25">
      <c r="A42" s="1"/>
      <c r="B42" s="1"/>
      <c r="C42" s="1"/>
      <c r="D42" s="1"/>
      <c r="E42" s="1"/>
      <c r="F42" s="1"/>
      <c r="G42" s="1"/>
      <c r="H42" s="1"/>
      <c r="I42" s="1"/>
      <c r="J42" s="1"/>
      <c r="K42" s="1"/>
      <c r="L42" s="1"/>
      <c r="M42" s="1"/>
      <c r="N42" s="1"/>
    </row>
    <row r="43" spans="1:14" ht="14.4" x14ac:dyDescent="0.25">
      <c r="A43" s="1"/>
      <c r="B43" s="1"/>
      <c r="C43" s="1"/>
      <c r="D43" s="1"/>
      <c r="E43" s="1"/>
      <c r="F43" s="1"/>
      <c r="G43" s="1"/>
      <c r="H43" s="1"/>
      <c r="I43" s="1"/>
      <c r="J43" s="1"/>
      <c r="K43" s="1"/>
      <c r="L43" s="1"/>
      <c r="M43" s="1"/>
      <c r="N43" s="1"/>
    </row>
    <row r="44" spans="1:14" ht="14.4" x14ac:dyDescent="0.25">
      <c r="A44" s="1"/>
      <c r="B44" s="1"/>
      <c r="C44" s="1"/>
      <c r="D44" s="1"/>
      <c r="E44" s="1"/>
      <c r="F44" s="1"/>
      <c r="G44" s="1"/>
      <c r="H44" s="1"/>
      <c r="I44" s="1"/>
      <c r="J44" s="1"/>
      <c r="K44" s="1"/>
      <c r="L44" s="1"/>
      <c r="M44" s="1"/>
      <c r="N44" s="1"/>
    </row>
    <row r="45" spans="1:14" ht="14.4" x14ac:dyDescent="0.25">
      <c r="A45" s="1"/>
      <c r="B45" s="1"/>
      <c r="C45" s="1"/>
      <c r="D45" s="1"/>
      <c r="E45" s="1"/>
      <c r="F45" s="1"/>
      <c r="G45" s="1"/>
      <c r="H45" s="1"/>
      <c r="I45" s="1"/>
      <c r="J45" s="1"/>
      <c r="K45" s="1"/>
      <c r="L45" s="1"/>
      <c r="M45" s="1"/>
      <c r="N45" s="1"/>
    </row>
    <row r="46" spans="1:14" ht="14.4" x14ac:dyDescent="0.25">
      <c r="A46" s="1"/>
      <c r="B46" s="1"/>
      <c r="C46" s="1"/>
      <c r="D46" s="1"/>
      <c r="E46" s="1"/>
      <c r="F46" s="1"/>
      <c r="G46" s="1"/>
      <c r="H46" s="1"/>
      <c r="I46" s="1"/>
      <c r="J46" s="1"/>
      <c r="K46" s="1"/>
      <c r="L46" s="1"/>
      <c r="M46" s="1"/>
      <c r="N46" s="1"/>
    </row>
    <row r="47" spans="1:14" ht="14.4" x14ac:dyDescent="0.25">
      <c r="A47" s="1"/>
      <c r="B47" s="1"/>
      <c r="C47" s="1"/>
      <c r="D47" s="1"/>
      <c r="E47" s="1"/>
      <c r="F47" s="1"/>
      <c r="G47" s="1"/>
      <c r="H47" s="1"/>
      <c r="I47" s="1"/>
      <c r="J47" s="1"/>
      <c r="K47" s="1"/>
      <c r="L47" s="1"/>
      <c r="M47" s="1"/>
      <c r="N47" s="1"/>
    </row>
    <row r="48" spans="1:14" ht="14.4" x14ac:dyDescent="0.25">
      <c r="A48" s="1"/>
      <c r="B48" s="1"/>
      <c r="C48" s="1"/>
      <c r="D48" s="1"/>
      <c r="E48" s="1"/>
      <c r="F48" s="1"/>
      <c r="G48" s="1"/>
      <c r="H48" s="1"/>
      <c r="I48" s="1"/>
      <c r="J48" s="1"/>
      <c r="K48" s="1"/>
      <c r="L48" s="1"/>
      <c r="M48" s="1"/>
      <c r="N48" s="1"/>
    </row>
    <row r="49" spans="1:14" ht="14.4" x14ac:dyDescent="0.25">
      <c r="A49" s="1"/>
      <c r="B49" s="1"/>
      <c r="C49" s="1"/>
      <c r="D49" s="1"/>
      <c r="E49" s="1"/>
      <c r="F49" s="1"/>
      <c r="G49" s="1"/>
      <c r="H49" s="1"/>
      <c r="I49" s="1"/>
      <c r="J49" s="1"/>
      <c r="K49" s="1"/>
      <c r="L49" s="1"/>
      <c r="M49" s="1"/>
      <c r="N49" s="1"/>
    </row>
    <row r="50" spans="1:14" ht="14.4" x14ac:dyDescent="0.25">
      <c r="A50" s="1"/>
      <c r="B50" s="1"/>
      <c r="C50" s="1"/>
      <c r="D50" s="1"/>
      <c r="E50" s="1"/>
      <c r="F50" s="1"/>
      <c r="G50" s="1"/>
      <c r="H50" s="1"/>
      <c r="I50" s="1"/>
      <c r="J50" s="1"/>
      <c r="K50" s="1"/>
      <c r="L50" s="1"/>
      <c r="M50" s="1"/>
      <c r="N50" s="1"/>
    </row>
    <row r="51" spans="1:14" ht="14.4" x14ac:dyDescent="0.25">
      <c r="A51" s="1"/>
      <c r="B51" s="1"/>
      <c r="C51" s="1"/>
      <c r="D51" s="1"/>
      <c r="E51" s="1"/>
      <c r="F51" s="1"/>
      <c r="G51" s="1"/>
      <c r="H51" s="1"/>
      <c r="I51" s="1"/>
      <c r="J51" s="1"/>
      <c r="K51" s="1"/>
      <c r="L51" s="1"/>
      <c r="M51" s="1"/>
      <c r="N51" s="1"/>
    </row>
    <row r="52" spans="1:14" ht="14.4" x14ac:dyDescent="0.25">
      <c r="A52" s="1"/>
      <c r="B52" s="1"/>
      <c r="C52" s="1"/>
      <c r="D52" s="1"/>
      <c r="E52" s="1"/>
      <c r="F52" s="1"/>
      <c r="G52" s="1"/>
      <c r="H52" s="1"/>
      <c r="I52" s="1"/>
      <c r="J52" s="1"/>
      <c r="K52" s="1"/>
      <c r="L52" s="1"/>
      <c r="M52" s="1"/>
      <c r="N52" s="1"/>
    </row>
    <row r="53" spans="1:14" ht="14.4" x14ac:dyDescent="0.25">
      <c r="A53" s="1"/>
      <c r="B53" s="1"/>
      <c r="C53" s="1"/>
      <c r="D53" s="1"/>
      <c r="E53" s="1"/>
      <c r="F53" s="1"/>
      <c r="G53" s="1"/>
      <c r="H53" s="1"/>
      <c r="I53" s="1"/>
      <c r="J53" s="1"/>
      <c r="K53" s="1"/>
      <c r="L53" s="1"/>
      <c r="M53" s="1"/>
      <c r="N53" s="1"/>
    </row>
    <row r="54" spans="1:14" ht="14.4" x14ac:dyDescent="0.25">
      <c r="A54" s="1"/>
      <c r="B54" s="1"/>
      <c r="C54" s="1"/>
      <c r="D54" s="1"/>
      <c r="E54" s="1"/>
      <c r="F54" s="1"/>
      <c r="G54" s="1"/>
      <c r="H54" s="1"/>
      <c r="I54" s="1"/>
      <c r="J54" s="1"/>
      <c r="K54" s="1"/>
      <c r="L54" s="1"/>
      <c r="M54" s="1"/>
      <c r="N54" s="1"/>
    </row>
    <row r="55" spans="1:14" ht="14.4" x14ac:dyDescent="0.25">
      <c r="A55" s="1"/>
      <c r="B55" s="1"/>
      <c r="C55" s="1"/>
      <c r="D55" s="1"/>
      <c r="E55" s="1"/>
      <c r="F55" s="1"/>
      <c r="G55" s="1"/>
      <c r="H55" s="1"/>
      <c r="I55" s="1"/>
      <c r="J55" s="1"/>
      <c r="K55" s="1"/>
      <c r="L55" s="1"/>
      <c r="M55" s="1"/>
      <c r="N55" s="1"/>
    </row>
    <row r="56" spans="1:14" ht="14.4" x14ac:dyDescent="0.25">
      <c r="A56" s="1"/>
      <c r="B56" s="1"/>
      <c r="C56" s="1"/>
      <c r="D56" s="1"/>
      <c r="E56" s="1"/>
      <c r="F56" s="1"/>
      <c r="G56" s="1"/>
      <c r="H56" s="1"/>
      <c r="I56" s="1"/>
      <c r="J56" s="1"/>
      <c r="K56" s="1"/>
      <c r="L56" s="1"/>
      <c r="M56" s="1"/>
      <c r="N56" s="1"/>
    </row>
    <row r="57" spans="1:14" ht="14.4" x14ac:dyDescent="0.25">
      <c r="A57" s="1"/>
      <c r="B57" s="1"/>
      <c r="C57" s="1"/>
      <c r="D57" s="1"/>
      <c r="E57" s="1"/>
      <c r="F57" s="1"/>
      <c r="G57" s="1"/>
      <c r="H57" s="1"/>
      <c r="I57" s="1"/>
      <c r="J57" s="1"/>
      <c r="K57" s="1"/>
      <c r="L57" s="1"/>
      <c r="M57" s="1"/>
      <c r="N57" s="1"/>
    </row>
    <row r="58" spans="1:14" ht="14.4" x14ac:dyDescent="0.25">
      <c r="A58" s="1"/>
      <c r="B58" s="1"/>
      <c r="C58" s="1"/>
      <c r="D58" s="1"/>
      <c r="E58" s="1"/>
      <c r="F58" s="1"/>
      <c r="G58" s="1"/>
      <c r="H58" s="1"/>
      <c r="I58" s="1"/>
      <c r="J58" s="1"/>
      <c r="K58" s="1"/>
      <c r="L58" s="1"/>
      <c r="M58" s="1"/>
      <c r="N58" s="1"/>
    </row>
    <row r="59" spans="1:14" ht="14.4" x14ac:dyDescent="0.25">
      <c r="A59" s="1"/>
      <c r="B59" s="1"/>
      <c r="C59" s="1"/>
      <c r="D59" s="1"/>
      <c r="E59" s="1"/>
      <c r="F59" s="1"/>
      <c r="G59" s="1"/>
      <c r="H59" s="1"/>
      <c r="I59" s="1"/>
      <c r="J59" s="1"/>
      <c r="K59" s="1"/>
      <c r="L59" s="1"/>
      <c r="M59" s="1"/>
      <c r="N59" s="1"/>
    </row>
    <row r="60" spans="1:14" ht="14.4" x14ac:dyDescent="0.25">
      <c r="A60" s="1"/>
      <c r="B60" s="1"/>
      <c r="C60" s="1"/>
      <c r="D60" s="1"/>
      <c r="E60" s="1"/>
      <c r="F60" s="1"/>
      <c r="G60" s="1"/>
      <c r="H60" s="1"/>
      <c r="I60" s="1"/>
      <c r="J60" s="1"/>
      <c r="K60" s="1"/>
      <c r="L60" s="1"/>
      <c r="M60" s="1"/>
      <c r="N60" s="1"/>
    </row>
    <row r="61" spans="1:14" ht="14.4" x14ac:dyDescent="0.25">
      <c r="A61" s="1"/>
      <c r="B61" s="1"/>
      <c r="C61" s="1"/>
      <c r="D61" s="1"/>
      <c r="E61" s="1"/>
      <c r="F61" s="1"/>
      <c r="G61" s="1"/>
      <c r="H61" s="1"/>
      <c r="I61" s="1"/>
      <c r="J61" s="1"/>
      <c r="K61" s="1"/>
      <c r="L61" s="1"/>
      <c r="M61" s="1"/>
      <c r="N61" s="1"/>
    </row>
    <row r="62" spans="1:14" ht="14.4" x14ac:dyDescent="0.25">
      <c r="A62" s="1"/>
      <c r="B62" s="1"/>
      <c r="C62" s="1"/>
      <c r="D62" s="1"/>
      <c r="E62" s="1"/>
      <c r="F62" s="1"/>
      <c r="G62" s="1"/>
      <c r="H62" s="1"/>
      <c r="I62" s="1"/>
      <c r="J62" s="1"/>
      <c r="K62" s="1"/>
      <c r="L62" s="1"/>
      <c r="M62" s="1"/>
      <c r="N62" s="1"/>
    </row>
    <row r="63" spans="1:14" ht="14.4" x14ac:dyDescent="0.25">
      <c r="A63" s="1"/>
      <c r="B63" s="1"/>
      <c r="C63" s="1"/>
      <c r="D63" s="1"/>
      <c r="E63" s="1"/>
      <c r="F63" s="1"/>
      <c r="G63" s="1"/>
      <c r="H63" s="1"/>
      <c r="I63" s="1"/>
      <c r="J63" s="1"/>
      <c r="K63" s="1"/>
      <c r="L63" s="1"/>
      <c r="M63" s="1"/>
      <c r="N63" s="1"/>
    </row>
    <row r="64" spans="1:14" ht="14.4" x14ac:dyDescent="0.25">
      <c r="A64" s="1"/>
      <c r="B64" s="1"/>
      <c r="C64" s="1"/>
      <c r="D64" s="1"/>
      <c r="E64" s="1"/>
      <c r="F64" s="1"/>
      <c r="G64" s="1"/>
      <c r="H64" s="1"/>
      <c r="I64" s="1"/>
      <c r="J64" s="1"/>
      <c r="K64" s="1"/>
      <c r="L64" s="1"/>
      <c r="M64" s="1"/>
      <c r="N64" s="1"/>
    </row>
    <row r="65" spans="1:14" ht="14.4" x14ac:dyDescent="0.25">
      <c r="A65" s="1"/>
      <c r="B65" s="1"/>
      <c r="C65" s="1"/>
      <c r="D65" s="1"/>
      <c r="E65" s="1"/>
      <c r="F65" s="1"/>
      <c r="G65" s="1"/>
      <c r="H65" s="1"/>
      <c r="I65" s="1"/>
      <c r="J65" s="1"/>
      <c r="K65" s="1"/>
      <c r="L65" s="1"/>
      <c r="M65" s="1"/>
      <c r="N65" s="1"/>
    </row>
    <row r="66" spans="1:14" ht="14.4" x14ac:dyDescent="0.25">
      <c r="A66" s="1"/>
      <c r="B66" s="1"/>
      <c r="C66" s="1"/>
      <c r="D66" s="1"/>
      <c r="E66" s="1"/>
      <c r="F66" s="1"/>
      <c r="G66" s="1"/>
      <c r="H66" s="1"/>
      <c r="I66" s="1"/>
      <c r="J66" s="1"/>
      <c r="K66" s="1"/>
      <c r="L66" s="1"/>
      <c r="M66" s="1"/>
      <c r="N66" s="1"/>
    </row>
    <row r="67" spans="1:14" ht="14.4" x14ac:dyDescent="0.25">
      <c r="A67" s="1"/>
      <c r="B67" s="1"/>
      <c r="C67" s="1"/>
      <c r="D67" s="1"/>
      <c r="E67" s="1"/>
      <c r="F67" s="1"/>
      <c r="G67" s="1"/>
      <c r="H67" s="1"/>
      <c r="I67" s="1"/>
      <c r="J67" s="1"/>
      <c r="K67" s="1"/>
      <c r="L67" s="1"/>
      <c r="M67" s="1"/>
      <c r="N67" s="1"/>
    </row>
    <row r="68" spans="1:14" ht="14.4" x14ac:dyDescent="0.25">
      <c r="A68" s="1"/>
      <c r="B68" s="1"/>
      <c r="C68" s="1"/>
      <c r="D68" s="1"/>
      <c r="E68" s="1"/>
      <c r="F68" s="1"/>
      <c r="G68" s="1"/>
      <c r="H68" s="1"/>
      <c r="I68" s="1"/>
      <c r="J68" s="1"/>
      <c r="K68" s="1"/>
      <c r="L68" s="1"/>
      <c r="M68" s="1"/>
      <c r="N68" s="1"/>
    </row>
    <row r="69" spans="1:14" ht="14.4" x14ac:dyDescent="0.25">
      <c r="A69" s="1"/>
      <c r="B69" s="1"/>
      <c r="C69" s="1"/>
      <c r="D69" s="1"/>
      <c r="E69" s="1"/>
      <c r="F69" s="1"/>
      <c r="G69" s="1"/>
      <c r="H69" s="1"/>
      <c r="I69" s="1"/>
      <c r="J69" s="1"/>
      <c r="K69" s="1"/>
      <c r="L69" s="1"/>
      <c r="M69" s="1"/>
      <c r="N69" s="1"/>
    </row>
    <row r="70" spans="1:14" ht="14.4" x14ac:dyDescent="0.25">
      <c r="A70" s="1"/>
      <c r="C70" s="1"/>
      <c r="D70" s="1"/>
      <c r="E70" s="1"/>
      <c r="F70" s="1"/>
      <c r="G70" s="1"/>
      <c r="H70" s="1"/>
      <c r="I70" s="1"/>
      <c r="J70" s="1"/>
      <c r="K70" s="1"/>
      <c r="L70" s="1"/>
      <c r="M70" s="1"/>
      <c r="N70" s="1"/>
    </row>
    <row r="71" spans="1:14" ht="14.4" x14ac:dyDescent="0.25">
      <c r="A71" s="1"/>
      <c r="C71" s="1"/>
      <c r="D71" s="1"/>
      <c r="E71" s="1"/>
      <c r="F71" s="1"/>
      <c r="G71" s="1"/>
      <c r="H71" s="1"/>
      <c r="I71" s="1"/>
      <c r="J71" s="1"/>
      <c r="K71" s="1"/>
      <c r="L71" s="1"/>
      <c r="M71" s="1"/>
      <c r="N71" s="1"/>
    </row>
    <row r="72" spans="1:14" ht="14.4" x14ac:dyDescent="0.25">
      <c r="A72" s="1"/>
      <c r="B72" s="1"/>
      <c r="C72" s="1"/>
      <c r="D72" s="1"/>
      <c r="E72" s="1"/>
      <c r="F72" s="1"/>
      <c r="G72" s="1"/>
      <c r="H72" s="1"/>
      <c r="I72" s="1"/>
      <c r="J72" s="1"/>
      <c r="K72" s="1"/>
      <c r="L72" s="1"/>
      <c r="M72" s="1"/>
      <c r="N72" s="1"/>
    </row>
    <row r="73" spans="1:14" ht="14.4" x14ac:dyDescent="0.25">
      <c r="A73" s="1"/>
      <c r="B73" s="1"/>
      <c r="C73" s="1"/>
      <c r="D73" s="1"/>
      <c r="E73" s="1"/>
      <c r="F73" s="1"/>
      <c r="G73" s="1"/>
      <c r="H73" s="1"/>
      <c r="I73" s="1"/>
      <c r="J73" s="1"/>
      <c r="K73" s="1"/>
      <c r="L73" s="1"/>
      <c r="M73" s="1"/>
      <c r="N73" s="1"/>
    </row>
    <row r="74" spans="1:14" ht="14.4" x14ac:dyDescent="0.25">
      <c r="A74" s="1"/>
      <c r="B74" s="1"/>
      <c r="C74" s="1"/>
      <c r="D74" s="1"/>
      <c r="E74" s="1"/>
      <c r="F74" s="1"/>
      <c r="G74" s="1"/>
      <c r="H74" s="1"/>
      <c r="I74" s="1"/>
      <c r="J74" s="1"/>
      <c r="K74" s="1"/>
      <c r="L74" s="1"/>
      <c r="M74" s="1"/>
      <c r="N74" s="1"/>
    </row>
    <row r="75" spans="1:14" ht="14.4" x14ac:dyDescent="0.25">
      <c r="A75" s="1"/>
      <c r="B75" s="1"/>
      <c r="C75" s="1"/>
      <c r="D75" s="1"/>
      <c r="E75" s="1"/>
      <c r="F75" s="1"/>
      <c r="G75" s="1"/>
      <c r="H75" s="1"/>
      <c r="I75" s="1"/>
      <c r="J75" s="1"/>
      <c r="K75" s="1"/>
      <c r="L75" s="1"/>
      <c r="M75" s="1"/>
      <c r="N75" s="1"/>
    </row>
    <row r="76" spans="1:14" ht="14.4" x14ac:dyDescent="0.25">
      <c r="A76" s="1"/>
      <c r="B76" s="1"/>
      <c r="C76" s="1"/>
      <c r="D76" s="1"/>
      <c r="E76" s="1"/>
      <c r="F76" s="1"/>
      <c r="G76" s="1"/>
      <c r="H76" s="1"/>
      <c r="I76" s="1"/>
      <c r="J76" s="1"/>
      <c r="K76" s="1"/>
      <c r="L76" s="1"/>
      <c r="M76" s="1"/>
      <c r="N76" s="1"/>
    </row>
    <row r="77" spans="1:14" ht="14.4" x14ac:dyDescent="0.25">
      <c r="A77" s="1"/>
      <c r="B77" s="1"/>
      <c r="C77" s="1"/>
      <c r="D77" s="1"/>
      <c r="E77" s="1"/>
      <c r="F77" s="1"/>
      <c r="G77" s="1"/>
      <c r="H77" s="1"/>
      <c r="I77" s="1"/>
      <c r="J77" s="1"/>
      <c r="K77" s="1"/>
      <c r="L77" s="1"/>
      <c r="M77" s="1"/>
      <c r="N77" s="1"/>
    </row>
    <row r="78" spans="1:14" ht="14.4" x14ac:dyDescent="0.25">
      <c r="A78" s="1"/>
      <c r="B78" s="1"/>
      <c r="C78" s="1"/>
      <c r="D78" s="1"/>
      <c r="E78" s="1"/>
      <c r="F78" s="1"/>
      <c r="G78" s="1"/>
      <c r="H78" s="1"/>
      <c r="I78" s="1"/>
      <c r="J78" s="1"/>
      <c r="K78" s="1"/>
      <c r="L78" s="1"/>
      <c r="M78" s="1"/>
      <c r="N78" s="1"/>
    </row>
    <row r="79" spans="1:14" ht="14.4" x14ac:dyDescent="0.25">
      <c r="A79" s="1"/>
      <c r="B79" s="1"/>
      <c r="C79" s="1"/>
      <c r="D79" s="1"/>
      <c r="E79" s="1"/>
      <c r="F79" s="1"/>
      <c r="G79" s="1"/>
      <c r="H79" s="1"/>
      <c r="I79" s="1"/>
      <c r="J79" s="1"/>
      <c r="K79" s="1"/>
      <c r="L79" s="1"/>
      <c r="M79" s="1"/>
      <c r="N79" s="1"/>
    </row>
    <row r="80" spans="1:14" ht="14.4" x14ac:dyDescent="0.25">
      <c r="A80" s="1"/>
      <c r="B80" s="1"/>
      <c r="C80" s="1"/>
      <c r="D80" s="1"/>
      <c r="E80" s="1"/>
      <c r="F80" s="1"/>
      <c r="G80" s="1"/>
      <c r="H80" s="1"/>
      <c r="I80" s="1"/>
      <c r="J80" s="1"/>
      <c r="K80" s="1"/>
      <c r="L80" s="1"/>
      <c r="M80" s="1"/>
      <c r="N80" s="1"/>
    </row>
    <row r="81" spans="1:14" ht="14.4" x14ac:dyDescent="0.25">
      <c r="A81" s="1"/>
      <c r="B81" s="1"/>
      <c r="C81" s="1"/>
      <c r="D81" s="1"/>
      <c r="E81" s="1"/>
      <c r="F81" s="1"/>
      <c r="G81" s="1"/>
      <c r="H81" s="1"/>
      <c r="I81" s="1"/>
      <c r="J81" s="1"/>
      <c r="K81" s="1"/>
      <c r="L81" s="1"/>
      <c r="M81" s="1"/>
      <c r="N81" s="1"/>
    </row>
    <row r="82" spans="1:14" ht="14.4" x14ac:dyDescent="0.25">
      <c r="A82" s="1"/>
      <c r="B82" s="1"/>
      <c r="C82" s="1"/>
      <c r="D82" s="1"/>
      <c r="E82" s="1"/>
      <c r="F82" s="1"/>
      <c r="G82" s="1"/>
      <c r="H82" s="1"/>
      <c r="I82" s="1"/>
      <c r="J82" s="1"/>
      <c r="K82" s="1"/>
      <c r="L82" s="1"/>
      <c r="M82" s="1"/>
      <c r="N82" s="1"/>
    </row>
    <row r="83" spans="1:14" ht="14.4" x14ac:dyDescent="0.25">
      <c r="A83" s="1"/>
      <c r="B83" s="1"/>
      <c r="C83" s="1"/>
      <c r="D83" s="1"/>
      <c r="E83" s="1"/>
      <c r="F83" s="1"/>
      <c r="G83" s="1"/>
      <c r="H83" s="1"/>
      <c r="I83" s="1"/>
      <c r="J83" s="1"/>
      <c r="K83" s="1"/>
      <c r="L83" s="1"/>
      <c r="M83" s="1"/>
      <c r="N83" s="1"/>
    </row>
    <row r="84" spans="1:14" ht="14.4" x14ac:dyDescent="0.25">
      <c r="A84" s="1"/>
      <c r="B84" s="1"/>
      <c r="C84" s="1"/>
      <c r="D84" s="1"/>
      <c r="E84" s="1"/>
      <c r="F84" s="1"/>
      <c r="G84" s="1"/>
      <c r="H84" s="1"/>
      <c r="I84" s="1"/>
      <c r="J84" s="1"/>
      <c r="K84" s="1"/>
      <c r="L84" s="1"/>
      <c r="M84" s="1"/>
      <c r="N84" s="1"/>
    </row>
    <row r="85" spans="1:14" ht="14.4" x14ac:dyDescent="0.25">
      <c r="A85" s="1"/>
      <c r="B85" s="1"/>
      <c r="C85" s="1"/>
      <c r="D85" s="1"/>
      <c r="E85" s="1"/>
      <c r="F85" s="1"/>
      <c r="G85" s="1"/>
      <c r="H85" s="1"/>
      <c r="I85" s="1"/>
      <c r="J85" s="1"/>
      <c r="K85" s="1"/>
      <c r="L85" s="1"/>
      <c r="M85" s="1"/>
      <c r="N85" s="1"/>
    </row>
    <row r="86" spans="1:14" ht="14.4" x14ac:dyDescent="0.25">
      <c r="A86" s="1"/>
      <c r="B86" s="1"/>
      <c r="C86" s="1"/>
      <c r="D86" s="1"/>
      <c r="E86" s="1"/>
      <c r="F86" s="1"/>
      <c r="G86" s="1"/>
      <c r="H86" s="1"/>
      <c r="I86" s="1"/>
      <c r="J86" s="1"/>
      <c r="K86" s="1"/>
      <c r="L86" s="1"/>
      <c r="M86" s="1"/>
      <c r="N86" s="1"/>
    </row>
    <row r="87" spans="1:14" ht="14.4" x14ac:dyDescent="0.25">
      <c r="A87" s="1"/>
      <c r="B87" s="1"/>
      <c r="C87" s="1"/>
      <c r="D87" s="1"/>
      <c r="E87" s="1"/>
      <c r="F87" s="1"/>
      <c r="G87" s="1"/>
      <c r="H87" s="1"/>
      <c r="I87" s="1"/>
      <c r="J87" s="1"/>
      <c r="K87" s="1"/>
      <c r="L87" s="1"/>
      <c r="M87" s="1"/>
      <c r="N87" s="1"/>
    </row>
    <row r="88" spans="1:14" ht="14.4" x14ac:dyDescent="0.25">
      <c r="A88" s="1"/>
      <c r="B88" s="1"/>
      <c r="C88" s="1"/>
      <c r="D88" s="1"/>
      <c r="E88" s="1"/>
      <c r="F88" s="1"/>
      <c r="G88" s="1"/>
      <c r="H88" s="1"/>
      <c r="I88" s="1"/>
      <c r="J88" s="1"/>
      <c r="K88" s="1"/>
      <c r="L88" s="1"/>
      <c r="M88" s="1"/>
      <c r="N88" s="1"/>
    </row>
    <row r="89" spans="1:14" ht="14.4" x14ac:dyDescent="0.25">
      <c r="A89" s="1"/>
      <c r="B89" s="1"/>
      <c r="C89" s="1"/>
      <c r="D89" s="1"/>
      <c r="E89" s="1"/>
      <c r="F89" s="1"/>
      <c r="G89" s="1"/>
      <c r="H89" s="1"/>
      <c r="I89" s="1"/>
      <c r="J89" s="1"/>
      <c r="K89" s="1"/>
      <c r="L89" s="1"/>
      <c r="M89" s="1"/>
      <c r="N89" s="1"/>
    </row>
    <row r="90" spans="1:14" ht="23.95" customHeight="1" x14ac:dyDescent="0.25">
      <c r="A90" s="1"/>
      <c r="B90" s="1"/>
      <c r="C90" s="1"/>
      <c r="D90" s="1"/>
      <c r="E90" s="1"/>
      <c r="F90" s="1"/>
      <c r="G90" s="1"/>
      <c r="H90" s="1"/>
      <c r="I90" s="1"/>
      <c r="J90" s="1"/>
      <c r="K90" s="1"/>
      <c r="L90" s="1"/>
      <c r="M90" s="1"/>
      <c r="N90" s="1"/>
    </row>
    <row r="91" spans="1:14" ht="14.4" x14ac:dyDescent="0.25">
      <c r="A91" s="1"/>
      <c r="B91" s="1"/>
      <c r="C91" s="1"/>
      <c r="D91" s="1"/>
      <c r="E91" s="1"/>
      <c r="F91" s="1"/>
      <c r="G91" s="1"/>
      <c r="H91" s="1"/>
      <c r="I91" s="1"/>
      <c r="J91" s="1"/>
      <c r="K91" s="1"/>
      <c r="L91" s="1"/>
      <c r="M91" s="1"/>
      <c r="N91" s="1"/>
    </row>
    <row r="92" spans="1:14" ht="14.4" x14ac:dyDescent="0.25">
      <c r="A92" s="1"/>
      <c r="B92" s="1"/>
      <c r="C92" s="1"/>
      <c r="D92" s="1"/>
      <c r="E92" s="1"/>
      <c r="F92" s="1"/>
      <c r="G92" s="1"/>
      <c r="H92" s="1"/>
      <c r="I92" s="1"/>
      <c r="J92" s="1"/>
      <c r="K92" s="1"/>
      <c r="L92" s="1"/>
      <c r="M92" s="1"/>
      <c r="N92" s="1"/>
    </row>
    <row r="93" spans="1:14" ht="14.4" x14ac:dyDescent="0.25">
      <c r="A93" s="1"/>
      <c r="B93" s="1"/>
      <c r="C93" s="1"/>
      <c r="D93" s="1"/>
      <c r="E93" s="1"/>
      <c r="F93" s="1"/>
      <c r="G93" s="1"/>
      <c r="H93" s="1"/>
      <c r="I93" s="1"/>
      <c r="J93" s="1"/>
      <c r="K93" s="1"/>
      <c r="L93" s="1"/>
      <c r="M93" s="1"/>
      <c r="N93" s="1"/>
    </row>
    <row r="94" spans="1:14" ht="14.4" x14ac:dyDescent="0.25">
      <c r="A94" s="1"/>
      <c r="B94" s="1"/>
      <c r="C94" s="1"/>
      <c r="D94" s="1"/>
      <c r="E94" s="1"/>
      <c r="F94" s="1"/>
      <c r="G94" s="1"/>
      <c r="H94" s="1"/>
      <c r="I94" s="1"/>
      <c r="J94" s="1"/>
      <c r="K94" s="1"/>
      <c r="L94" s="1"/>
      <c r="M94" s="1"/>
      <c r="N94" s="1"/>
    </row>
    <row r="95" spans="1:14" ht="14.4" x14ac:dyDescent="0.25">
      <c r="A95" s="1"/>
      <c r="B95" s="1"/>
      <c r="C95" s="1"/>
      <c r="D95" s="1"/>
      <c r="E95" s="1"/>
      <c r="F95" s="1"/>
      <c r="G95" s="1"/>
      <c r="H95" s="1"/>
      <c r="I95" s="1"/>
      <c r="J95" s="1"/>
      <c r="K95" s="1"/>
      <c r="L95" s="1"/>
      <c r="M95" s="1"/>
      <c r="N95" s="1"/>
    </row>
    <row r="96" spans="1:14" ht="14.4" x14ac:dyDescent="0.25">
      <c r="A96" s="1"/>
      <c r="B96" s="1"/>
      <c r="C96" s="1"/>
      <c r="D96" s="1"/>
      <c r="E96" s="1"/>
      <c r="F96" s="1"/>
      <c r="G96" s="1"/>
      <c r="H96" s="1"/>
      <c r="I96" s="1"/>
      <c r="J96" s="1"/>
      <c r="K96" s="1"/>
      <c r="L96" s="1"/>
      <c r="M96" s="1"/>
      <c r="N96" s="1"/>
    </row>
    <row r="97" spans="1:14" ht="14.4" x14ac:dyDescent="0.25">
      <c r="A97" s="1"/>
      <c r="B97" s="1"/>
      <c r="C97" s="1"/>
      <c r="D97" s="1"/>
      <c r="E97" s="1"/>
      <c r="F97" s="1"/>
      <c r="G97" s="1"/>
      <c r="H97" s="1"/>
      <c r="I97" s="1"/>
      <c r="J97" s="1"/>
      <c r="K97" s="1"/>
      <c r="L97" s="1"/>
      <c r="M97" s="1"/>
      <c r="N97" s="1"/>
    </row>
    <row r="98" spans="1:14" ht="14.4" x14ac:dyDescent="0.25">
      <c r="A98" s="1"/>
      <c r="B98" s="1"/>
      <c r="C98" s="1"/>
      <c r="D98" s="1"/>
      <c r="E98" s="1"/>
      <c r="F98" s="1"/>
      <c r="G98" s="1"/>
      <c r="H98" s="1"/>
      <c r="I98" s="1"/>
      <c r="J98" s="1"/>
      <c r="K98" s="1"/>
      <c r="L98" s="1"/>
      <c r="M98" s="1"/>
      <c r="N98" s="1"/>
    </row>
    <row r="99" spans="1:14" ht="14.4" x14ac:dyDescent="0.25">
      <c r="A99" s="1"/>
      <c r="B99" s="1"/>
      <c r="C99" s="1"/>
      <c r="D99" s="1"/>
      <c r="E99" s="1"/>
      <c r="F99" s="1"/>
      <c r="G99" s="1"/>
      <c r="H99" s="1"/>
      <c r="I99" s="1"/>
      <c r="J99" s="1"/>
      <c r="K99" s="1"/>
      <c r="L99" s="1"/>
      <c r="M99" s="1"/>
      <c r="N99" s="1"/>
    </row>
    <row r="100" spans="1:14" ht="14.4" x14ac:dyDescent="0.25">
      <c r="A100" s="1"/>
      <c r="B100" s="1"/>
      <c r="C100" s="1"/>
      <c r="D100" s="1"/>
      <c r="E100" s="1"/>
      <c r="F100" s="1"/>
      <c r="G100" s="1"/>
      <c r="H100" s="1"/>
      <c r="I100" s="1"/>
      <c r="J100" s="1"/>
      <c r="K100" s="1"/>
      <c r="L100" s="1"/>
      <c r="M100" s="1"/>
      <c r="N100" s="1"/>
    </row>
    <row r="101" spans="1:14" ht="14.4" x14ac:dyDescent="0.25">
      <c r="A101" s="1"/>
      <c r="B101" s="1"/>
      <c r="C101" s="1"/>
      <c r="D101" s="1"/>
      <c r="E101" s="1"/>
      <c r="F101" s="1"/>
      <c r="G101" s="1"/>
      <c r="H101" s="1"/>
      <c r="I101" s="1"/>
      <c r="J101" s="1"/>
      <c r="K101" s="1"/>
      <c r="L101" s="1"/>
      <c r="M101" s="1"/>
      <c r="N101" s="1"/>
    </row>
    <row r="102" spans="1:14" ht="14.4" x14ac:dyDescent="0.25">
      <c r="A102" s="1"/>
      <c r="B102" s="1"/>
      <c r="C102" s="1"/>
      <c r="D102" s="1"/>
      <c r="E102" s="1"/>
      <c r="F102" s="1"/>
      <c r="G102" s="1"/>
      <c r="H102" s="1"/>
      <c r="I102" s="1"/>
      <c r="J102" s="1"/>
      <c r="K102" s="1"/>
      <c r="L102" s="1"/>
      <c r="M102" s="1"/>
      <c r="N102" s="1"/>
    </row>
    <row r="103" spans="1:14" ht="14.4" x14ac:dyDescent="0.25">
      <c r="A103" s="1"/>
      <c r="B103" s="1"/>
      <c r="C103" s="1"/>
      <c r="D103" s="1"/>
      <c r="E103" s="1"/>
      <c r="F103" s="1"/>
      <c r="G103" s="1"/>
      <c r="H103" s="1"/>
      <c r="I103" s="1"/>
      <c r="J103" s="1"/>
      <c r="K103" s="1"/>
      <c r="L103" s="1"/>
      <c r="M103" s="1"/>
      <c r="N103" s="1"/>
    </row>
    <row r="104" spans="1:14" ht="14.4" x14ac:dyDescent="0.25">
      <c r="A104" s="1"/>
      <c r="B104" s="1"/>
      <c r="C104" s="1"/>
      <c r="D104" s="1"/>
      <c r="E104" s="1"/>
      <c r="F104" s="1"/>
      <c r="G104" s="1"/>
      <c r="H104" s="1"/>
      <c r="I104" s="1"/>
      <c r="J104" s="1"/>
      <c r="K104" s="1"/>
      <c r="L104" s="1"/>
      <c r="M104" s="1"/>
      <c r="N104" s="1"/>
    </row>
    <row r="105" spans="1:14" ht="14.4" x14ac:dyDescent="0.25">
      <c r="A105" s="1"/>
      <c r="B105" s="1"/>
      <c r="C105" s="1"/>
      <c r="D105" s="1"/>
      <c r="E105" s="1"/>
      <c r="F105" s="1"/>
      <c r="G105" s="1"/>
      <c r="H105" s="1"/>
      <c r="I105" s="1"/>
      <c r="J105" s="1"/>
      <c r="K105" s="1"/>
      <c r="L105" s="1"/>
      <c r="M105" s="1"/>
      <c r="N105" s="1"/>
    </row>
    <row r="106" spans="1:14" ht="14.4" x14ac:dyDescent="0.25">
      <c r="A106" s="1"/>
      <c r="B106" s="1"/>
      <c r="C106" s="1"/>
      <c r="D106" s="1"/>
      <c r="E106" s="1"/>
      <c r="F106" s="1"/>
      <c r="G106" s="1"/>
      <c r="H106" s="1"/>
      <c r="I106" s="1"/>
      <c r="J106" s="1"/>
      <c r="K106" s="1"/>
      <c r="L106" s="1"/>
      <c r="M106" s="1"/>
      <c r="N106" s="1"/>
    </row>
    <row r="107" spans="1:14" ht="14.4" x14ac:dyDescent="0.25">
      <c r="A107" s="1"/>
      <c r="B107" s="1"/>
      <c r="C107" s="1"/>
      <c r="D107" s="1"/>
      <c r="E107" s="1"/>
      <c r="F107" s="1"/>
      <c r="G107" s="1"/>
      <c r="H107" s="1"/>
      <c r="I107" s="1"/>
      <c r="J107" s="1"/>
      <c r="K107" s="1"/>
      <c r="L107" s="1"/>
      <c r="M107" s="1"/>
      <c r="N107" s="1"/>
    </row>
    <row r="108" spans="1:14" ht="14.4" x14ac:dyDescent="0.25">
      <c r="A108" s="1"/>
      <c r="B108" s="1"/>
      <c r="C108" s="1"/>
      <c r="D108" s="1"/>
      <c r="E108" s="1"/>
      <c r="F108" s="1"/>
      <c r="G108" s="1"/>
      <c r="H108" s="1"/>
      <c r="I108" s="1"/>
      <c r="J108" s="1"/>
      <c r="K108" s="1"/>
      <c r="L108" s="1"/>
      <c r="M108" s="1"/>
      <c r="N108" s="1"/>
    </row>
    <row r="109" spans="1:14" ht="14.4" x14ac:dyDescent="0.25">
      <c r="A109" s="1"/>
      <c r="B109" s="1"/>
      <c r="C109" s="1"/>
      <c r="D109" s="1"/>
      <c r="E109" s="1"/>
      <c r="F109" s="1"/>
      <c r="G109" s="1"/>
      <c r="H109" s="1"/>
      <c r="I109" s="1"/>
      <c r="J109" s="1"/>
      <c r="K109" s="1"/>
      <c r="L109" s="1"/>
      <c r="M109" s="1"/>
      <c r="N109" s="1"/>
    </row>
    <row r="110" spans="1:14" ht="14.4" x14ac:dyDescent="0.25">
      <c r="A110" s="1"/>
      <c r="B110" s="1"/>
      <c r="C110" s="1"/>
      <c r="D110" s="1"/>
      <c r="E110" s="1"/>
      <c r="F110" s="1"/>
      <c r="G110" s="1"/>
      <c r="H110" s="1"/>
      <c r="I110" s="1"/>
      <c r="J110" s="1"/>
      <c r="K110" s="1"/>
      <c r="L110" s="1"/>
      <c r="M110" s="1"/>
      <c r="N110" s="1"/>
    </row>
    <row r="111" spans="1:14" ht="14.4" x14ac:dyDescent="0.25">
      <c r="A111" s="1"/>
      <c r="B111" s="1"/>
      <c r="C111" s="1"/>
      <c r="D111" s="1"/>
      <c r="E111" s="1"/>
      <c r="F111" s="1"/>
      <c r="G111" s="1"/>
      <c r="H111" s="1"/>
      <c r="I111" s="1"/>
      <c r="J111" s="1"/>
      <c r="K111" s="1"/>
      <c r="L111" s="1"/>
      <c r="M111" s="1"/>
      <c r="N111" s="1"/>
    </row>
    <row r="112" spans="1:14" ht="14.4" x14ac:dyDescent="0.25">
      <c r="A112" s="1"/>
      <c r="B112" s="1"/>
      <c r="C112" s="1"/>
      <c r="D112" s="1"/>
      <c r="E112" s="1"/>
      <c r="F112" s="1"/>
      <c r="G112" s="1"/>
      <c r="H112" s="1"/>
      <c r="I112" s="1"/>
      <c r="J112" s="1"/>
      <c r="K112" s="1"/>
      <c r="L112" s="1"/>
      <c r="M112" s="1"/>
      <c r="N112" s="1"/>
    </row>
    <row r="113" spans="1:14" ht="14.4" x14ac:dyDescent="0.25">
      <c r="A113" s="1"/>
      <c r="B113" s="1"/>
      <c r="C113" s="1"/>
      <c r="D113" s="1"/>
      <c r="E113" s="1"/>
      <c r="F113" s="1"/>
      <c r="G113" s="1"/>
      <c r="H113" s="1"/>
      <c r="I113" s="1"/>
      <c r="J113" s="1"/>
      <c r="K113" s="1"/>
      <c r="L113" s="1"/>
      <c r="M113" s="1"/>
      <c r="N113" s="1"/>
    </row>
    <row r="114" spans="1:14" ht="14.4" x14ac:dyDescent="0.25">
      <c r="A114" s="1"/>
      <c r="B114" s="1"/>
      <c r="C114" s="1"/>
      <c r="D114" s="1"/>
      <c r="E114" s="1"/>
      <c r="F114" s="1"/>
      <c r="G114" s="1"/>
      <c r="H114" s="1"/>
      <c r="I114" s="1"/>
      <c r="J114" s="1"/>
      <c r="K114" s="1"/>
      <c r="L114" s="1"/>
      <c r="M114" s="1"/>
      <c r="N114" s="1"/>
    </row>
    <row r="115" spans="1:14" ht="14.4" x14ac:dyDescent="0.25">
      <c r="A115" s="1"/>
      <c r="B115" s="1"/>
      <c r="C115" s="1"/>
      <c r="D115" s="1"/>
      <c r="E115" s="1"/>
      <c r="F115" s="1"/>
      <c r="G115" s="1"/>
      <c r="H115" s="1"/>
      <c r="I115" s="1"/>
      <c r="J115" s="1"/>
      <c r="K115" s="1"/>
      <c r="L115" s="1"/>
      <c r="M115" s="1"/>
      <c r="N115" s="1"/>
    </row>
    <row r="116" spans="1:14" ht="14.4" x14ac:dyDescent="0.25">
      <c r="A116" s="1"/>
      <c r="B116" s="1"/>
      <c r="C116" s="1"/>
      <c r="D116" s="1"/>
      <c r="E116" s="1"/>
      <c r="F116" s="1"/>
      <c r="G116" s="1"/>
      <c r="H116" s="1"/>
      <c r="I116" s="1"/>
      <c r="J116" s="1"/>
      <c r="K116" s="1"/>
      <c r="L116" s="1"/>
      <c r="M116" s="1"/>
      <c r="N116" s="1"/>
    </row>
    <row r="117" spans="1:14" ht="14.4" x14ac:dyDescent="0.25">
      <c r="A117" s="1"/>
      <c r="B117" s="1"/>
      <c r="C117" s="1"/>
      <c r="D117" s="1"/>
      <c r="E117" s="1"/>
      <c r="F117" s="1"/>
      <c r="G117" s="1"/>
      <c r="H117" s="1"/>
      <c r="I117" s="1"/>
      <c r="J117" s="1"/>
      <c r="K117" s="1"/>
      <c r="L117" s="1"/>
      <c r="M117" s="1"/>
      <c r="N117" s="1"/>
    </row>
    <row r="118" spans="1:14" ht="14.4" x14ac:dyDescent="0.25">
      <c r="A118" s="1"/>
      <c r="B118" s="1"/>
      <c r="C118" s="1"/>
      <c r="D118" s="1"/>
      <c r="E118" s="1"/>
      <c r="F118" s="1"/>
      <c r="G118" s="1"/>
      <c r="H118" s="1"/>
      <c r="I118" s="1"/>
      <c r="J118" s="1"/>
      <c r="K118" s="1"/>
      <c r="L118" s="1"/>
      <c r="M118" s="1"/>
      <c r="N118" s="1"/>
    </row>
    <row r="119" spans="1:14" ht="14.4" x14ac:dyDescent="0.25">
      <c r="A119" s="1"/>
      <c r="B119" s="1"/>
      <c r="C119" s="1"/>
      <c r="D119" s="1"/>
      <c r="E119" s="1"/>
      <c r="F119" s="1"/>
      <c r="G119" s="1"/>
      <c r="H119" s="1"/>
      <c r="I119" s="1"/>
      <c r="J119" s="1"/>
      <c r="K119" s="1"/>
      <c r="L119" s="1"/>
      <c r="M119" s="1"/>
      <c r="N119" s="1"/>
    </row>
    <row r="120" spans="1:14" ht="14.4" x14ac:dyDescent="0.25">
      <c r="A120" s="1"/>
      <c r="B120" s="1"/>
      <c r="C120" s="1"/>
      <c r="D120" s="1"/>
      <c r="E120" s="1"/>
      <c r="F120" s="1"/>
      <c r="G120" s="1"/>
      <c r="H120" s="1"/>
      <c r="I120" s="1"/>
      <c r="J120" s="1"/>
      <c r="K120" s="1"/>
      <c r="L120" s="1"/>
      <c r="M120" s="1"/>
      <c r="N120" s="1"/>
    </row>
    <row r="121" spans="1:14" ht="14.4" x14ac:dyDescent="0.25">
      <c r="A121" s="1"/>
      <c r="B121" s="1"/>
      <c r="C121" s="1"/>
      <c r="D121" s="1"/>
      <c r="E121" s="1"/>
      <c r="F121" s="1"/>
      <c r="G121" s="1"/>
      <c r="H121" s="1"/>
      <c r="I121" s="1"/>
      <c r="J121" s="1"/>
      <c r="K121" s="1"/>
      <c r="L121" s="1"/>
      <c r="M121" s="1"/>
      <c r="N121" s="1"/>
    </row>
    <row r="122" spans="1:14" ht="14.4" x14ac:dyDescent="0.25">
      <c r="A122" s="1"/>
      <c r="B122" s="1"/>
      <c r="C122" s="1"/>
      <c r="D122" s="1"/>
      <c r="E122" s="1"/>
      <c r="F122" s="1"/>
      <c r="G122" s="1"/>
      <c r="H122" s="1"/>
      <c r="I122" s="1"/>
      <c r="J122" s="1"/>
      <c r="K122" s="1"/>
      <c r="L122" s="1"/>
      <c r="M122" s="1"/>
      <c r="N122" s="1"/>
    </row>
    <row r="123" spans="1:14" ht="14.4" x14ac:dyDescent="0.25">
      <c r="A123" s="1"/>
      <c r="B123" s="1"/>
      <c r="C123" s="1"/>
      <c r="D123" s="1"/>
      <c r="E123" s="1"/>
      <c r="F123" s="1"/>
      <c r="G123" s="1"/>
      <c r="H123" s="1"/>
      <c r="I123" s="1"/>
      <c r="J123" s="1"/>
      <c r="K123" s="1"/>
      <c r="L123" s="1"/>
      <c r="M123" s="1"/>
      <c r="N123" s="1"/>
    </row>
    <row r="124" spans="1:14" ht="14.4" x14ac:dyDescent="0.25">
      <c r="A124" s="1"/>
      <c r="B124" s="1"/>
      <c r="C124" s="1"/>
      <c r="D124" s="1"/>
      <c r="E124" s="1"/>
      <c r="F124" s="1"/>
      <c r="G124" s="1"/>
      <c r="H124" s="1"/>
      <c r="I124" s="1"/>
      <c r="J124" s="1"/>
      <c r="K124" s="1"/>
      <c r="L124" s="1"/>
      <c r="M124" s="1"/>
      <c r="N124" s="1"/>
    </row>
    <row r="125" spans="1:14" ht="14.4" x14ac:dyDescent="0.25">
      <c r="A125" s="1"/>
      <c r="B125" s="1"/>
      <c r="C125" s="1"/>
      <c r="D125" s="1"/>
      <c r="E125" s="1"/>
      <c r="F125" s="1"/>
      <c r="G125" s="1"/>
      <c r="H125" s="1"/>
      <c r="I125" s="1"/>
      <c r="J125" s="1"/>
      <c r="K125" s="1"/>
      <c r="L125" s="1"/>
      <c r="M125" s="1"/>
      <c r="N125" s="1"/>
    </row>
    <row r="126" spans="1:14" ht="14.4" x14ac:dyDescent="0.25">
      <c r="A126" s="1"/>
      <c r="B126" s="1"/>
      <c r="C126" s="1"/>
      <c r="D126" s="1"/>
      <c r="E126" s="1"/>
      <c r="F126" s="1"/>
      <c r="G126" s="1"/>
      <c r="H126" s="1"/>
      <c r="I126" s="1"/>
      <c r="J126" s="1"/>
      <c r="K126" s="1"/>
      <c r="L126" s="1"/>
      <c r="M126" s="1"/>
      <c r="N126" s="1"/>
    </row>
    <row r="127" spans="1:14" ht="14.4" x14ac:dyDescent="0.25">
      <c r="A127" s="1"/>
      <c r="B127" s="1"/>
      <c r="C127" s="1"/>
      <c r="D127" s="1"/>
      <c r="E127" s="1"/>
      <c r="F127" s="1"/>
      <c r="G127" s="1"/>
      <c r="H127" s="1"/>
      <c r="I127" s="1"/>
      <c r="J127" s="1"/>
      <c r="K127" s="1"/>
      <c r="L127" s="1"/>
      <c r="M127" s="1"/>
      <c r="N127" s="1"/>
    </row>
    <row r="128" spans="1:14" ht="14.4" x14ac:dyDescent="0.25">
      <c r="A128" s="1"/>
      <c r="B128" s="1"/>
      <c r="C128" s="1"/>
      <c r="D128" s="1"/>
      <c r="E128" s="1"/>
      <c r="F128" s="1"/>
      <c r="G128" s="1"/>
      <c r="H128" s="1"/>
      <c r="I128" s="1"/>
      <c r="J128" s="1"/>
      <c r="K128" s="1"/>
      <c r="L128" s="1"/>
      <c r="M128" s="1"/>
      <c r="N128" s="1"/>
    </row>
    <row r="129" spans="1:14" ht="14.4" x14ac:dyDescent="0.25">
      <c r="A129" s="1"/>
      <c r="B129" s="1"/>
      <c r="C129" s="1"/>
      <c r="D129" s="1"/>
      <c r="E129" s="1"/>
      <c r="F129" s="1"/>
      <c r="G129" s="1"/>
      <c r="H129" s="1"/>
      <c r="I129" s="1"/>
      <c r="J129" s="1"/>
      <c r="K129" s="1"/>
      <c r="L129" s="1"/>
      <c r="M129" s="1"/>
      <c r="N129" s="1"/>
    </row>
    <row r="130" spans="1:14" ht="14.4" x14ac:dyDescent="0.25">
      <c r="A130" s="1"/>
      <c r="C130" s="1"/>
      <c r="D130" s="1"/>
      <c r="E130" s="1"/>
      <c r="F130" s="1"/>
      <c r="G130" s="1"/>
      <c r="H130" s="1"/>
      <c r="I130" s="1"/>
      <c r="J130" s="1"/>
      <c r="K130" s="1"/>
      <c r="L130" s="1"/>
      <c r="M130" s="1"/>
      <c r="N130" s="1"/>
    </row>
    <row r="131" spans="1:14" ht="14.4" x14ac:dyDescent="0.25">
      <c r="A131" s="1"/>
      <c r="B131" s="1"/>
      <c r="C131" s="1"/>
      <c r="D131" s="1"/>
      <c r="E131" s="1"/>
      <c r="F131" s="1"/>
      <c r="G131" s="1"/>
      <c r="H131" s="1"/>
      <c r="I131" s="1"/>
      <c r="J131" s="1"/>
      <c r="K131" s="1"/>
      <c r="L131" s="1"/>
      <c r="M131" s="1"/>
      <c r="N131" s="1"/>
    </row>
    <row r="134" spans="1:14" ht="15.85" customHeight="1" x14ac:dyDescent="0.25">
      <c r="A134" s="107" t="s">
        <v>14</v>
      </c>
      <c r="B134" s="107" t="s">
        <v>14</v>
      </c>
      <c r="C134" s="107" t="s">
        <v>14</v>
      </c>
      <c r="D134" s="107" t="s">
        <v>14</v>
      </c>
      <c r="E134" s="107" t="s">
        <v>14</v>
      </c>
      <c r="F134" s="107" t="s">
        <v>14</v>
      </c>
      <c r="G134" s="107" t="s">
        <v>14</v>
      </c>
      <c r="H134" s="107" t="s">
        <v>14</v>
      </c>
      <c r="I134" s="107" t="s">
        <v>14</v>
      </c>
      <c r="J134" s="107" t="s">
        <v>14</v>
      </c>
      <c r="K134" s="107" t="s">
        <v>14</v>
      </c>
      <c r="L134" s="107" t="s">
        <v>14</v>
      </c>
      <c r="M134" s="107" t="s">
        <v>14</v>
      </c>
    </row>
    <row r="135" spans="1:14" ht="15.85" customHeight="1" x14ac:dyDescent="0.25">
      <c r="A135" s="107"/>
      <c r="B135" s="107"/>
      <c r="C135" s="107"/>
      <c r="D135" s="107"/>
      <c r="E135" s="107"/>
      <c r="F135" s="107"/>
      <c r="G135" s="107"/>
      <c r="H135" s="107"/>
      <c r="I135" s="107"/>
      <c r="J135" s="107"/>
      <c r="K135" s="107"/>
      <c r="L135" s="107"/>
      <c r="M135" s="107"/>
    </row>
    <row r="142" spans="1:14" ht="14.4" x14ac:dyDescent="0.25">
      <c r="A142" s="3"/>
    </row>
  </sheetData>
  <sheetProtection selectLockedCells="1"/>
  <mergeCells count="14">
    <mergeCell ref="A1:M1"/>
    <mergeCell ref="A11:A15"/>
    <mergeCell ref="A134:M135"/>
    <mergeCell ref="D11:D15"/>
    <mergeCell ref="F11:F15"/>
    <mergeCell ref="H11:H15"/>
    <mergeCell ref="J11:J15"/>
    <mergeCell ref="L11:L15"/>
    <mergeCell ref="A4:M4"/>
    <mergeCell ref="A7:B7"/>
    <mergeCell ref="E7:I7"/>
    <mergeCell ref="K7:M7"/>
    <mergeCell ref="A9:C9"/>
    <mergeCell ref="E9:M9"/>
  </mergeCells>
  <conditionalFormatting sqref="E12:E15">
    <cfRule type="expression" dxfId="4" priority="4" stopIfTrue="1">
      <formula>ROUND(C12,0)=0</formula>
    </cfRule>
  </conditionalFormatting>
  <conditionalFormatting sqref="G12:G15">
    <cfRule type="expression" dxfId="3" priority="3" stopIfTrue="1">
      <formula>ROUND(C12,0)=1</formula>
    </cfRule>
  </conditionalFormatting>
  <conditionalFormatting sqref="I12:I15">
    <cfRule type="expression" dxfId="2" priority="2" stopIfTrue="1">
      <formula>ROUND(C12,0)=2</formula>
    </cfRule>
  </conditionalFormatting>
  <conditionalFormatting sqref="K12:K15">
    <cfRule type="expression" dxfId="1" priority="1" stopIfTrue="1">
      <formula>ROUND(C12,0)=3</formula>
    </cfRule>
  </conditionalFormatting>
  <conditionalFormatting sqref="M12:M15">
    <cfRule type="expression" dxfId="0" priority="5" stopIfTrue="1">
      <formula>ROUND(C12,0)=4</formula>
    </cfRule>
  </conditionalFormatting>
  <pageMargins left="0.39370078740157483" right="0.39370078740157483" top="0.39370078740157483" bottom="0.39370078740157483" header="0.78740157480314965" footer="0.78740157480314965"/>
  <pageSetup paperSize="9" scale="54" orientation="portrait" horizontalDpi="1200" verticalDpi="1200" r:id="rId1"/>
  <headerFooter alignWithMargins="0"/>
  <colBreaks count="1" manualBreakCount="1">
    <brk id="13" max="1048575" man="1"/>
  </colBreaks>
  <ignoredErrors>
    <ignoredError sqref="K7"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3"/>
  <sheetViews>
    <sheetView workbookViewId="0">
      <selection activeCell="B13" sqref="B13"/>
    </sheetView>
  </sheetViews>
  <sheetFormatPr defaultColWidth="8.8984375" defaultRowHeight="15.85" customHeight="1" x14ac:dyDescent="0.25"/>
  <cols>
    <col min="1" max="1" width="119.59765625" style="39" customWidth="1"/>
    <col min="2" max="2" width="15" style="39" customWidth="1"/>
    <col min="3" max="3" width="22.5" style="39" customWidth="1"/>
    <col min="4" max="1024" width="15" style="39" customWidth="1"/>
    <col min="1025" max="1025" width="9" style="39" customWidth="1"/>
    <col min="1026" max="16384" width="8.8984375" style="39"/>
  </cols>
  <sheetData>
    <row r="1" spans="1:5" ht="14.4" x14ac:dyDescent="0.25">
      <c r="A1" s="66" t="s">
        <v>272</v>
      </c>
      <c r="B1" s="121" t="s">
        <v>273</v>
      </c>
      <c r="C1" s="121"/>
      <c r="D1" s="5"/>
      <c r="E1" s="39" t="s">
        <v>274</v>
      </c>
    </row>
    <row r="2" spans="1:5" ht="14.4" x14ac:dyDescent="0.25">
      <c r="A2" s="67" t="s">
        <v>275</v>
      </c>
      <c r="B2" s="120" t="s">
        <v>245</v>
      </c>
      <c r="C2" s="120"/>
      <c r="D2" s="68">
        <v>0</v>
      </c>
      <c r="E2" s="39">
        <v>0</v>
      </c>
    </row>
    <row r="3" spans="1:5" ht="14.4" x14ac:dyDescent="0.25">
      <c r="A3" s="67" t="s">
        <v>276</v>
      </c>
      <c r="B3" s="120" t="s">
        <v>277</v>
      </c>
      <c r="C3" s="120"/>
      <c r="D3" s="68">
        <v>1</v>
      </c>
      <c r="E3" s="39">
        <v>1</v>
      </c>
    </row>
    <row r="4" spans="1:5" ht="14.4" x14ac:dyDescent="0.25">
      <c r="A4" s="67" t="s">
        <v>278</v>
      </c>
      <c r="B4" s="120" t="s">
        <v>279</v>
      </c>
      <c r="C4" s="120"/>
      <c r="D4" s="68">
        <v>2</v>
      </c>
      <c r="E4" s="39">
        <v>2</v>
      </c>
    </row>
    <row r="5" spans="1:5" ht="14.4" x14ac:dyDescent="0.25">
      <c r="A5" s="67" t="s">
        <v>280</v>
      </c>
      <c r="B5" s="120" t="s">
        <v>281</v>
      </c>
      <c r="C5" s="120"/>
      <c r="D5" s="68">
        <v>3</v>
      </c>
      <c r="E5" s="39">
        <v>3</v>
      </c>
    </row>
    <row r="6" spans="1:5" ht="14.4" x14ac:dyDescent="0.25">
      <c r="A6" s="67" t="s">
        <v>282</v>
      </c>
      <c r="B6" s="120" t="s">
        <v>283</v>
      </c>
      <c r="C6" s="120"/>
      <c r="D6" s="68">
        <v>4</v>
      </c>
      <c r="E6" s="39">
        <v>4</v>
      </c>
    </row>
    <row r="7" spans="1:5" ht="15.05" thickBot="1" x14ac:dyDescent="0.3">
      <c r="A7" s="5"/>
      <c r="B7" s="5"/>
      <c r="C7" s="5"/>
      <c r="D7" s="5"/>
    </row>
    <row r="8" spans="1:5" s="48" customFormat="1" ht="15.05" x14ac:dyDescent="0.25">
      <c r="A8" s="64" t="s">
        <v>284</v>
      </c>
      <c r="B8" s="69">
        <f>Assessment!G3</f>
        <v>0</v>
      </c>
      <c r="C8" s="70"/>
      <c r="D8" s="70"/>
    </row>
    <row r="9" spans="1:5" s="48" customFormat="1" ht="15.05" x14ac:dyDescent="0.25">
      <c r="A9" s="65" t="s">
        <v>285</v>
      </c>
      <c r="B9" s="69">
        <f>Assessment!G9</f>
        <v>0.2</v>
      </c>
      <c r="C9" s="70"/>
      <c r="D9" s="70"/>
    </row>
    <row r="10" spans="1:5" s="48" customFormat="1" ht="15.05" x14ac:dyDescent="0.25">
      <c r="A10" s="65" t="s">
        <v>286</v>
      </c>
      <c r="B10" s="69">
        <f>Assessment!G15</f>
        <v>0.15</v>
      </c>
      <c r="C10" s="70"/>
      <c r="D10" s="70"/>
    </row>
    <row r="11" spans="1:5" s="48" customFormat="1" ht="15.05" x14ac:dyDescent="0.25">
      <c r="A11" s="65" t="s">
        <v>287</v>
      </c>
      <c r="B11" s="69">
        <f>Assessment!G21</f>
        <v>0.1</v>
      </c>
      <c r="C11" s="70"/>
      <c r="D11" s="70"/>
    </row>
    <row r="12" spans="1:5" s="48" customFormat="1" ht="15.05" x14ac:dyDescent="0.25">
      <c r="A12" s="65" t="s">
        <v>288</v>
      </c>
      <c r="B12" s="69">
        <f>Assessment!G27</f>
        <v>0.2</v>
      </c>
      <c r="C12" s="70"/>
      <c r="D12" s="70"/>
    </row>
    <row r="13" spans="1:5" s="48" customFormat="1" ht="15.05" x14ac:dyDescent="0.25">
      <c r="A13" s="65" t="s">
        <v>289</v>
      </c>
      <c r="B13" s="69">
        <f>Assessment!G33</f>
        <v>0</v>
      </c>
      <c r="C13" s="70"/>
      <c r="D13" s="70"/>
    </row>
    <row r="14" spans="1:5" s="48" customFormat="1" ht="15.05" x14ac:dyDescent="0.25">
      <c r="A14" s="65" t="s">
        <v>290</v>
      </c>
      <c r="B14" s="69">
        <f>Assessment!G39</f>
        <v>0.05</v>
      </c>
      <c r="C14" s="70"/>
      <c r="D14" s="70"/>
    </row>
    <row r="15" spans="1:5" s="48" customFormat="1" ht="15.65" thickBot="1" x14ac:dyDescent="0.3">
      <c r="A15" s="65" t="s">
        <v>291</v>
      </c>
      <c r="B15" s="69">
        <f>Assessment!G45</f>
        <v>0.2</v>
      </c>
      <c r="C15" s="70"/>
      <c r="D15" s="70"/>
    </row>
    <row r="16" spans="1:5" s="48" customFormat="1" ht="15.05" x14ac:dyDescent="0.25">
      <c r="A16" s="64" t="s">
        <v>292</v>
      </c>
      <c r="B16" s="69">
        <f>Assessment!G54</f>
        <v>0.3</v>
      </c>
      <c r="C16" s="70"/>
      <c r="D16" s="70"/>
    </row>
    <row r="17" spans="1:4" s="48" customFormat="1" ht="15.05" x14ac:dyDescent="0.25">
      <c r="A17" s="65" t="s">
        <v>293</v>
      </c>
      <c r="B17" s="69">
        <f>Assessment!G60</f>
        <v>0.15</v>
      </c>
      <c r="C17" s="70"/>
      <c r="D17" s="70"/>
    </row>
    <row r="18" spans="1:4" s="48" customFormat="1" ht="15.05" x14ac:dyDescent="0.25">
      <c r="A18" s="65" t="s">
        <v>294</v>
      </c>
      <c r="B18" s="69">
        <f>Assessment!G66</f>
        <v>0.3</v>
      </c>
      <c r="C18" s="70"/>
      <c r="D18" s="70"/>
    </row>
    <row r="19" spans="1:4" s="48" customFormat="1" ht="15.05" x14ac:dyDescent="0.25">
      <c r="A19" s="65" t="s">
        <v>295</v>
      </c>
      <c r="B19" s="69">
        <f>Assessment!G72</f>
        <v>0.05</v>
      </c>
      <c r="C19" s="70"/>
      <c r="D19" s="70"/>
    </row>
    <row r="20" spans="1:4" s="48" customFormat="1" ht="15.05" x14ac:dyDescent="0.25">
      <c r="A20" s="65" t="s">
        <v>296</v>
      </c>
      <c r="B20" s="69">
        <f>Assessment!G78</f>
        <v>0</v>
      </c>
      <c r="C20" s="70"/>
      <c r="D20" s="70"/>
    </row>
    <row r="21" spans="1:4" s="48" customFormat="1" ht="15.05" x14ac:dyDescent="0.25">
      <c r="A21" s="65" t="s">
        <v>297</v>
      </c>
      <c r="B21" s="69">
        <f>Assessment!G84</f>
        <v>0.2</v>
      </c>
      <c r="C21" s="70"/>
      <c r="D21" s="70"/>
    </row>
    <row r="22" spans="1:4" s="48" customFormat="1" ht="15.05" x14ac:dyDescent="0.25">
      <c r="A22" s="65" t="s">
        <v>298</v>
      </c>
      <c r="B22" s="69">
        <f>Assessment!G90</f>
        <v>0.1</v>
      </c>
      <c r="C22" s="70"/>
      <c r="D22" s="70"/>
    </row>
    <row r="23" spans="1:4" s="48" customFormat="1" ht="15.05" x14ac:dyDescent="0.25">
      <c r="A23" s="65" t="s">
        <v>299</v>
      </c>
      <c r="B23" s="69">
        <f>Assessment!G96</f>
        <v>0.1</v>
      </c>
      <c r="C23" s="70"/>
      <c r="D23" s="70"/>
    </row>
    <row r="24" spans="1:4" s="48" customFormat="1" ht="15.65" thickBot="1" x14ac:dyDescent="0.3">
      <c r="A24" s="65" t="s">
        <v>300</v>
      </c>
      <c r="B24" s="69">
        <f>Assessment!G102</f>
        <v>0.2</v>
      </c>
      <c r="C24" s="70"/>
      <c r="D24" s="70"/>
    </row>
    <row r="25" spans="1:4" s="48" customFormat="1" ht="15.05" x14ac:dyDescent="0.25">
      <c r="A25" s="64" t="s">
        <v>301</v>
      </c>
      <c r="B25" s="69">
        <f>Assessment!G111</f>
        <v>0.3</v>
      </c>
      <c r="C25" s="70"/>
      <c r="D25" s="70"/>
    </row>
    <row r="26" spans="1:4" s="48" customFormat="1" ht="15.05" x14ac:dyDescent="0.25">
      <c r="A26" s="65" t="s">
        <v>302</v>
      </c>
      <c r="B26" s="69">
        <f>Assessment!G117</f>
        <v>0.3</v>
      </c>
      <c r="C26" s="70"/>
      <c r="D26" s="70"/>
    </row>
    <row r="27" spans="1:4" s="48" customFormat="1" ht="15.05" x14ac:dyDescent="0.25">
      <c r="A27" s="65" t="s">
        <v>303</v>
      </c>
      <c r="B27" s="69">
        <f>Assessment!G123</f>
        <v>0.1</v>
      </c>
      <c r="C27" s="70"/>
      <c r="D27" s="70"/>
    </row>
    <row r="28" spans="1:4" s="48" customFormat="1" ht="15.05" x14ac:dyDescent="0.25">
      <c r="A28" s="65" t="s">
        <v>304</v>
      </c>
      <c r="B28" s="69">
        <f>Assessment!G129</f>
        <v>0.1</v>
      </c>
      <c r="C28" s="70"/>
      <c r="D28" s="70"/>
    </row>
    <row r="29" spans="1:4" s="48" customFormat="1" ht="15.05" x14ac:dyDescent="0.25">
      <c r="A29" s="65" t="s">
        <v>305</v>
      </c>
      <c r="B29" s="69">
        <f>Assessment!G135</f>
        <v>0.1</v>
      </c>
      <c r="C29" s="70"/>
      <c r="D29" s="70"/>
    </row>
    <row r="30" spans="1:4" s="48" customFormat="1" ht="15.05" x14ac:dyDescent="0.25">
      <c r="A30" s="65" t="s">
        <v>306</v>
      </c>
      <c r="B30" s="69">
        <f>Assessment!G141</f>
        <v>0.2</v>
      </c>
      <c r="C30" s="70"/>
      <c r="D30" s="70"/>
    </row>
    <row r="31" spans="1:4" s="48" customFormat="1" ht="15.05" x14ac:dyDescent="0.25">
      <c r="A31" s="65" t="s">
        <v>307</v>
      </c>
      <c r="B31" s="69">
        <f>Assessment!G147</f>
        <v>0.1</v>
      </c>
      <c r="C31" s="70"/>
      <c r="D31" s="70"/>
    </row>
    <row r="32" spans="1:4" s="48" customFormat="1" ht="15.05" x14ac:dyDescent="0.25">
      <c r="A32" s="65" t="s">
        <v>308</v>
      </c>
      <c r="B32" s="69">
        <f>Assessment!G153</f>
        <v>0.2</v>
      </c>
      <c r="C32" s="70"/>
      <c r="D32" s="70"/>
    </row>
    <row r="33" spans="1:4" s="48" customFormat="1" ht="15.65" thickBot="1" x14ac:dyDescent="0.3">
      <c r="A33" s="65" t="s">
        <v>309</v>
      </c>
      <c r="B33" s="69">
        <f>Assessment!G159</f>
        <v>0.2</v>
      </c>
      <c r="C33" s="70"/>
      <c r="D33" s="70"/>
    </row>
    <row r="34" spans="1:4" s="48" customFormat="1" ht="15.05" x14ac:dyDescent="0.25">
      <c r="A34" s="64" t="s">
        <v>310</v>
      </c>
      <c r="B34" s="69">
        <f>Assessment!G168</f>
        <v>0.5</v>
      </c>
      <c r="D34" s="70"/>
    </row>
    <row r="35" spans="1:4" s="48" customFormat="1" ht="15.05" x14ac:dyDescent="0.25">
      <c r="A35" s="65" t="s">
        <v>311</v>
      </c>
      <c r="B35" s="69">
        <f>Assessment!G174</f>
        <v>0.25</v>
      </c>
      <c r="D35" s="70"/>
    </row>
    <row r="36" spans="1:4" s="48" customFormat="1" ht="15.05" x14ac:dyDescent="0.25">
      <c r="A36" s="65" t="s">
        <v>312</v>
      </c>
      <c r="B36" s="69">
        <f>Assessment!G180</f>
        <v>0.5</v>
      </c>
      <c r="D36" s="70"/>
    </row>
    <row r="37" spans="1:4" s="48" customFormat="1" ht="15.05" x14ac:dyDescent="0.25">
      <c r="A37" s="65" t="s">
        <v>313</v>
      </c>
      <c r="B37" s="69">
        <f>Assessment!G186</f>
        <v>0.5</v>
      </c>
      <c r="D37" s="70"/>
    </row>
    <row r="39" spans="1:4" ht="14.4" x14ac:dyDescent="0.25">
      <c r="A39" s="71" t="s">
        <v>314</v>
      </c>
      <c r="B39" s="72">
        <f>B8+B11</f>
        <v>0.1</v>
      </c>
      <c r="C39" s="61" t="s">
        <v>315</v>
      </c>
    </row>
    <row r="40" spans="1:4" ht="14.4" x14ac:dyDescent="0.25">
      <c r="A40" s="71" t="s">
        <v>316</v>
      </c>
      <c r="B40" s="72">
        <f>B10+B12+B13+B14</f>
        <v>0.39999999999999997</v>
      </c>
      <c r="C40" s="47" t="s">
        <v>317</v>
      </c>
    </row>
    <row r="41" spans="1:4" ht="14.4" x14ac:dyDescent="0.25">
      <c r="A41" s="71" t="s">
        <v>318</v>
      </c>
      <c r="B41" s="72">
        <f>B9+B15</f>
        <v>0.4</v>
      </c>
      <c r="C41" s="47" t="s">
        <v>319</v>
      </c>
    </row>
    <row r="42" spans="1:4" ht="14.4" x14ac:dyDescent="0.25"/>
    <row r="43" spans="1:4" ht="14.4" x14ac:dyDescent="0.25">
      <c r="A43" s="71" t="s">
        <v>320</v>
      </c>
      <c r="B43" s="72">
        <f>B16+B17+B21+B22+B23</f>
        <v>0.84999999999999987</v>
      </c>
      <c r="C43" s="47" t="s">
        <v>321</v>
      </c>
    </row>
    <row r="44" spans="1:4" ht="14.4" x14ac:dyDescent="0.25">
      <c r="A44" s="71" t="s">
        <v>322</v>
      </c>
      <c r="B44" s="72">
        <f>B19+B20</f>
        <v>0.05</v>
      </c>
      <c r="C44" s="47" t="s">
        <v>323</v>
      </c>
    </row>
    <row r="45" spans="1:4" ht="14.4" x14ac:dyDescent="0.25">
      <c r="A45" s="71" t="s">
        <v>324</v>
      </c>
      <c r="B45" s="72">
        <f>B18+B24</f>
        <v>0.5</v>
      </c>
      <c r="C45" s="47" t="s">
        <v>325</v>
      </c>
    </row>
    <row r="46" spans="1:4" ht="14.4" x14ac:dyDescent="0.25"/>
    <row r="47" spans="1:4" ht="14.4" x14ac:dyDescent="0.25">
      <c r="A47" s="71" t="s">
        <v>326</v>
      </c>
      <c r="B47" s="72">
        <f>B27+B28+B31</f>
        <v>0.30000000000000004</v>
      </c>
      <c r="C47" s="47" t="s">
        <v>327</v>
      </c>
    </row>
    <row r="48" spans="1:4" ht="14.4" x14ac:dyDescent="0.25">
      <c r="A48" s="71" t="s">
        <v>328</v>
      </c>
      <c r="B48" s="72">
        <f>B25+B26+B29</f>
        <v>0.7</v>
      </c>
      <c r="C48" s="47" t="s">
        <v>329</v>
      </c>
    </row>
    <row r="49" spans="1:3" ht="14.4" x14ac:dyDescent="0.25">
      <c r="A49" s="71" t="s">
        <v>330</v>
      </c>
      <c r="B49" s="72">
        <f>B30+B32+B33</f>
        <v>0.60000000000000009</v>
      </c>
      <c r="C49" s="47" t="s">
        <v>331</v>
      </c>
    </row>
    <row r="50" spans="1:3" ht="14.4" x14ac:dyDescent="0.25"/>
    <row r="51" spans="1:3" ht="14.4" x14ac:dyDescent="0.25">
      <c r="A51" s="73" t="s">
        <v>332</v>
      </c>
      <c r="B51" s="72">
        <f>B36</f>
        <v>0.5</v>
      </c>
      <c r="C51" s="47">
        <v>29</v>
      </c>
    </row>
    <row r="52" spans="1:3" ht="14.4" x14ac:dyDescent="0.25">
      <c r="A52" s="73" t="s">
        <v>333</v>
      </c>
      <c r="B52" s="72">
        <f>B34</f>
        <v>0.5</v>
      </c>
      <c r="C52" s="47">
        <v>27</v>
      </c>
    </row>
    <row r="53" spans="1:3" ht="14.4" x14ac:dyDescent="0.25">
      <c r="A53" s="73" t="s">
        <v>334</v>
      </c>
      <c r="B53" s="72">
        <f>B35+B37</f>
        <v>0.75</v>
      </c>
      <c r="C53" s="47" t="s">
        <v>335</v>
      </c>
    </row>
  </sheetData>
  <mergeCells count="6">
    <mergeCell ref="B6:C6"/>
    <mergeCell ref="B1:C1"/>
    <mergeCell ref="B2:C2"/>
    <mergeCell ref="B3:C3"/>
    <mergeCell ref="B4:C4"/>
    <mergeCell ref="B5:C5"/>
  </mergeCells>
  <pageMargins left="0.74805555555555614" right="0.74805555555555614" top="1.3776388888888891" bottom="1.3776388888888891" header="0.98388888888888903" footer="0.98388888888888903"/>
  <pageSetup paperSize="9"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6F967EBC57ADD4981D95609AD7A072E" ma:contentTypeVersion="10" ma:contentTypeDescription="Create a new document." ma:contentTypeScope="" ma:versionID="c4eb5de50786191c2c35843fa15c0be4">
  <xsd:schema xmlns:xsd="http://www.w3.org/2001/XMLSchema" xmlns:xs="http://www.w3.org/2001/XMLSchema" xmlns:p="http://schemas.microsoft.com/office/2006/metadata/properties" xmlns:ns2="5677653f-c5f2-48a5-85d0-ca15fa286beb" xmlns:ns3="f88fe124-da69-4229-92ce-aa81336d2b2e" targetNamespace="http://schemas.microsoft.com/office/2006/metadata/properties" ma:root="true" ma:fieldsID="3e33675a92211f8c21c2341ca97cfd94" ns2:_="" ns3:_="">
    <xsd:import namespace="5677653f-c5f2-48a5-85d0-ca15fa286beb"/>
    <xsd:import namespace="f88fe124-da69-4229-92ce-aa81336d2b2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77653f-c5f2-48a5-85d0-ca15fa286be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88fe124-da69-4229-92ce-aa81336d2b2e"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07E5A7-1D2F-47C1-B1D7-12A9A0BA899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CCFD24C-78C6-4F71-9EC3-F53D45BEAB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77653f-c5f2-48a5-85d0-ca15fa286beb"/>
    <ds:schemaRef ds:uri="f88fe124-da69-4229-92ce-aa81336d2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ECA6E96-B18C-483A-A70A-512ED49A25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Guide</vt:lpstr>
      <vt:lpstr>Assessment</vt:lpstr>
      <vt:lpstr>Graph_Data</vt:lpstr>
      <vt:lpstr>Lookups</vt:lpstr>
      <vt:lpstr>Guide!Print_Area</vt:lpstr>
      <vt:lpstr>Assessment!Print_Titles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"HESA"</dc:creator>
  <cp:keywords/>
  <dc:description/>
  <cp:lastModifiedBy>Rodrigo dos Santos Fernandes</cp:lastModifiedBy>
  <cp:revision/>
  <dcterms:created xsi:type="dcterms:W3CDTF">2018-08-18T12:07:54Z</dcterms:created>
  <dcterms:modified xsi:type="dcterms:W3CDTF">2024-12-21T18:48:26Z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0x010100C6F967EBC57ADD4981D95609AD7A072E</vt:lpwstr>
  </property>
</Properties>
</file>