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ataSciene\"/>
    </mc:Choice>
  </mc:AlternateContent>
  <xr:revisionPtr revIDLastSave="0" documentId="13_ncr:1_{AC4C0BF8-3E3A-4F93-8834-C788FEDD698B}" xr6:coauthVersionLast="47" xr6:coauthVersionMax="47" xr10:uidLastSave="{00000000-0000-0000-0000-000000000000}"/>
  <bookViews>
    <workbookView xWindow="38280" yWindow="-3615" windowWidth="16440" windowHeight="28320" xr2:uid="{4AD437F6-9A2A-6C44-B82D-00CA1DA853BC}"/>
  </bookViews>
  <sheets>
    <sheet name="Blad1" sheetId="1" r:id="rId1"/>
    <sheet name="Sheet1" sheetId="2" r:id="rId2"/>
  </sheets>
  <definedNames>
    <definedName name="ExternalData_2" localSheetId="1" hidden="1">Sheet1!$A$1:$B$78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0" i="1"/>
  <c r="B79" i="2"/>
  <c r="C79" i="2" s="1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11" i="1"/>
  <c r="E14" i="1" s="1"/>
  <c r="B106" i="1"/>
  <c r="E4" i="1" s="1"/>
  <c r="E9" i="1" s="1"/>
  <c r="E15" i="1" l="1"/>
  <c r="E5" i="1"/>
  <c r="E7" i="1"/>
  <c r="J7" i="1" s="1"/>
  <c r="H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E7C64C-2825-431A-88DD-31791ED7FA48}" keepAlive="1" name="Query - AVGratingAction2019-2022All" description="Connection to the 'AVGratingAction2019-2022All' query in the workbook." type="5" refreshedVersion="8" background="1" saveData="1">
    <dbPr connection="Provider=Microsoft.Mashup.OleDb.1;Data Source=$Workbook$;Location=AVGratingAction2019-2022All;Extended Properties=&quot;&quot;" command="SELECT * FROM [AVGratingAction2019-2022All]"/>
  </connection>
</connections>
</file>

<file path=xl/sharedStrings.xml><?xml version="1.0" encoding="utf-8"?>
<sst xmlns="http://schemas.openxmlformats.org/spreadsheetml/2006/main" count="22" uniqueCount="21">
  <si>
    <t>betrouwbaarheidsinterval DS 2022</t>
  </si>
  <si>
    <t>betrouwbaarheidsinterval</t>
  </si>
  <si>
    <t>n =</t>
  </si>
  <si>
    <t xml:space="preserve">    &lt;    𝜇     &lt; </t>
  </si>
  <si>
    <t>in de les</t>
  </si>
  <si>
    <t xml:space="preserve">gem = 𝑥 ̅ = </t>
  </si>
  <si>
    <t>stdev =</t>
  </si>
  <si>
    <t>signifcant</t>
  </si>
  <si>
    <t>student-t =</t>
  </si>
  <si>
    <t xml:space="preserve">𝜇 (avgrating, action)= </t>
  </si>
  <si>
    <t>Z=</t>
  </si>
  <si>
    <t>verwachting=</t>
  </si>
  <si>
    <t xml:space="preserve">P(z &lt; -0.0653641) = </t>
  </si>
  <si>
    <t>P(x &gt; 7) =</t>
  </si>
  <si>
    <t>Average rating films tussen</t>
  </si>
  <si>
    <t>P(x &lt; 7.5) =</t>
  </si>
  <si>
    <t>Rating</t>
  </si>
  <si>
    <t>Count</t>
  </si>
  <si>
    <t>Total</t>
  </si>
  <si>
    <t>Wat is de kans dat een actie-film een succes (boven 7.5) wordt? (data tussen 2019-2022)</t>
  </si>
  <si>
    <t>Met 95% zekerheid tussen 7 en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</si>
</sst>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 (Hoofdtekst)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0" fontId="3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546100</xdr:colOff>
      <xdr:row>2</xdr:row>
      <xdr:rowOff>76200</xdr:rowOff>
    </xdr:from>
    <xdr:ext cx="1085850" cy="490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DF5D1D8-996C-9740-97AB-95E8D8ED71C3}"/>
                </a:ext>
              </a:extLst>
            </xdr:cNvPr>
            <xdr:cNvSpPr txBox="1"/>
          </xdr:nvSpPr>
          <xdr:spPr>
            <a:xfrm>
              <a:off x="5765800" y="4826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l-NL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6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nl-NL" sz="16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DF5D1D8-996C-9740-97AB-95E8D8ED71C3}"/>
                </a:ext>
              </a:extLst>
            </xdr:cNvPr>
            <xdr:cNvSpPr txBox="1"/>
          </xdr:nvSpPr>
          <xdr:spPr>
            <a:xfrm>
              <a:off x="5765800" y="4826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nl-NL" sz="1600" b="0" i="0">
                  <a:latin typeface="Cambria Math" panose="02040503050406030204" pitchFamily="18" charset="0"/>
                </a:rPr>
                <a:t> ̅</a:t>
              </a:r>
              <a:r>
                <a:rPr lang="en-US" sz="1600" b="0" i="0">
                  <a:latin typeface="Cambria Math" panose="02040503050406030204" pitchFamily="18" charset="0"/>
                </a:rPr>
                <a:t>  −  𝑡𝑠/√𝑛</a:t>
              </a:r>
              <a:endParaRPr lang="nl-NL" sz="1600"/>
            </a:p>
          </xdr:txBody>
        </xdr:sp>
      </mc:Fallback>
    </mc:AlternateContent>
    <xdr:clientData/>
  </xdr:oneCellAnchor>
  <xdr:oneCellAnchor>
    <xdr:from>
      <xdr:col>8</xdr:col>
      <xdr:colOff>800100</xdr:colOff>
      <xdr:row>2</xdr:row>
      <xdr:rowOff>63500</xdr:rowOff>
    </xdr:from>
    <xdr:ext cx="1085850" cy="490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4F7FC42B-A0B8-7742-8E45-9E6051F83E7B}"/>
                </a:ext>
              </a:extLst>
            </xdr:cNvPr>
            <xdr:cNvSpPr txBox="1"/>
          </xdr:nvSpPr>
          <xdr:spPr>
            <a:xfrm>
              <a:off x="7670800" y="4699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l-NL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6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nl-NL" sz="16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4F7FC42B-A0B8-7742-8E45-9E6051F83E7B}"/>
                </a:ext>
              </a:extLst>
            </xdr:cNvPr>
            <xdr:cNvSpPr txBox="1"/>
          </xdr:nvSpPr>
          <xdr:spPr>
            <a:xfrm>
              <a:off x="7670800" y="4699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nl-NL" sz="1600" b="0" i="0">
                  <a:latin typeface="Cambria Math" panose="02040503050406030204" pitchFamily="18" charset="0"/>
                </a:rPr>
                <a:t> ̅</a:t>
              </a:r>
              <a:r>
                <a:rPr lang="en-US" sz="1600" b="0" i="0">
                  <a:latin typeface="Cambria Math" panose="02040503050406030204" pitchFamily="18" charset="0"/>
                </a:rPr>
                <a:t>+  𝑡𝑠/√𝑛</a:t>
              </a:r>
              <a:endParaRPr lang="nl-NL" sz="1600"/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9F98DC8-C8A0-4AC9-9CCD-8D5DD04BEC5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DBD7CC-4D1B-4F9B-80DD-8CEA72BC0698}" name="AVGratingAction2019_2022All" displayName="AVGratingAction2019_2022All" ref="A1:C79" tableType="queryTable" totalsRowCount="1">
  <autoFilter ref="A1:C78" xr:uid="{59DBD7CC-4D1B-4F9B-80DD-8CEA72BC0698}"/>
  <tableColumns count="3">
    <tableColumn id="1" xr3:uid="{7E749430-3839-493E-AA78-51CF8A384C44}" uniqueName="1" name="Rating" queryTableFieldId="1"/>
    <tableColumn id="2" xr3:uid="{8A3D8890-594C-4AD3-8F4A-49B2B3494C66}" uniqueName="2" name="Count" totalsRowFunction="sum" queryTableFieldId="2"/>
    <tableColumn id="3" xr3:uid="{97B3AFA8-113B-47CB-A65D-602018030262}" uniqueName="3" name="Total" totalsRowFunction="custom" queryTableFieldId="3" dataDxfId="0">
      <calculatedColumnFormula>A2*B2</calculatedColumnFormula>
      <totalsRowFormula>SUBTOTAL(109,AVGratingAction2019_2022All[Total])/B79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AD1C-10C6-674D-94E1-DE5226765FBD}">
  <dimension ref="A1:J106"/>
  <sheetViews>
    <sheetView tabSelected="1" topLeftCell="C1" zoomScale="190" zoomScaleNormal="190" workbookViewId="0">
      <selection activeCell="E13" sqref="E13"/>
    </sheetView>
  </sheetViews>
  <sheetFormatPr defaultColWidth="11" defaultRowHeight="15.75"/>
  <cols>
    <col min="2" max="2" width="9.5" customWidth="1"/>
    <col min="3" max="4" width="21.875" customWidth="1"/>
  </cols>
  <sheetData>
    <row r="1" spans="1:10">
      <c r="A1" t="s">
        <v>0</v>
      </c>
      <c r="D1" t="s">
        <v>19</v>
      </c>
    </row>
    <row r="2" spans="1:10" ht="23.25">
      <c r="H2" s="3" t="s">
        <v>1</v>
      </c>
    </row>
    <row r="3" spans="1:10">
      <c r="D3" t="s">
        <v>11</v>
      </c>
      <c r="E3">
        <v>7.5</v>
      </c>
    </row>
    <row r="4" spans="1:10">
      <c r="B4" t="s">
        <v>14</v>
      </c>
      <c r="D4" t="s">
        <v>2</v>
      </c>
      <c r="E4">
        <f>COUNT(B6:B106)</f>
        <v>101</v>
      </c>
      <c r="I4" t="s">
        <v>3</v>
      </c>
    </row>
    <row r="5" spans="1:10">
      <c r="B5" t="s">
        <v>4</v>
      </c>
      <c r="D5" t="s">
        <v>5</v>
      </c>
      <c r="E5">
        <f>AVERAGE(B6:B106)</f>
        <v>7.2580000000000018</v>
      </c>
    </row>
    <row r="6" spans="1:10">
      <c r="B6">
        <v>9.9</v>
      </c>
      <c r="D6" t="s">
        <v>9</v>
      </c>
      <c r="E6">
        <v>7.082287</v>
      </c>
    </row>
    <row r="7" spans="1:10">
      <c r="B7">
        <v>9.9</v>
      </c>
      <c r="D7" t="s">
        <v>6</v>
      </c>
      <c r="E7" s="1">
        <f>STDEV(B6:B106)</f>
        <v>1.2589026967958987</v>
      </c>
      <c r="H7">
        <f>E5-E9*E7/SQRT(E4)</f>
        <v>7.0094768153163507</v>
      </c>
      <c r="I7" t="s">
        <v>3</v>
      </c>
      <c r="J7">
        <f>E5+E9*E7/SQRT(E4)</f>
        <v>7.5065231846836529</v>
      </c>
    </row>
    <row r="8" spans="1:10">
      <c r="B8">
        <v>9.6999999999999993</v>
      </c>
      <c r="D8" t="s">
        <v>7</v>
      </c>
      <c r="E8" s="2">
        <v>0.95</v>
      </c>
    </row>
    <row r="9" spans="1:10">
      <c r="B9">
        <v>9.6</v>
      </c>
      <c r="D9" t="s">
        <v>8</v>
      </c>
      <c r="E9">
        <f>TINV(1-E8,E4-1)</f>
        <v>1.98397151852355</v>
      </c>
      <c r="H9" t="s">
        <v>20</v>
      </c>
    </row>
    <row r="10" spans="1:10">
      <c r="B10">
        <v>9.6</v>
      </c>
      <c r="E10">
        <f>TINV(0.05,101-1)</f>
        <v>1.9839715185235556</v>
      </c>
    </row>
    <row r="11" spans="1:10">
      <c r="B11">
        <v>9.5</v>
      </c>
      <c r="D11" t="s">
        <v>10</v>
      </c>
      <c r="E11">
        <f>(E3-E6)/E7</f>
        <v>0.33180721676357033</v>
      </c>
    </row>
    <row r="12" spans="1:10">
      <c r="B12">
        <v>9.1999999999999993</v>
      </c>
    </row>
    <row r="13" spans="1:10">
      <c r="B13">
        <v>9.1999999999999993</v>
      </c>
      <c r="D13" t="s">
        <v>12</v>
      </c>
      <c r="E13" s="5">
        <f>_xlfn.NORM.S.DIST(E11,TRUE)</f>
        <v>0.62998258273051699</v>
      </c>
    </row>
    <row r="14" spans="1:10">
      <c r="B14">
        <v>9</v>
      </c>
      <c r="D14" t="s">
        <v>15</v>
      </c>
      <c r="E14" s="5">
        <f>_xlfn.NORM.S.DIST(E11,TRUE)</f>
        <v>0.62998258273051699</v>
      </c>
    </row>
    <row r="15" spans="1:10">
      <c r="B15">
        <v>8.9</v>
      </c>
      <c r="D15" t="s">
        <v>13</v>
      </c>
      <c r="E15" s="5">
        <f xml:space="preserve"> 1 - E13</f>
        <v>0.37001741726948301</v>
      </c>
    </row>
    <row r="16" spans="1:10">
      <c r="B16">
        <v>8.8000000000000007</v>
      </c>
    </row>
    <row r="17" spans="2:7">
      <c r="B17">
        <v>8.6999999999999993</v>
      </c>
    </row>
    <row r="18" spans="2:7">
      <c r="B18">
        <v>8.6999999999999993</v>
      </c>
    </row>
    <row r="19" spans="2:7">
      <c r="B19">
        <v>8.6999999999999993</v>
      </c>
    </row>
    <row r="20" spans="2:7">
      <c r="B20">
        <v>8.5</v>
      </c>
    </row>
    <row r="21" spans="2:7">
      <c r="B21">
        <v>8.5</v>
      </c>
      <c r="G21" s="2"/>
    </row>
    <row r="22" spans="2:7">
      <c r="B22">
        <v>8.5</v>
      </c>
    </row>
    <row r="23" spans="2:7">
      <c r="B23">
        <v>8.4</v>
      </c>
    </row>
    <row r="24" spans="2:7">
      <c r="B24">
        <v>8.3000000000000007</v>
      </c>
    </row>
    <row r="25" spans="2:7">
      <c r="B25">
        <v>8.3000000000000007</v>
      </c>
    </row>
    <row r="26" spans="2:7">
      <c r="B26">
        <v>8.3000000000000007</v>
      </c>
    </row>
    <row r="27" spans="2:7">
      <c r="B27">
        <v>8.1999999999999993</v>
      </c>
    </row>
    <row r="28" spans="2:7">
      <c r="B28">
        <v>8.1999999999999993</v>
      </c>
    </row>
    <row r="29" spans="2:7">
      <c r="B29">
        <v>8.1999999999999993</v>
      </c>
    </row>
    <row r="30" spans="2:7">
      <c r="B30">
        <v>8.1</v>
      </c>
    </row>
    <row r="31" spans="2:7">
      <c r="B31">
        <v>8.1</v>
      </c>
    </row>
    <row r="32" spans="2:7">
      <c r="B32">
        <v>8.1</v>
      </c>
    </row>
    <row r="33" spans="2:2">
      <c r="B33">
        <v>8.1</v>
      </c>
    </row>
    <row r="34" spans="2:2">
      <c r="B34">
        <v>8</v>
      </c>
    </row>
    <row r="35" spans="2:2">
      <c r="B35">
        <v>8</v>
      </c>
    </row>
    <row r="36" spans="2:2">
      <c r="B36">
        <v>7.9</v>
      </c>
    </row>
    <row r="37" spans="2:2">
      <c r="B37">
        <v>7.8</v>
      </c>
    </row>
    <row r="38" spans="2:2">
      <c r="B38">
        <v>7.8</v>
      </c>
    </row>
    <row r="39" spans="2:2">
      <c r="B39">
        <v>7.8</v>
      </c>
    </row>
    <row r="40" spans="2:2">
      <c r="B40">
        <v>7.8</v>
      </c>
    </row>
    <row r="41" spans="2:2">
      <c r="B41">
        <v>7.7</v>
      </c>
    </row>
    <row r="42" spans="2:2">
      <c r="B42">
        <v>7.7</v>
      </c>
    </row>
    <row r="43" spans="2:2">
      <c r="B43">
        <v>7.7</v>
      </c>
    </row>
    <row r="44" spans="2:2">
      <c r="B44">
        <v>7.6</v>
      </c>
    </row>
    <row r="45" spans="2:2">
      <c r="B45">
        <v>7.6</v>
      </c>
    </row>
    <row r="46" spans="2:2">
      <c r="B46">
        <v>7.6</v>
      </c>
    </row>
    <row r="47" spans="2:2">
      <c r="B47">
        <v>7.6</v>
      </c>
    </row>
    <row r="48" spans="2:2">
      <c r="B48">
        <v>7.5</v>
      </c>
    </row>
    <row r="49" spans="2:2">
      <c r="B49">
        <v>7.5</v>
      </c>
    </row>
    <row r="50" spans="2:2">
      <c r="B50">
        <v>7.5</v>
      </c>
    </row>
    <row r="51" spans="2:2">
      <c r="B51">
        <v>7.5</v>
      </c>
    </row>
    <row r="52" spans="2:2">
      <c r="B52">
        <v>7.5</v>
      </c>
    </row>
    <row r="53" spans="2:2">
      <c r="B53">
        <v>7.5</v>
      </c>
    </row>
    <row r="54" spans="2:2">
      <c r="B54">
        <v>7.4</v>
      </c>
    </row>
    <row r="55" spans="2:2">
      <c r="B55">
        <v>7.4</v>
      </c>
    </row>
    <row r="56" spans="2:2">
      <c r="B56">
        <v>7.4</v>
      </c>
    </row>
    <row r="57" spans="2:2">
      <c r="B57">
        <v>7.4</v>
      </c>
    </row>
    <row r="58" spans="2:2">
      <c r="B58">
        <v>7.4</v>
      </c>
    </row>
    <row r="59" spans="2:2">
      <c r="B59">
        <v>7.3</v>
      </c>
    </row>
    <row r="60" spans="2:2">
      <c r="B60">
        <v>7.3</v>
      </c>
    </row>
    <row r="61" spans="2:2">
      <c r="B61">
        <v>7.2</v>
      </c>
    </row>
    <row r="62" spans="2:2">
      <c r="B62">
        <v>7.1</v>
      </c>
    </row>
    <row r="63" spans="2:2">
      <c r="B63">
        <v>7</v>
      </c>
    </row>
    <row r="64" spans="2:2">
      <c r="B64">
        <v>6.9</v>
      </c>
    </row>
    <row r="65" spans="2:2">
      <c r="B65">
        <v>6.9</v>
      </c>
    </row>
    <row r="66" spans="2:2">
      <c r="B66">
        <v>6.9</v>
      </c>
    </row>
    <row r="67" spans="2:2">
      <c r="B67">
        <v>6.8</v>
      </c>
    </row>
    <row r="68" spans="2:2">
      <c r="B68">
        <v>6.7</v>
      </c>
    </row>
    <row r="69" spans="2:2">
      <c r="B69">
        <v>6.7</v>
      </c>
    </row>
    <row r="70" spans="2:2">
      <c r="B70">
        <v>6.7</v>
      </c>
    </row>
    <row r="71" spans="2:2">
      <c r="B71">
        <v>6.7</v>
      </c>
    </row>
    <row r="72" spans="2:2">
      <c r="B72">
        <v>6.6</v>
      </c>
    </row>
    <row r="73" spans="2:2">
      <c r="B73">
        <v>6.6</v>
      </c>
    </row>
    <row r="74" spans="2:2">
      <c r="B74">
        <v>6.5</v>
      </c>
    </row>
    <row r="75" spans="2:2">
      <c r="B75">
        <v>6.5</v>
      </c>
    </row>
    <row r="76" spans="2:2">
      <c r="B76">
        <v>6.5</v>
      </c>
    </row>
    <row r="77" spans="2:2">
      <c r="B77">
        <v>6.5</v>
      </c>
    </row>
    <row r="78" spans="2:2">
      <c r="B78">
        <v>6.4</v>
      </c>
    </row>
    <row r="79" spans="2:2">
      <c r="B79">
        <v>6.3</v>
      </c>
    </row>
    <row r="80" spans="2:2">
      <c r="B80">
        <v>6.3</v>
      </c>
    </row>
    <row r="81" spans="2:2">
      <c r="B81">
        <v>6.3</v>
      </c>
    </row>
    <row r="82" spans="2:2">
      <c r="B82">
        <v>6.2</v>
      </c>
    </row>
    <row r="83" spans="2:2">
      <c r="B83">
        <v>6.2</v>
      </c>
    </row>
    <row r="84" spans="2:2">
      <c r="B84">
        <v>6.1</v>
      </c>
    </row>
    <row r="85" spans="2:2">
      <c r="B85">
        <v>6.1</v>
      </c>
    </row>
    <row r="86" spans="2:2">
      <c r="B86">
        <v>6.1</v>
      </c>
    </row>
    <row r="87" spans="2:2">
      <c r="B87">
        <v>6.1</v>
      </c>
    </row>
    <row r="88" spans="2:2">
      <c r="B88">
        <v>6</v>
      </c>
    </row>
    <row r="89" spans="2:2">
      <c r="B89">
        <v>6</v>
      </c>
    </row>
    <row r="90" spans="2:2">
      <c r="B90">
        <v>6</v>
      </c>
    </row>
    <row r="91" spans="2:2">
      <c r="B91">
        <v>5.9</v>
      </c>
    </row>
    <row r="92" spans="2:2">
      <c r="B92">
        <v>5.8</v>
      </c>
    </row>
    <row r="93" spans="2:2">
      <c r="B93">
        <v>5.8</v>
      </c>
    </row>
    <row r="94" spans="2:2">
      <c r="B94">
        <v>5.7</v>
      </c>
    </row>
    <row r="95" spans="2:2">
      <c r="B95">
        <v>5.7</v>
      </c>
    </row>
    <row r="96" spans="2:2">
      <c r="B96">
        <v>5.7</v>
      </c>
    </row>
    <row r="97" spans="2:2">
      <c r="B97">
        <v>5.6</v>
      </c>
    </row>
    <row r="98" spans="2:2">
      <c r="B98">
        <v>5.6</v>
      </c>
    </row>
    <row r="99" spans="2:2">
      <c r="B99">
        <v>5.6</v>
      </c>
    </row>
    <row r="100" spans="2:2">
      <c r="B100">
        <v>5.6</v>
      </c>
    </row>
    <row r="101" spans="2:2">
      <c r="B101">
        <v>5.4</v>
      </c>
    </row>
    <row r="102" spans="2:2">
      <c r="B102">
        <v>5.2</v>
      </c>
    </row>
    <row r="103" spans="2:2">
      <c r="B103">
        <v>5</v>
      </c>
    </row>
    <row r="104" spans="2:2">
      <c r="B104">
        <v>4.9000000000000004</v>
      </c>
    </row>
    <row r="105" spans="2:2">
      <c r="B105">
        <v>3</v>
      </c>
    </row>
    <row r="106" spans="2:2">
      <c r="B106" s="4">
        <f>AVERAGE(B6:B105)</f>
        <v>7.2580000000000018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F430-D07A-43D3-8078-6A6B702CC18C}">
  <dimension ref="A1:C79"/>
  <sheetViews>
    <sheetView topLeftCell="A46" workbookViewId="0">
      <selection activeCell="C79" sqref="C79"/>
    </sheetView>
  </sheetViews>
  <sheetFormatPr defaultRowHeight="15.75"/>
  <sheetData>
    <row r="1" spans="1:3">
      <c r="A1" t="s">
        <v>16</v>
      </c>
      <c r="B1" t="s">
        <v>17</v>
      </c>
      <c r="C1" t="s">
        <v>18</v>
      </c>
    </row>
    <row r="2" spans="1:3">
      <c r="A2">
        <v>1.1000000000000001</v>
      </c>
      <c r="B2">
        <v>1</v>
      </c>
      <c r="C2">
        <f t="shared" ref="C2:C65" si="0">A2*B2</f>
        <v>1.1000000000000001</v>
      </c>
    </row>
    <row r="3" spans="1:3">
      <c r="A3">
        <v>1.5</v>
      </c>
      <c r="B3">
        <v>1</v>
      </c>
      <c r="C3">
        <f t="shared" si="0"/>
        <v>1.5</v>
      </c>
    </row>
    <row r="4" spans="1:3">
      <c r="A4">
        <v>1.9</v>
      </c>
      <c r="B4">
        <v>1</v>
      </c>
      <c r="C4">
        <f t="shared" si="0"/>
        <v>1.9</v>
      </c>
    </row>
    <row r="5" spans="1:3">
      <c r="A5">
        <v>2.1</v>
      </c>
      <c r="B5">
        <v>2</v>
      </c>
      <c r="C5">
        <f t="shared" si="0"/>
        <v>4.2</v>
      </c>
    </row>
    <row r="6" spans="1:3">
      <c r="A6">
        <v>2.2000000000000002</v>
      </c>
      <c r="B6">
        <v>1</v>
      </c>
      <c r="C6">
        <f t="shared" si="0"/>
        <v>2.2000000000000002</v>
      </c>
    </row>
    <row r="7" spans="1:3">
      <c r="A7">
        <v>2.4</v>
      </c>
      <c r="B7">
        <v>1</v>
      </c>
      <c r="C7">
        <f t="shared" si="0"/>
        <v>2.4</v>
      </c>
    </row>
    <row r="8" spans="1:3">
      <c r="A8">
        <v>2.5</v>
      </c>
      <c r="B8">
        <v>1</v>
      </c>
      <c r="C8">
        <f t="shared" si="0"/>
        <v>2.5</v>
      </c>
    </row>
    <row r="9" spans="1:3">
      <c r="A9">
        <v>2.6</v>
      </c>
      <c r="B9">
        <v>2</v>
      </c>
      <c r="C9">
        <f t="shared" si="0"/>
        <v>5.2</v>
      </c>
    </row>
    <row r="10" spans="1:3">
      <c r="A10">
        <v>2.9</v>
      </c>
      <c r="B10">
        <v>2</v>
      </c>
      <c r="C10">
        <f t="shared" si="0"/>
        <v>5.8</v>
      </c>
    </row>
    <row r="11" spans="1:3">
      <c r="A11">
        <v>3</v>
      </c>
      <c r="B11">
        <v>3</v>
      </c>
      <c r="C11">
        <f t="shared" si="0"/>
        <v>9</v>
      </c>
    </row>
    <row r="12" spans="1:3">
      <c r="A12">
        <v>3.1</v>
      </c>
      <c r="B12">
        <v>1</v>
      </c>
      <c r="C12">
        <f t="shared" si="0"/>
        <v>3.1</v>
      </c>
    </row>
    <row r="13" spans="1:3">
      <c r="A13">
        <v>3.2</v>
      </c>
      <c r="B13">
        <v>1</v>
      </c>
      <c r="C13">
        <f t="shared" si="0"/>
        <v>3.2</v>
      </c>
    </row>
    <row r="14" spans="1:3">
      <c r="A14">
        <v>3.3</v>
      </c>
      <c r="B14">
        <v>2</v>
      </c>
      <c r="C14">
        <f t="shared" si="0"/>
        <v>6.6</v>
      </c>
    </row>
    <row r="15" spans="1:3">
      <c r="A15">
        <v>3.4</v>
      </c>
      <c r="B15">
        <v>2</v>
      </c>
      <c r="C15">
        <f t="shared" si="0"/>
        <v>6.8</v>
      </c>
    </row>
    <row r="16" spans="1:3">
      <c r="A16">
        <v>3.5</v>
      </c>
      <c r="B16">
        <v>1</v>
      </c>
      <c r="C16">
        <f t="shared" si="0"/>
        <v>3.5</v>
      </c>
    </row>
    <row r="17" spans="1:3">
      <c r="A17">
        <v>3.7</v>
      </c>
      <c r="B17">
        <v>2</v>
      </c>
      <c r="C17">
        <f t="shared" si="0"/>
        <v>7.4</v>
      </c>
    </row>
    <row r="18" spans="1:3">
      <c r="A18">
        <v>3.8</v>
      </c>
      <c r="B18">
        <v>2</v>
      </c>
      <c r="C18">
        <f t="shared" si="0"/>
        <v>7.6</v>
      </c>
    </row>
    <row r="19" spans="1:3">
      <c r="A19">
        <v>4</v>
      </c>
      <c r="B19">
        <v>4</v>
      </c>
      <c r="C19">
        <f t="shared" si="0"/>
        <v>16</v>
      </c>
    </row>
    <row r="20" spans="1:3">
      <c r="A20">
        <v>4.0999999999999996</v>
      </c>
      <c r="B20">
        <v>4</v>
      </c>
      <c r="C20">
        <f t="shared" si="0"/>
        <v>16.399999999999999</v>
      </c>
    </row>
    <row r="21" spans="1:3">
      <c r="A21">
        <v>4.2</v>
      </c>
      <c r="B21">
        <v>4</v>
      </c>
      <c r="C21">
        <f t="shared" si="0"/>
        <v>16.8</v>
      </c>
    </row>
    <row r="22" spans="1:3">
      <c r="A22">
        <v>4.3</v>
      </c>
      <c r="B22">
        <v>3</v>
      </c>
      <c r="C22">
        <f t="shared" si="0"/>
        <v>12.899999999999999</v>
      </c>
    </row>
    <row r="23" spans="1:3">
      <c r="A23">
        <v>4.4000000000000004</v>
      </c>
      <c r="B23">
        <v>4</v>
      </c>
      <c r="C23">
        <f t="shared" si="0"/>
        <v>17.600000000000001</v>
      </c>
    </row>
    <row r="24" spans="1:3">
      <c r="A24">
        <v>4.5</v>
      </c>
      <c r="B24">
        <v>3</v>
      </c>
      <c r="C24">
        <f t="shared" si="0"/>
        <v>13.5</v>
      </c>
    </row>
    <row r="25" spans="1:3">
      <c r="A25">
        <v>4.5999999999999996</v>
      </c>
      <c r="B25">
        <v>8</v>
      </c>
      <c r="C25">
        <f t="shared" si="0"/>
        <v>36.799999999999997</v>
      </c>
    </row>
    <row r="26" spans="1:3">
      <c r="A26">
        <v>4.7</v>
      </c>
      <c r="B26">
        <v>11</v>
      </c>
      <c r="C26">
        <f t="shared" si="0"/>
        <v>51.7</v>
      </c>
    </row>
    <row r="27" spans="1:3">
      <c r="A27">
        <v>4.8</v>
      </c>
      <c r="B27">
        <v>6</v>
      </c>
      <c r="C27">
        <f t="shared" si="0"/>
        <v>28.799999999999997</v>
      </c>
    </row>
    <row r="28" spans="1:3">
      <c r="A28">
        <v>4.9000000000000004</v>
      </c>
      <c r="B28">
        <v>6</v>
      </c>
      <c r="C28">
        <f t="shared" si="0"/>
        <v>29.400000000000002</v>
      </c>
    </row>
    <row r="29" spans="1:3">
      <c r="A29">
        <v>5</v>
      </c>
      <c r="B29">
        <v>3</v>
      </c>
      <c r="C29">
        <f t="shared" si="0"/>
        <v>15</v>
      </c>
    </row>
    <row r="30" spans="1:3">
      <c r="A30">
        <v>5.0999999999999996</v>
      </c>
      <c r="B30">
        <v>8</v>
      </c>
      <c r="C30">
        <f t="shared" si="0"/>
        <v>40.799999999999997</v>
      </c>
    </row>
    <row r="31" spans="1:3">
      <c r="A31">
        <v>5.2</v>
      </c>
      <c r="B31">
        <v>12</v>
      </c>
      <c r="C31">
        <f t="shared" si="0"/>
        <v>62.400000000000006</v>
      </c>
    </row>
    <row r="32" spans="1:3">
      <c r="A32">
        <v>5.3</v>
      </c>
      <c r="B32">
        <v>8</v>
      </c>
      <c r="C32">
        <f t="shared" si="0"/>
        <v>42.4</v>
      </c>
    </row>
    <row r="33" spans="1:3">
      <c r="A33">
        <v>5.4</v>
      </c>
      <c r="B33">
        <v>19</v>
      </c>
      <c r="C33">
        <f t="shared" si="0"/>
        <v>102.60000000000001</v>
      </c>
    </row>
    <row r="34" spans="1:3">
      <c r="A34">
        <v>5.5</v>
      </c>
      <c r="B34">
        <v>8</v>
      </c>
      <c r="C34">
        <f t="shared" si="0"/>
        <v>44</v>
      </c>
    </row>
    <row r="35" spans="1:3">
      <c r="A35">
        <v>5.6</v>
      </c>
      <c r="B35">
        <v>21</v>
      </c>
      <c r="C35">
        <f t="shared" si="0"/>
        <v>117.6</v>
      </c>
    </row>
    <row r="36" spans="1:3">
      <c r="A36">
        <v>5.7</v>
      </c>
      <c r="B36">
        <v>21</v>
      </c>
      <c r="C36">
        <f t="shared" si="0"/>
        <v>119.7</v>
      </c>
    </row>
    <row r="37" spans="1:3">
      <c r="A37">
        <v>5.8</v>
      </c>
      <c r="B37">
        <v>12</v>
      </c>
      <c r="C37">
        <f t="shared" si="0"/>
        <v>69.599999999999994</v>
      </c>
    </row>
    <row r="38" spans="1:3">
      <c r="A38">
        <v>5.9</v>
      </c>
      <c r="B38">
        <v>11</v>
      </c>
      <c r="C38">
        <f t="shared" si="0"/>
        <v>64.900000000000006</v>
      </c>
    </row>
    <row r="39" spans="1:3">
      <c r="A39">
        <v>6</v>
      </c>
      <c r="B39">
        <v>23</v>
      </c>
      <c r="C39">
        <f t="shared" si="0"/>
        <v>138</v>
      </c>
    </row>
    <row r="40" spans="1:3">
      <c r="A40">
        <v>6.1</v>
      </c>
      <c r="B40">
        <v>29</v>
      </c>
      <c r="C40">
        <f t="shared" si="0"/>
        <v>176.89999999999998</v>
      </c>
    </row>
    <row r="41" spans="1:3">
      <c r="A41">
        <v>6.2</v>
      </c>
      <c r="B41">
        <v>16</v>
      </c>
      <c r="C41">
        <f t="shared" si="0"/>
        <v>99.2</v>
      </c>
    </row>
    <row r="42" spans="1:3">
      <c r="A42">
        <v>6.3</v>
      </c>
      <c r="B42">
        <v>25</v>
      </c>
      <c r="C42">
        <f t="shared" si="0"/>
        <v>157.5</v>
      </c>
    </row>
    <row r="43" spans="1:3">
      <c r="A43">
        <v>6.4</v>
      </c>
      <c r="B43">
        <v>28</v>
      </c>
      <c r="C43">
        <f t="shared" si="0"/>
        <v>179.20000000000002</v>
      </c>
    </row>
    <row r="44" spans="1:3">
      <c r="A44">
        <v>6.5</v>
      </c>
      <c r="B44">
        <v>30</v>
      </c>
      <c r="C44">
        <f t="shared" si="0"/>
        <v>195</v>
      </c>
    </row>
    <row r="45" spans="1:3">
      <c r="A45">
        <v>6.6</v>
      </c>
      <c r="B45">
        <v>17</v>
      </c>
      <c r="C45">
        <f t="shared" si="0"/>
        <v>112.19999999999999</v>
      </c>
    </row>
    <row r="46" spans="1:3">
      <c r="A46">
        <v>6.7</v>
      </c>
      <c r="B46">
        <v>27</v>
      </c>
      <c r="C46">
        <f t="shared" si="0"/>
        <v>180.9</v>
      </c>
    </row>
    <row r="47" spans="1:3">
      <c r="A47">
        <v>6.8</v>
      </c>
      <c r="B47">
        <v>20</v>
      </c>
      <c r="C47">
        <f t="shared" si="0"/>
        <v>136</v>
      </c>
    </row>
    <row r="48" spans="1:3">
      <c r="A48">
        <v>6.9</v>
      </c>
      <c r="B48">
        <v>19</v>
      </c>
      <c r="C48">
        <f t="shared" si="0"/>
        <v>131.1</v>
      </c>
    </row>
    <row r="49" spans="1:3">
      <c r="A49">
        <v>7</v>
      </c>
      <c r="B49">
        <v>26</v>
      </c>
      <c r="C49">
        <f t="shared" si="0"/>
        <v>182</v>
      </c>
    </row>
    <row r="50" spans="1:3">
      <c r="A50">
        <v>7.1</v>
      </c>
      <c r="B50">
        <v>20</v>
      </c>
      <c r="C50">
        <f t="shared" si="0"/>
        <v>142</v>
      </c>
    </row>
    <row r="51" spans="1:3">
      <c r="A51">
        <v>7.2</v>
      </c>
      <c r="B51">
        <v>20</v>
      </c>
      <c r="C51">
        <f t="shared" si="0"/>
        <v>144</v>
      </c>
    </row>
    <row r="52" spans="1:3">
      <c r="A52">
        <v>7.3</v>
      </c>
      <c r="B52">
        <v>30</v>
      </c>
      <c r="C52">
        <f t="shared" si="0"/>
        <v>219</v>
      </c>
    </row>
    <row r="53" spans="1:3">
      <c r="A53">
        <v>7.4</v>
      </c>
      <c r="B53">
        <v>28</v>
      </c>
      <c r="C53">
        <f t="shared" si="0"/>
        <v>207.20000000000002</v>
      </c>
    </row>
    <row r="54" spans="1:3">
      <c r="A54">
        <v>7.5</v>
      </c>
      <c r="B54">
        <v>24</v>
      </c>
      <c r="C54">
        <f t="shared" si="0"/>
        <v>180</v>
      </c>
    </row>
    <row r="55" spans="1:3">
      <c r="A55">
        <v>7.6</v>
      </c>
      <c r="B55">
        <v>30</v>
      </c>
      <c r="C55">
        <f t="shared" si="0"/>
        <v>228</v>
      </c>
    </row>
    <row r="56" spans="1:3">
      <c r="A56">
        <v>7.7</v>
      </c>
      <c r="B56">
        <v>21</v>
      </c>
      <c r="C56">
        <f t="shared" si="0"/>
        <v>161.70000000000002</v>
      </c>
    </row>
    <row r="57" spans="1:3">
      <c r="A57">
        <v>7.8</v>
      </c>
      <c r="B57">
        <v>30</v>
      </c>
      <c r="C57">
        <f t="shared" si="0"/>
        <v>234</v>
      </c>
    </row>
    <row r="58" spans="1:3">
      <c r="A58">
        <v>7.9</v>
      </c>
      <c r="B58">
        <v>21</v>
      </c>
      <c r="C58">
        <f t="shared" si="0"/>
        <v>165.9</v>
      </c>
    </row>
    <row r="59" spans="1:3">
      <c r="A59">
        <v>8</v>
      </c>
      <c r="B59">
        <v>22</v>
      </c>
      <c r="C59">
        <f t="shared" si="0"/>
        <v>176</v>
      </c>
    </row>
    <row r="60" spans="1:3">
      <c r="A60">
        <v>8.1</v>
      </c>
      <c r="B60">
        <v>25</v>
      </c>
      <c r="C60">
        <f t="shared" si="0"/>
        <v>202.5</v>
      </c>
    </row>
    <row r="61" spans="1:3">
      <c r="A61">
        <v>8.1999999999999993</v>
      </c>
      <c r="B61">
        <v>26</v>
      </c>
      <c r="C61">
        <f t="shared" si="0"/>
        <v>213.2</v>
      </c>
    </row>
    <row r="62" spans="1:3">
      <c r="A62">
        <v>8.3000000000000007</v>
      </c>
      <c r="B62">
        <v>23</v>
      </c>
      <c r="C62">
        <f t="shared" si="0"/>
        <v>190.9</v>
      </c>
    </row>
    <row r="63" spans="1:3">
      <c r="A63">
        <v>8.4</v>
      </c>
      <c r="B63">
        <v>24</v>
      </c>
      <c r="C63">
        <f t="shared" si="0"/>
        <v>201.60000000000002</v>
      </c>
    </row>
    <row r="64" spans="1:3">
      <c r="A64">
        <v>8.5</v>
      </c>
      <c r="B64">
        <v>22</v>
      </c>
      <c r="C64">
        <f t="shared" si="0"/>
        <v>187</v>
      </c>
    </row>
    <row r="65" spans="1:3">
      <c r="A65">
        <v>8.6</v>
      </c>
      <c r="B65">
        <v>15</v>
      </c>
      <c r="C65">
        <f t="shared" si="0"/>
        <v>129</v>
      </c>
    </row>
    <row r="66" spans="1:3">
      <c r="A66">
        <v>8.6999999999999993</v>
      </c>
      <c r="B66">
        <v>23</v>
      </c>
      <c r="C66">
        <f t="shared" ref="C66:C78" si="1">A66*B66</f>
        <v>200.1</v>
      </c>
    </row>
    <row r="67" spans="1:3">
      <c r="A67">
        <v>8.8000000000000007</v>
      </c>
      <c r="B67">
        <v>10</v>
      </c>
      <c r="C67">
        <f t="shared" si="1"/>
        <v>88</v>
      </c>
    </row>
    <row r="68" spans="1:3">
      <c r="A68">
        <v>8.9</v>
      </c>
      <c r="B68">
        <v>19</v>
      </c>
      <c r="C68">
        <f t="shared" si="1"/>
        <v>169.1</v>
      </c>
    </row>
    <row r="69" spans="1:3">
      <c r="A69">
        <v>9</v>
      </c>
      <c r="B69">
        <v>16</v>
      </c>
      <c r="C69">
        <f t="shared" si="1"/>
        <v>144</v>
      </c>
    </row>
    <row r="70" spans="1:3">
      <c r="A70">
        <v>9.1</v>
      </c>
      <c r="B70">
        <v>5</v>
      </c>
      <c r="C70">
        <f t="shared" si="1"/>
        <v>45.5</v>
      </c>
    </row>
    <row r="71" spans="1:3">
      <c r="A71">
        <v>9.1999999999999993</v>
      </c>
      <c r="B71">
        <v>10</v>
      </c>
      <c r="C71">
        <f t="shared" si="1"/>
        <v>92</v>
      </c>
    </row>
    <row r="72" spans="1:3">
      <c r="A72">
        <v>9.3000000000000007</v>
      </c>
      <c r="B72">
        <v>9</v>
      </c>
      <c r="C72">
        <f t="shared" si="1"/>
        <v>83.7</v>
      </c>
    </row>
    <row r="73" spans="1:3">
      <c r="A73">
        <v>9.4</v>
      </c>
      <c r="B73">
        <v>7</v>
      </c>
      <c r="C73">
        <f t="shared" si="1"/>
        <v>65.8</v>
      </c>
    </row>
    <row r="74" spans="1:3">
      <c r="A74">
        <v>9.5</v>
      </c>
      <c r="B74">
        <v>7</v>
      </c>
      <c r="C74">
        <f t="shared" si="1"/>
        <v>66.5</v>
      </c>
    </row>
    <row r="75" spans="1:3">
      <c r="A75">
        <v>9.6</v>
      </c>
      <c r="B75">
        <v>14</v>
      </c>
      <c r="C75">
        <f t="shared" si="1"/>
        <v>134.4</v>
      </c>
    </row>
    <row r="76" spans="1:3">
      <c r="A76">
        <v>9.6999999999999993</v>
      </c>
      <c r="B76">
        <v>6</v>
      </c>
      <c r="C76">
        <f t="shared" si="1"/>
        <v>58.199999999999996</v>
      </c>
    </row>
    <row r="77" spans="1:3">
      <c r="A77">
        <v>9.8000000000000007</v>
      </c>
      <c r="B77">
        <v>10</v>
      </c>
      <c r="C77">
        <f t="shared" si="1"/>
        <v>98</v>
      </c>
    </row>
    <row r="78" spans="1:3">
      <c r="A78">
        <v>9.9</v>
      </c>
      <c r="B78">
        <v>9</v>
      </c>
      <c r="C78">
        <f t="shared" si="1"/>
        <v>89.100000000000009</v>
      </c>
    </row>
    <row r="79" spans="1:3">
      <c r="B79">
        <f>SUBTOTAL(109,AVGratingAction2019_2022All[Count])</f>
        <v>988</v>
      </c>
      <c r="C79">
        <f>SUBTOTAL(109,AVGratingAction2019_2022All[Total])/B79</f>
        <v>7.0822874493927115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0E8FA934229940B5CD1CAD349040EE" ma:contentTypeVersion="11" ma:contentTypeDescription="Create a new document." ma:contentTypeScope="" ma:versionID="ec9efe5da9041644d2e4613f571f2952">
  <xsd:schema xmlns:xsd="http://www.w3.org/2001/XMLSchema" xmlns:xs="http://www.w3.org/2001/XMLSchema" xmlns:p="http://schemas.microsoft.com/office/2006/metadata/properties" xmlns:ns2="7506c7bf-b4bd-4894-a9f0-2eddbfa89c69" xmlns:ns3="a1da5e22-78f2-4b5f-8b7b-9706c4c332c1" targetNamespace="http://schemas.microsoft.com/office/2006/metadata/properties" ma:root="true" ma:fieldsID="7892a16613fe51e6dad8b5f43f521acf" ns2:_="" ns3:_="">
    <xsd:import namespace="7506c7bf-b4bd-4894-a9f0-2eddbfa89c69"/>
    <xsd:import namespace="a1da5e22-78f2-4b5f-8b7b-9706c4c332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6c7bf-b4bd-4894-a9f0-2eddbfa89c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a5e22-78f2-4b5f-8b7b-9706c4c33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A M E A A B Q S w M E F A A C A A g A a V p 3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B p W n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p 3 V n y E p K T 7 A A A A c Q E A A B M A H A B G b 3 J t d W x h c y 9 T Z W N 0 a W 9 u M S 5 t I K I Y A C i g F A A A A A A A A A A A A A A A A A A A A A A A A A A A A H 2 P Q U v E M B C F 7 4 X + h 5 C 9 t B D L N q i g S w + l 1 c W L I C 1 e r I c 0 O 2 4 D 6 U S S d G F Z + t 9 N L e J F n E t m 5 s v L y 3 M g v T J I m v X M d 3 E U R 2 4 Q F g 5 k Q 8 v X v R V e 4 b H 8 p n y b 3 1 3 x L e e l 1 p Q U R I O P I x K q M Z O V E D a V O 2 W 1 k d M I 6 J N H p S G r D P o w u I R W 9 9 1 e + W H q u 1 p 4 0 U g F C N 0 / D p l 0 J 5 q y t x q 0 G p U H W 1 B G G a m M n k Z 0 B W f k A a U 5 B G 2 R 8 5 s w v k z G Q + P P G o r f N n s 2 C O 8 p W z + 6 o d U g 8 B j C t e d P W D K 0 o g + X W i v Q f R g 7 r q 8 v 0 C V r K n a 5 0 H W b B 3 c f C M F p 7 M H O j P w Q H s g T + t v r b F H O c x p H C v 9 0 3 H 0 B U E s B A i 0 A F A A C A A g A a V p 3 V v u g f K u m A A A A 9 g A A A B I A A A A A A A A A A A A A A A A A A A A A A E N v b m Z p Z y 9 Q Y W N r Y W d l L n h t b F B L A Q I t A B Q A A g A I A G l a d 1 Y P y u m r p A A A A O k A A A A T A A A A A A A A A A A A A A A A A P I A A A B b Q 2 9 u d G V u d F 9 U e X B l c 1 0 u e G 1 s U E s B A i 0 A F A A C A A g A a V p 3 V n y E p K T 7 A A A A c Q E A A B M A A A A A A A A A A A A A A A A A 4 w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k A A A A A A A D /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V Z H c m F 0 a W 5 n Q W N 0 a W 9 u M j A x O S 0 y M D I y Q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Z H c m F 0 a W 5 n Q W N 0 a W 9 u M j A x O V 8 y M D I y Q W x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R 3 J h d G l u Z 0 F j d G l v b j I w M T k t M j A y M k F s b C 9 B d X R v U m V t b 3 Z l Z E N v b H V t b n M x L n t D b 2 x 1 b W 4 x L D B 9 J n F 1 b 3 Q 7 L C Z x d W 9 0 O 1 N l Y 3 R p b 2 4 x L 0 F W R 3 J h d G l u Z 0 F j d G l v b j I w M T k t M j A y M k F s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W R 3 J h d G l u Z 0 F j d G l v b j I w M T k t M j A y M k F s b C 9 B d X R v U m V t b 3 Z l Z E N v b H V t b n M x L n t D b 2 x 1 b W 4 x L D B 9 J n F 1 b 3 Q 7 L C Z x d W 9 0 O 1 N l Y 3 R p b 2 4 x L 0 F W R 3 J h d G l u Z 0 F j d G l v b j I w M T k t M j A y M k F s b C 9 B d X R v U m V t b 3 Z l Z E N v b H V t b n M x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l F N P S I g L z 4 8 R W 5 0 c n k g V H l w Z T 0 i R m l s b E x h c 3 R V c G R h d G V k I i B W Y W x 1 Z T 0 i Z D I w M j M t M D M t M j N U M D k 6 N D E 6 N D M u O T c y N j Q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Z H c m F 0 a W 5 n Q W N 0 a W 9 u M j A x O S 0 y M D I y Q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R 3 J h d G l u Z 0 F j d G l v b j I w M T k t M j A y M k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5 K p Y F n a t Q p p k S t 5 L R c R e A A A A A A I A A A A A A B B m A A A A A Q A A I A A A A I v I L i s q N x e I l u i G X a y K w 9 K K p y V 5 m 6 C 3 N E f T s j p k 5 + e w A A A A A A 6 A A A A A A g A A I A A A A B L s F m Y 4 v 3 J R X q A g W W O q v X X I f s x L F J z l i Z Z p Z l n 6 J + m j U A A A A E I D c m Q M U 3 K F V L G P i 3 c d F Z S g 1 Z R 4 u e w C 0 Q T C e f A 2 3 v n G C X c 7 u i l Z d Q u g d 8 t k E O y 1 / F T C w Z v 8 T 9 y A K 9 0 T E v I m L O r G G K j x l Q M r x B i V V i Z U R E i I Q A A A A G C b B f x j S s B + A Q l a 9 N n O m Y 7 s 4 T P T p 9 n p n N o 2 Q F 3 I d l L N F p y I z D d / p 8 V / r I Q / S M y q Q x n s L O 7 k f b p R E e Y f k A U D Y X s = < / D a t a M a s h u p > 
</file>

<file path=customXml/itemProps1.xml><?xml version="1.0" encoding="utf-8"?>
<ds:datastoreItem xmlns:ds="http://schemas.openxmlformats.org/officeDocument/2006/customXml" ds:itemID="{0D8D0CAB-082D-4E3A-A9E9-6F538E067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6c7bf-b4bd-4894-a9f0-2eddbfa89c69"/>
    <ds:schemaRef ds:uri="a1da5e22-78f2-4b5f-8b7b-9706c4c33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199084-5E2A-4C23-AB87-10BC769E2A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DC12185-967C-4E10-8FCD-91FD928361F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17EC444-8557-4ED3-B06C-1744088469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Marten de jong</cp:lastModifiedBy>
  <cp:revision/>
  <dcterms:created xsi:type="dcterms:W3CDTF">2022-02-08T14:38:21Z</dcterms:created>
  <dcterms:modified xsi:type="dcterms:W3CDTF">2023-03-30T11:22:16Z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0x010100B90E8FA934229940B5CD1CAD349040EE</vt:lpwstr>
  </property>
</Properties>
</file>