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webpaginaPeriode3\"/>
    </mc:Choice>
  </mc:AlternateContent>
  <xr:revisionPtr revIDLastSave="0" documentId="13_ncr:1_{3FDDB6FB-7428-4F83-BE8B-08C0C065E492}" xr6:coauthVersionLast="47" xr6:coauthVersionMax="47" xr10:uidLastSave="{00000000-0000-0000-0000-000000000000}"/>
  <bookViews>
    <workbookView xWindow="-108" yWindow="-108" windowWidth="23256" windowHeight="12456" activeTab="6" xr2:uid="{4AD437F6-9A2A-6C44-B82D-00CA1DA853BC}"/>
  </bookViews>
  <sheets>
    <sheet name="berekening_budget" sheetId="1" r:id="rId1"/>
    <sheet name="Blad4" sheetId="7" state="hidden" r:id="rId2"/>
    <sheet name="100_budget_movie_us" sheetId="5" r:id="rId3"/>
    <sheet name="ALL_Budget_movie_us" sheetId="3" r:id="rId4"/>
    <sheet name="Qmax" sheetId="8" r:id="rId5"/>
    <sheet name="Qmin" sheetId="9" r:id="rId6"/>
    <sheet name="Succes" sheetId="10" r:id="rId7"/>
  </sheets>
  <definedNames>
    <definedName name="ExternalData_1" localSheetId="2" hidden="1">'100_budget_movie_us'!$A$1:$A$101</definedName>
    <definedName name="ExternalData_3" localSheetId="3" hidden="1">ALL_Budget_movie_us!$A$1:$A$724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I13" i="1" s="1"/>
  <c r="E7" i="10"/>
  <c r="E5" i="10"/>
  <c r="E4" i="10"/>
  <c r="A725" i="3"/>
  <c r="B106" i="10"/>
  <c r="E9" i="10" l="1"/>
  <c r="E11" i="10"/>
  <c r="B9" i="9"/>
  <c r="B10" i="9"/>
  <c r="B11" i="9"/>
  <c r="F12" i="9"/>
  <c r="I12" i="9"/>
  <c r="F13" i="9"/>
  <c r="F15" i="9"/>
  <c r="F16" i="9"/>
  <c r="G18" i="9" s="1"/>
  <c r="F20" i="9"/>
  <c r="I20" i="9"/>
  <c r="M8" i="8"/>
  <c r="B9" i="8"/>
  <c r="B10" i="8"/>
  <c r="B11" i="8"/>
  <c r="F15" i="8" s="1"/>
  <c r="F12" i="8"/>
  <c r="I12" i="8"/>
  <c r="F13" i="8"/>
  <c r="I13" i="8"/>
  <c r="F16" i="8"/>
  <c r="F20" i="8"/>
  <c r="I20" i="8"/>
  <c r="H7" i="10" l="1"/>
  <c r="J7" i="10"/>
  <c r="E13" i="10"/>
  <c r="E15" i="10" s="1"/>
  <c r="E14" i="10"/>
  <c r="G19" i="9"/>
  <c r="G20" i="9"/>
  <c r="G18" i="8"/>
  <c r="G19" i="8"/>
  <c r="G20" i="8"/>
  <c r="E4" i="1" l="1"/>
  <c r="E7" i="1"/>
  <c r="B106" i="1"/>
  <c r="E9" i="1" l="1"/>
  <c r="I14" i="1" s="1"/>
  <c r="I16" i="1" l="1"/>
  <c r="I17" i="1"/>
  <c r="J7" i="1"/>
  <c r="E11" i="1"/>
  <c r="H7" i="1"/>
  <c r="E14" i="1" l="1"/>
  <c r="E13" i="1"/>
  <c r="E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E7C64C-2825-431A-88DD-31791ED7FA48}" keepAlive="1" name="Query - AVGratingAction2019-2022All" description="Connection to the 'AVGratingAction2019-2022All' query in the workbook." type="5" refreshedVersion="8" background="1" saveData="1">
    <dbPr connection="Provider=Microsoft.Mashup.OleDb.1;Data Source=$Workbook$;Location=AVGratingAction2019-2022All;Extended Properties=&quot;&quot;" command="SELECT * FROM [AVGratingAction2019-2022All]"/>
  </connection>
  <connection id="2" xr16:uid="{15164341-6B77-488D-B6AB-EA8061B0DF26}" keepAlive="1" name="Query - imdb_test_title" description="Verbinding maken met de query imdb_test_title in de werkmap." type="5" refreshedVersion="8" background="1" saveData="1">
    <dbPr connection="Provider=Microsoft.Mashup.OleDb.1;Data Source=$Workbook$;Location=imdb_test_title;Extended Properties=&quot;&quot;" command="SELECT * FROM [imdb_test_title]"/>
  </connection>
  <connection id="3" xr16:uid="{B3965DE8-5E66-4B9A-8F67-60A05768103A}" keepAlive="1" name="Query - imdb_test_title_all" description="Verbinding maken met de query imdb_test_title_all in de werkmap." type="5" refreshedVersion="8" background="1" saveData="1">
    <dbPr connection="Provider=Microsoft.Mashup.OleDb.1;Data Source=$Workbook$;Location=imdb_test_title_all;Extended Properties=&quot;&quot;" command="SELECT * FROM [imdb_test_title_all]"/>
  </connection>
</connections>
</file>

<file path=xl/sharedStrings.xml><?xml version="1.0" encoding="utf-8"?>
<sst xmlns="http://schemas.openxmlformats.org/spreadsheetml/2006/main" count="119" uniqueCount="74">
  <si>
    <t>betrouwbaarheidsinterval DS 2022</t>
  </si>
  <si>
    <t>betrouwbaarheidsinterval</t>
  </si>
  <si>
    <t>n =</t>
  </si>
  <si>
    <t xml:space="preserve">    &lt;    𝜇     &lt; </t>
  </si>
  <si>
    <t>in de les</t>
  </si>
  <si>
    <t xml:space="preserve">gem = 𝑥 ̅ = </t>
  </si>
  <si>
    <t>stdev =</t>
  </si>
  <si>
    <t>signifcant</t>
  </si>
  <si>
    <t>student-t =</t>
  </si>
  <si>
    <t xml:space="preserve">𝜇 (avgrating, action)= </t>
  </si>
  <si>
    <t>Z=</t>
  </si>
  <si>
    <t>verwachting=</t>
  </si>
  <si>
    <t>Average rating films tussen</t>
  </si>
  <si>
    <t>Column1</t>
  </si>
  <si>
    <t>P(z &lt; Z) =</t>
  </si>
  <si>
    <t>P(x &lt; D3) =</t>
  </si>
  <si>
    <t>P(x &gt; D3) =</t>
  </si>
  <si>
    <t>h0</t>
  </si>
  <si>
    <t>h1</t>
  </si>
  <si>
    <t>niet genoeg</t>
  </si>
  <si>
    <t>tber</t>
  </si>
  <si>
    <t>ttoets</t>
  </si>
  <si>
    <t>verwerpen</t>
  </si>
  <si>
    <t>Ttoets</t>
  </si>
  <si>
    <t>t ber</t>
  </si>
  <si>
    <t>dus</t>
  </si>
  <si>
    <t>betrouwbaarheid)</t>
  </si>
  <si>
    <t xml:space="preserve">         dus</t>
  </si>
  <si>
    <t>Q ber</t>
  </si>
  <si>
    <t xml:space="preserve">      Q tab</t>
  </si>
  <si>
    <t>Qtab (1%)</t>
  </si>
  <si>
    <t>Qtab (5%)</t>
  </si>
  <si>
    <t>n</t>
  </si>
  <si>
    <t xml:space="preserve">   Q tab =</t>
  </si>
  <si>
    <r>
      <t>x</t>
    </r>
    <r>
      <rPr>
        <vertAlign val="subscript"/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-x</t>
    </r>
    <r>
      <rPr>
        <vertAlign val="subscript"/>
        <sz val="10"/>
        <color rgb="FF000000"/>
        <rFont val="Calibri"/>
        <family val="2"/>
      </rPr>
      <t>n-2</t>
    </r>
  </si>
  <si>
    <r>
      <t>x</t>
    </r>
    <r>
      <rPr>
        <vertAlign val="subscript"/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 xml:space="preserve"> – x</t>
    </r>
    <r>
      <rPr>
        <vertAlign val="subscript"/>
        <sz val="10"/>
        <color rgb="FF000000"/>
        <rFont val="Calibri"/>
        <family val="2"/>
      </rPr>
      <t>3</t>
    </r>
  </si>
  <si>
    <t>13-40</t>
  </si>
  <si>
    <t xml:space="preserve">   Q ber =</t>
  </si>
  <si>
    <r>
      <t>x</t>
    </r>
    <r>
      <rPr>
        <vertAlign val="subscript"/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-x</t>
    </r>
    <r>
      <rPr>
        <vertAlign val="subscript"/>
        <sz val="10"/>
        <color rgb="FF000000"/>
        <rFont val="Calibri"/>
        <family val="2"/>
      </rPr>
      <t>n-1</t>
    </r>
  </si>
  <si>
    <r>
      <t>x</t>
    </r>
    <r>
      <rPr>
        <vertAlign val="subscript"/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 xml:space="preserve"> – x</t>
    </r>
    <r>
      <rPr>
        <vertAlign val="subscript"/>
        <sz val="10"/>
        <color rgb="FF000000"/>
        <rFont val="Calibri"/>
        <family val="2"/>
      </rPr>
      <t>2</t>
    </r>
  </si>
  <si>
    <t>8-12</t>
  </si>
  <si>
    <r>
      <t>x</t>
    </r>
    <r>
      <rPr>
        <b/>
        <vertAlign val="subscript"/>
        <sz val="10"/>
        <color rgb="FFFFFFFF"/>
        <rFont val="Calibri"/>
        <family val="2"/>
      </rPr>
      <t>n</t>
    </r>
    <r>
      <rPr>
        <b/>
        <sz val="10"/>
        <color rgb="FFFFFFFF"/>
        <rFont val="Calibri"/>
        <family val="2"/>
      </rPr>
      <t>-x</t>
    </r>
    <r>
      <rPr>
        <b/>
        <vertAlign val="subscript"/>
        <sz val="10"/>
        <color rgb="FFFFFFFF"/>
        <rFont val="Calibri"/>
        <family val="2"/>
      </rPr>
      <t>n-1</t>
    </r>
  </si>
  <si>
    <r>
      <t>x</t>
    </r>
    <r>
      <rPr>
        <b/>
        <vertAlign val="subscript"/>
        <sz val="10"/>
        <color rgb="FFFFFFFF"/>
        <rFont val="Calibri"/>
        <family val="2"/>
      </rPr>
      <t>n</t>
    </r>
    <r>
      <rPr>
        <b/>
        <sz val="10"/>
        <color rgb="FFFFFFFF"/>
        <rFont val="Calibri"/>
        <family val="2"/>
      </rPr>
      <t>-x</t>
    </r>
    <r>
      <rPr>
        <b/>
        <vertAlign val="subscript"/>
        <sz val="10"/>
        <color rgb="FFFFFFFF"/>
        <rFont val="Calibri"/>
        <family val="2"/>
      </rPr>
      <t>1</t>
    </r>
  </si>
  <si>
    <t>3-7</t>
  </si>
  <si>
    <t>is  uitschieter          (</t>
  </si>
  <si>
    <t>verschil</t>
  </si>
  <si>
    <t>spreiding</t>
  </si>
  <si>
    <t>is geen uitschieter (</t>
  </si>
  <si>
    <t>significantie</t>
  </si>
  <si>
    <t>aantal</t>
  </si>
  <si>
    <t>sorteren</t>
  </si>
  <si>
    <t>data</t>
  </si>
  <si>
    <t>Zelf invullen of berekenen:</t>
  </si>
  <si>
    <t>Dixon-Q - maximum</t>
  </si>
  <si>
    <t>Model  voor: is maximum uitschieter?</t>
  </si>
  <si>
    <t>)</t>
  </si>
  <si>
    <t xml:space="preserve">               dus</t>
  </si>
  <si>
    <t xml:space="preserve">         Q tab =</t>
  </si>
  <si>
    <t>Qtab (99%)</t>
  </si>
  <si>
    <t>Qtab (95%)</t>
  </si>
  <si>
    <r>
      <t>x</t>
    </r>
    <r>
      <rPr>
        <vertAlign val="subscript"/>
        <sz val="10"/>
        <color rgb="FF000000"/>
        <rFont val="Calibri"/>
        <family val="2"/>
      </rPr>
      <t>3</t>
    </r>
    <r>
      <rPr>
        <sz val="10"/>
        <color rgb="FF000000"/>
        <rFont val="Calibri"/>
        <family val="2"/>
      </rPr>
      <t>-x</t>
    </r>
    <r>
      <rPr>
        <vertAlign val="subscript"/>
        <sz val="10"/>
        <color rgb="FF000000"/>
        <rFont val="Calibri"/>
        <family val="2"/>
      </rPr>
      <t>1</t>
    </r>
  </si>
  <si>
    <r>
      <t>x</t>
    </r>
    <r>
      <rPr>
        <vertAlign val="subscript"/>
        <sz val="10"/>
        <color rgb="FF000000"/>
        <rFont val="Calibri"/>
        <family val="2"/>
      </rPr>
      <t>n-2</t>
    </r>
    <r>
      <rPr>
        <sz val="10"/>
        <color rgb="FF000000"/>
        <rFont val="Calibri"/>
        <family val="2"/>
      </rPr>
      <t xml:space="preserve"> – x</t>
    </r>
    <r>
      <rPr>
        <vertAlign val="subscript"/>
        <sz val="10"/>
        <color rgb="FF000000"/>
        <rFont val="Calibri"/>
        <family val="2"/>
      </rPr>
      <t>1</t>
    </r>
  </si>
  <si>
    <t xml:space="preserve">         Q ber =</t>
  </si>
  <si>
    <r>
      <t>x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-x</t>
    </r>
    <r>
      <rPr>
        <vertAlign val="subscript"/>
        <sz val="10"/>
        <color rgb="FF000000"/>
        <rFont val="Calibri"/>
        <family val="2"/>
      </rPr>
      <t>1</t>
    </r>
  </si>
  <si>
    <r>
      <t>x</t>
    </r>
    <r>
      <rPr>
        <vertAlign val="subscript"/>
        <sz val="10"/>
        <color rgb="FF000000"/>
        <rFont val="Calibri"/>
        <family val="2"/>
      </rPr>
      <t>n-1</t>
    </r>
    <r>
      <rPr>
        <sz val="10"/>
        <color rgb="FF000000"/>
        <rFont val="Calibri"/>
        <family val="2"/>
      </rPr>
      <t xml:space="preserve"> – x</t>
    </r>
    <r>
      <rPr>
        <vertAlign val="subscript"/>
        <sz val="10"/>
        <color rgb="FF000000"/>
        <rFont val="Calibri"/>
        <family val="2"/>
      </rPr>
      <t>1</t>
    </r>
  </si>
  <si>
    <r>
      <t>x</t>
    </r>
    <r>
      <rPr>
        <vertAlign val="subscript"/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-x</t>
    </r>
    <r>
      <rPr>
        <vertAlign val="subscript"/>
        <sz val="10"/>
        <color rgb="FF000000"/>
        <rFont val="Calibri"/>
        <family val="2"/>
      </rPr>
      <t>1</t>
    </r>
  </si>
  <si>
    <t>is  uitschieter</t>
  </si>
  <si>
    <t>Dixon-Q - minimum</t>
  </si>
  <si>
    <t>Model  voor: is minimum uitschieter?</t>
  </si>
  <si>
    <t>P(x &lt; 7.5) =</t>
  </si>
  <si>
    <t>P(x &gt; 7.5) =</t>
  </si>
  <si>
    <t>E3 is genoeg voor een action film</t>
  </si>
  <si>
    <t>wat is de kans dat een actie film een succes(7.5) wordt als het nu uitkomt</t>
  </si>
  <si>
    <t xml:space="preserve">P(z &lt; 0,33)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</si>
</sst>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 (Hoofdtekst)"/>
    </font>
    <font>
      <b/>
      <sz val="12"/>
      <color theme="1"/>
      <name val="Calibri"/>
      <family val="2"/>
      <scheme val="minor"/>
    </font>
    <font>
      <sz val="16"/>
      <color rgb="FF111111"/>
      <name val="Helvetica"/>
      <family val="2"/>
    </font>
    <font>
      <b/>
      <sz val="16"/>
      <color rgb="FF111111"/>
      <name val="Helvetica"/>
      <family val="2"/>
    </font>
    <font>
      <sz val="16"/>
      <color theme="1"/>
      <name val="Calibri"/>
      <family val="2"/>
      <scheme val="minor"/>
    </font>
    <font>
      <sz val="10"/>
      <color rgb="FF000000"/>
      <name val="Calibri"/>
      <family val="2"/>
    </font>
    <font>
      <vertAlign val="subscript"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vertAlign val="subscript"/>
      <sz val="10"/>
      <color rgb="FFFFFFFF"/>
      <name val="Calibri"/>
      <family val="2"/>
    </font>
    <font>
      <sz val="16"/>
      <color theme="1"/>
      <name val="Calibri (Hoofdtekst)"/>
    </font>
    <font>
      <sz val="16"/>
      <color theme="1"/>
      <name val="Cambria Math"/>
      <family val="1"/>
    </font>
    <font>
      <sz val="16"/>
      <color rgb="FFC00000"/>
      <name val="Cambria Math"/>
      <family val="1"/>
    </font>
    <font>
      <sz val="12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2"/>
      <color rgb="FF000000"/>
      <name val="Calibri (Hoofdtekst)"/>
    </font>
    <font>
      <sz val="12"/>
      <color rgb="FFC00000"/>
      <name val="Calibri (Hoofdtekst)"/>
    </font>
    <font>
      <sz val="40"/>
      <color rgb="FF000000"/>
      <name val="Calibri"/>
      <family val="2"/>
      <scheme val="minor"/>
    </font>
    <font>
      <sz val="10"/>
      <color rgb="FF111111"/>
      <name val="Helvetica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9EBF5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0" fontId="3" fillId="0" borderId="0" xfId="0" applyFont="1"/>
    <xf numFmtId="10" fontId="0" fillId="0" borderId="0" xfId="1" applyNumberFormat="1" applyFont="1"/>
    <xf numFmtId="0" fontId="0" fillId="2" borderId="1" xfId="0" applyFill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0" fontId="0" fillId="0" borderId="0" xfId="0" applyAlignment="1">
      <alignment horizontal="right"/>
    </xf>
    <xf numFmtId="164" fontId="6" fillId="0" borderId="0" xfId="0" applyNumberFormat="1" applyFont="1"/>
    <xf numFmtId="0" fontId="7" fillId="3" borderId="2" xfId="0" applyFont="1" applyFill="1" applyBorder="1" applyAlignment="1">
      <alignment horizontal="left" vertical="center" wrapText="1" readingOrder="1"/>
    </xf>
    <xf numFmtId="0" fontId="7" fillId="4" borderId="2" xfId="0" applyFont="1" applyFill="1" applyBorder="1" applyAlignment="1">
      <alignment horizontal="left" vertical="center" wrapText="1" readingOrder="1"/>
    </xf>
    <xf numFmtId="0" fontId="7" fillId="4" borderId="3" xfId="0" applyFont="1" applyFill="1" applyBorder="1" applyAlignment="1">
      <alignment horizontal="left" vertical="center" wrapText="1" readingOrder="1"/>
    </xf>
    <xf numFmtId="16" fontId="7" fillId="3" borderId="2" xfId="0" quotePrefix="1" applyNumberFormat="1" applyFont="1" applyFill="1" applyBorder="1" applyAlignment="1">
      <alignment horizontal="left" vertical="center" wrapText="1" readingOrder="1"/>
    </xf>
    <xf numFmtId="0" fontId="9" fillId="5" borderId="4" xfId="0" applyFont="1" applyFill="1" applyBorder="1" applyAlignment="1">
      <alignment horizontal="left" vertical="center" wrapText="1" readingOrder="1"/>
    </xf>
    <xf numFmtId="2" fontId="7" fillId="4" borderId="3" xfId="0" quotePrefix="1" applyNumberFormat="1" applyFont="1" applyFill="1" applyBorder="1" applyAlignment="1">
      <alignment horizontal="left" vertical="center" wrapText="1" readingOrder="1"/>
    </xf>
    <xf numFmtId="2" fontId="0" fillId="0" borderId="0" xfId="0" quotePrefix="1" applyNumberFormat="1"/>
    <xf numFmtId="0" fontId="11" fillId="0" borderId="0" xfId="0" applyFont="1"/>
    <xf numFmtId="0" fontId="12" fillId="0" borderId="0" xfId="0" applyFont="1"/>
    <xf numFmtId="0" fontId="13" fillId="0" borderId="0" xfId="0" applyFont="1"/>
    <xf numFmtId="9" fontId="14" fillId="0" borderId="0" xfId="1" applyFont="1"/>
    <xf numFmtId="0" fontId="15" fillId="0" borderId="0" xfId="0" applyFont="1"/>
    <xf numFmtId="0" fontId="16" fillId="0" borderId="0" xfId="0" applyFont="1" applyAlignment="1">
      <alignment horizontal="left" vertical="center" readingOrder="1"/>
    </xf>
    <xf numFmtId="0" fontId="14" fillId="0" borderId="0" xfId="0" applyFont="1"/>
    <xf numFmtId="0" fontId="0" fillId="6" borderId="0" xfId="0" applyFill="1"/>
    <xf numFmtId="0" fontId="17" fillId="0" borderId="0" xfId="0" applyFont="1"/>
    <xf numFmtId="0" fontId="18" fillId="0" borderId="0" xfId="0" applyFont="1" applyAlignment="1">
      <alignment horizontal="left" vertical="center" readingOrder="1"/>
    </xf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9" fontId="0" fillId="0" borderId="0" xfId="0" applyNumberFormat="1"/>
    <xf numFmtId="164" fontId="0" fillId="0" borderId="0" xfId="0" applyNumberFormat="1"/>
    <xf numFmtId="9" fontId="6" fillId="0" borderId="0" xfId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546100</xdr:colOff>
      <xdr:row>2</xdr:row>
      <xdr:rowOff>76200</xdr:rowOff>
    </xdr:from>
    <xdr:ext cx="1085850" cy="490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DF5D1D8-996C-9740-97AB-95E8D8ED71C3}"/>
                </a:ext>
              </a:extLst>
            </xdr:cNvPr>
            <xdr:cNvSpPr txBox="1"/>
          </xdr:nvSpPr>
          <xdr:spPr>
            <a:xfrm>
              <a:off x="5765800" y="4826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l-NL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6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nl-NL" sz="16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DF5D1D8-996C-9740-97AB-95E8D8ED71C3}"/>
                </a:ext>
              </a:extLst>
            </xdr:cNvPr>
            <xdr:cNvSpPr txBox="1"/>
          </xdr:nvSpPr>
          <xdr:spPr>
            <a:xfrm>
              <a:off x="5765800" y="4826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nl-NL" sz="1600" b="0" i="0">
                  <a:latin typeface="Cambria Math" panose="02040503050406030204" pitchFamily="18" charset="0"/>
                </a:rPr>
                <a:t> ̅</a:t>
              </a:r>
              <a:r>
                <a:rPr lang="en-US" sz="1600" b="0" i="0">
                  <a:latin typeface="Cambria Math" panose="02040503050406030204" pitchFamily="18" charset="0"/>
                </a:rPr>
                <a:t>  −  𝑡𝑠/√𝑛</a:t>
              </a:r>
              <a:endParaRPr lang="nl-NL" sz="1600"/>
            </a:p>
          </xdr:txBody>
        </xdr:sp>
      </mc:Fallback>
    </mc:AlternateContent>
    <xdr:clientData/>
  </xdr:oneCellAnchor>
  <xdr:oneCellAnchor>
    <xdr:from>
      <xdr:col>8</xdr:col>
      <xdr:colOff>800100</xdr:colOff>
      <xdr:row>2</xdr:row>
      <xdr:rowOff>63500</xdr:rowOff>
    </xdr:from>
    <xdr:ext cx="1085850" cy="490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4F7FC42B-A0B8-7742-8E45-9E6051F83E7B}"/>
                </a:ext>
              </a:extLst>
            </xdr:cNvPr>
            <xdr:cNvSpPr txBox="1"/>
          </xdr:nvSpPr>
          <xdr:spPr>
            <a:xfrm>
              <a:off x="7670800" y="4699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l-NL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6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nl-NL" sz="16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4F7FC42B-A0B8-7742-8E45-9E6051F83E7B}"/>
                </a:ext>
              </a:extLst>
            </xdr:cNvPr>
            <xdr:cNvSpPr txBox="1"/>
          </xdr:nvSpPr>
          <xdr:spPr>
            <a:xfrm>
              <a:off x="7670800" y="4699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nl-NL" sz="1600" b="0" i="0">
                  <a:latin typeface="Cambria Math" panose="02040503050406030204" pitchFamily="18" charset="0"/>
                </a:rPr>
                <a:t> ̅</a:t>
              </a:r>
              <a:r>
                <a:rPr lang="en-US" sz="1600" b="0" i="0">
                  <a:latin typeface="Cambria Math" panose="02040503050406030204" pitchFamily="18" charset="0"/>
                </a:rPr>
                <a:t>+  𝑡𝑠/√𝑛</a:t>
              </a:r>
              <a:endParaRPr lang="nl-NL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292100</xdr:colOff>
      <xdr:row>11</xdr:row>
      <xdr:rowOff>25400</xdr:rowOff>
    </xdr:from>
    <xdr:ext cx="4064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CBA95AB-9F6F-491D-85B7-C32464255AC5}"/>
                </a:ext>
              </a:extLst>
            </xdr:cNvPr>
            <xdr:cNvSpPr txBox="1"/>
          </xdr:nvSpPr>
          <xdr:spPr>
            <a:xfrm>
              <a:off x="3705860" y="2204720"/>
              <a:ext cx="4064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CBA95AB-9F6F-491D-85B7-C32464255AC5}"/>
                </a:ext>
              </a:extLst>
            </xdr:cNvPr>
            <xdr:cNvSpPr txBox="1"/>
          </xdr:nvSpPr>
          <xdr:spPr>
            <a:xfrm>
              <a:off x="3705860" y="2204720"/>
              <a:ext cx="4064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𝐻</a:t>
              </a:r>
              <a:r>
                <a:rPr lang="nl-NL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0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5</xdr:col>
      <xdr:colOff>299357</xdr:colOff>
      <xdr:row>18</xdr:row>
      <xdr:rowOff>0</xdr:rowOff>
    </xdr:from>
    <xdr:ext cx="24404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AF440F2-1FE9-4BAC-91D5-2960A616CBC4}"/>
                </a:ext>
              </a:extLst>
            </xdr:cNvPr>
            <xdr:cNvSpPr txBox="1"/>
          </xdr:nvSpPr>
          <xdr:spPr>
            <a:xfrm>
              <a:off x="4566557" y="3566160"/>
              <a:ext cx="2440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AF440F2-1FE9-4BAC-91D5-2960A616CBC4}"/>
                </a:ext>
              </a:extLst>
            </xdr:cNvPr>
            <xdr:cNvSpPr txBox="1"/>
          </xdr:nvSpPr>
          <xdr:spPr>
            <a:xfrm>
              <a:off x="4566557" y="3566160"/>
              <a:ext cx="2440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𝐻</a:t>
              </a:r>
              <a:r>
                <a:rPr lang="nl-NL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0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4</xdr:col>
      <xdr:colOff>368300</xdr:colOff>
      <xdr:row>12</xdr:row>
      <xdr:rowOff>50800</xdr:rowOff>
    </xdr:from>
    <xdr:ext cx="23987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04BF18E0-548E-472F-857B-577FDBBB55E5}"/>
                </a:ext>
              </a:extLst>
            </xdr:cNvPr>
            <xdr:cNvSpPr txBox="1"/>
          </xdr:nvSpPr>
          <xdr:spPr>
            <a:xfrm>
              <a:off x="3782060" y="2428240"/>
              <a:ext cx="23987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04BF18E0-548E-472F-857B-577FDBBB55E5}"/>
                </a:ext>
              </a:extLst>
            </xdr:cNvPr>
            <xdr:cNvSpPr txBox="1"/>
          </xdr:nvSpPr>
          <xdr:spPr>
            <a:xfrm>
              <a:off x="3782060" y="2428240"/>
              <a:ext cx="23987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𝐻</a:t>
              </a:r>
              <a:r>
                <a:rPr lang="nl-NL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1</a:t>
              </a:r>
              <a:endParaRPr lang="nl-NL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292100</xdr:colOff>
      <xdr:row>11</xdr:row>
      <xdr:rowOff>25400</xdr:rowOff>
    </xdr:from>
    <xdr:ext cx="4064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1F49AC3C-A952-46D4-B24C-168CA8034EA6}"/>
                </a:ext>
              </a:extLst>
            </xdr:cNvPr>
            <xdr:cNvSpPr txBox="1"/>
          </xdr:nvSpPr>
          <xdr:spPr>
            <a:xfrm>
              <a:off x="3705860" y="2204720"/>
              <a:ext cx="4064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1F49AC3C-A952-46D4-B24C-168CA8034EA6}"/>
                </a:ext>
              </a:extLst>
            </xdr:cNvPr>
            <xdr:cNvSpPr txBox="1"/>
          </xdr:nvSpPr>
          <xdr:spPr>
            <a:xfrm>
              <a:off x="3705860" y="2204720"/>
              <a:ext cx="4064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𝐻</a:t>
              </a:r>
              <a:r>
                <a:rPr lang="nl-NL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0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5</xdr:col>
      <xdr:colOff>299357</xdr:colOff>
      <xdr:row>18</xdr:row>
      <xdr:rowOff>0</xdr:rowOff>
    </xdr:from>
    <xdr:ext cx="24404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1562E2F9-5CC0-4177-9520-DFCBEC1E266B}"/>
                </a:ext>
              </a:extLst>
            </xdr:cNvPr>
            <xdr:cNvSpPr txBox="1"/>
          </xdr:nvSpPr>
          <xdr:spPr>
            <a:xfrm>
              <a:off x="4566557" y="3566160"/>
              <a:ext cx="2440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1562E2F9-5CC0-4177-9520-DFCBEC1E266B}"/>
                </a:ext>
              </a:extLst>
            </xdr:cNvPr>
            <xdr:cNvSpPr txBox="1"/>
          </xdr:nvSpPr>
          <xdr:spPr>
            <a:xfrm>
              <a:off x="4566557" y="3566160"/>
              <a:ext cx="2440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𝐻</a:t>
              </a:r>
              <a:r>
                <a:rPr lang="nl-NL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0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4</xdr:col>
      <xdr:colOff>368300</xdr:colOff>
      <xdr:row>12</xdr:row>
      <xdr:rowOff>50800</xdr:rowOff>
    </xdr:from>
    <xdr:ext cx="23987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FEFBECED-B8F0-4B56-BC41-67C47D88FDF9}"/>
                </a:ext>
              </a:extLst>
            </xdr:cNvPr>
            <xdr:cNvSpPr txBox="1"/>
          </xdr:nvSpPr>
          <xdr:spPr>
            <a:xfrm>
              <a:off x="3782060" y="2428240"/>
              <a:ext cx="23987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FEFBECED-B8F0-4B56-BC41-67C47D88FDF9}"/>
                </a:ext>
              </a:extLst>
            </xdr:cNvPr>
            <xdr:cNvSpPr txBox="1"/>
          </xdr:nvSpPr>
          <xdr:spPr>
            <a:xfrm>
              <a:off x="3782060" y="2428240"/>
              <a:ext cx="23987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𝐻</a:t>
              </a:r>
              <a:r>
                <a:rPr lang="nl-NL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1</a:t>
              </a:r>
              <a:endParaRPr lang="nl-NL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546100</xdr:colOff>
      <xdr:row>2</xdr:row>
      <xdr:rowOff>76200</xdr:rowOff>
    </xdr:from>
    <xdr:ext cx="1085850" cy="490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C1AB5ACF-C337-4E94-A0B9-C0F9B7E0D015}"/>
                </a:ext>
              </a:extLst>
            </xdr:cNvPr>
            <xdr:cNvSpPr txBox="1"/>
          </xdr:nvSpPr>
          <xdr:spPr>
            <a:xfrm>
              <a:off x="5575300" y="47244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l-NL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6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nl-NL" sz="16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C1AB5ACF-C337-4E94-A0B9-C0F9B7E0D015}"/>
                </a:ext>
              </a:extLst>
            </xdr:cNvPr>
            <xdr:cNvSpPr txBox="1"/>
          </xdr:nvSpPr>
          <xdr:spPr>
            <a:xfrm>
              <a:off x="5575300" y="47244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nl-NL" sz="1600" b="0" i="0">
                  <a:latin typeface="Cambria Math" panose="02040503050406030204" pitchFamily="18" charset="0"/>
                </a:rPr>
                <a:t> ̅</a:t>
              </a:r>
              <a:r>
                <a:rPr lang="en-US" sz="1600" b="0" i="0">
                  <a:latin typeface="Cambria Math" panose="02040503050406030204" pitchFamily="18" charset="0"/>
                </a:rPr>
                <a:t>  −  𝑡𝑠/√𝑛</a:t>
              </a:r>
              <a:endParaRPr lang="nl-NL" sz="1600"/>
            </a:p>
          </xdr:txBody>
        </xdr:sp>
      </mc:Fallback>
    </mc:AlternateContent>
    <xdr:clientData/>
  </xdr:oneCellAnchor>
  <xdr:oneCellAnchor>
    <xdr:from>
      <xdr:col>8</xdr:col>
      <xdr:colOff>800100</xdr:colOff>
      <xdr:row>2</xdr:row>
      <xdr:rowOff>63500</xdr:rowOff>
    </xdr:from>
    <xdr:ext cx="1085850" cy="490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E870F80F-D010-4FB1-BE6D-433B67101D59}"/>
                </a:ext>
              </a:extLst>
            </xdr:cNvPr>
            <xdr:cNvSpPr txBox="1"/>
          </xdr:nvSpPr>
          <xdr:spPr>
            <a:xfrm>
              <a:off x="7505700" y="45974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l-NL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6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nl-NL" sz="16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E870F80F-D010-4FB1-BE6D-433B67101D59}"/>
                </a:ext>
              </a:extLst>
            </xdr:cNvPr>
            <xdr:cNvSpPr txBox="1"/>
          </xdr:nvSpPr>
          <xdr:spPr>
            <a:xfrm>
              <a:off x="7505700" y="45974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nl-NL" sz="1600" b="0" i="0">
                  <a:latin typeface="Cambria Math" panose="02040503050406030204" pitchFamily="18" charset="0"/>
                </a:rPr>
                <a:t> ̅</a:t>
              </a:r>
              <a:r>
                <a:rPr lang="en-US" sz="1600" b="0" i="0">
                  <a:latin typeface="Cambria Math" panose="02040503050406030204" pitchFamily="18" charset="0"/>
                </a:rPr>
                <a:t>+  𝑡𝑠/√𝑛</a:t>
              </a:r>
              <a:endParaRPr lang="nl-NL" sz="1600"/>
            </a:p>
          </xdr:txBody>
        </xdr:sp>
      </mc:Fallback>
    </mc:AlternateContent>
    <xdr:clientData/>
  </xdr:oneCellAnchor>
  <xdr:twoCellAnchor editAs="oneCell">
    <xdr:from>
      <xdr:col>7</xdr:col>
      <xdr:colOff>0</xdr:colOff>
      <xdr:row>9</xdr:row>
      <xdr:rowOff>0</xdr:rowOff>
    </xdr:from>
    <xdr:to>
      <xdr:col>12</xdr:col>
      <xdr:colOff>228600</xdr:colOff>
      <xdr:row>19</xdr:row>
      <xdr:rowOff>10371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E1E0017F-2957-3AE5-95D2-CB873834E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809750"/>
          <a:ext cx="4419600" cy="1915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EEB8795-0BDE-4740-9FA9-6E9734F7659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6087926-19E9-482B-AB3F-1073E78B7C6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58A913-6F34-45AC-A3E9-0D685B78B873}" name="imdb_test_title" displayName="imdb_test_title" ref="A1:A101" tableType="queryTable" totalsRowShown="0">
  <autoFilter ref="A1:A101" xr:uid="{4E58A913-6F34-45AC-A3E9-0D685B78B873}"/>
  <sortState xmlns:xlrd2="http://schemas.microsoft.com/office/spreadsheetml/2017/richdata2" ref="A2:A101">
    <sortCondition ref="A1:A101"/>
  </sortState>
  <tableColumns count="1">
    <tableColumn id="1" xr3:uid="{9A83B94F-2AAF-4037-AC9D-D853438BBC88}" uniqueName="1" name="Column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E09E2-C55C-47CE-95AB-3F99387B5F8F}" name="imdb_test_title_all" displayName="imdb_test_title_all" ref="A1:A725" tableType="queryTable" totalsRowCount="1">
  <autoFilter ref="A1:A724" xr:uid="{DEEE09E2-C55C-47CE-95AB-3F99387B5F8F}"/>
  <tableColumns count="1">
    <tableColumn id="1" xr3:uid="{5DE83871-5F02-45F9-9E0C-D4018700B19B}" uniqueName="1" name="Column1" totalsRowFunction="average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AD1C-10C6-674D-94E1-DE5226765FBD}">
  <dimension ref="A1:K106"/>
  <sheetViews>
    <sheetView zoomScaleNormal="100" workbookViewId="0">
      <selection activeCell="I14" sqref="I14"/>
    </sheetView>
  </sheetViews>
  <sheetFormatPr defaultColWidth="11" defaultRowHeight="15.6"/>
  <cols>
    <col min="2" max="2" width="16.796875" customWidth="1"/>
    <col min="3" max="4" width="21.8984375" customWidth="1"/>
    <col min="5" max="5" width="13.8984375" customWidth="1"/>
  </cols>
  <sheetData>
    <row r="1" spans="1:11">
      <c r="A1" t="s">
        <v>0</v>
      </c>
    </row>
    <row r="2" spans="1:11" ht="22.8">
      <c r="H2" s="3" t="s">
        <v>1</v>
      </c>
    </row>
    <row r="3" spans="1:11">
      <c r="D3" t="s">
        <v>11</v>
      </c>
      <c r="E3">
        <v>66492110</v>
      </c>
    </row>
    <row r="4" spans="1:11">
      <c r="B4" t="s">
        <v>12</v>
      </c>
      <c r="D4" t="s">
        <v>2</v>
      </c>
      <c r="E4">
        <f>COUNT(B6:B105)</f>
        <v>100</v>
      </c>
      <c r="I4" t="s">
        <v>3</v>
      </c>
    </row>
    <row r="5" spans="1:11">
      <c r="B5" t="s">
        <v>4</v>
      </c>
      <c r="D5" t="s">
        <v>5</v>
      </c>
      <c r="E5">
        <f>AVERAGE(B6:B105)</f>
        <v>66492110</v>
      </c>
    </row>
    <row r="6" spans="1:11">
      <c r="B6" s="6">
        <v>300000000</v>
      </c>
      <c r="D6" t="s">
        <v>9</v>
      </c>
      <c r="E6">
        <v>74287497</v>
      </c>
    </row>
    <row r="7" spans="1:11">
      <c r="B7" s="7">
        <v>237000000</v>
      </c>
      <c r="D7" t="s">
        <v>6</v>
      </c>
      <c r="E7" s="1">
        <f>STDEV(B6:B105)</f>
        <v>64294126.13538681</v>
      </c>
      <c r="H7">
        <f>E5-E9*E7/SQRT(E4)</f>
        <v>53734760.503473021</v>
      </c>
      <c r="I7" t="s">
        <v>3</v>
      </c>
      <c r="J7">
        <f>E5+E9*E7/SQRT(E4)</f>
        <v>79249459.496526971</v>
      </c>
    </row>
    <row r="8" spans="1:11">
      <c r="B8" s="6">
        <v>215000000</v>
      </c>
      <c r="D8" t="s">
        <v>7</v>
      </c>
      <c r="E8" s="2">
        <v>0.95</v>
      </c>
    </row>
    <row r="9" spans="1:11">
      <c r="B9" s="7">
        <v>200000000</v>
      </c>
      <c r="D9" t="s">
        <v>8</v>
      </c>
      <c r="E9">
        <f>TINV(1-E8,E4-1)</f>
        <v>1.9842169515864165</v>
      </c>
    </row>
    <row r="10" spans="1:11">
      <c r="B10" s="6">
        <v>200000000</v>
      </c>
      <c r="H10" t="s">
        <v>17</v>
      </c>
      <c r="I10" t="s">
        <v>71</v>
      </c>
    </row>
    <row r="11" spans="1:11">
      <c r="B11" s="7">
        <v>200000000</v>
      </c>
      <c r="D11" t="s">
        <v>10</v>
      </c>
      <c r="E11">
        <f>(E3-E6)/E7</f>
        <v>-0.12124571043371722</v>
      </c>
      <c r="H11" t="s">
        <v>18</v>
      </c>
      <c r="I11" t="s">
        <v>19</v>
      </c>
    </row>
    <row r="12" spans="1:11">
      <c r="B12" s="6">
        <v>195000000</v>
      </c>
    </row>
    <row r="13" spans="1:11">
      <c r="B13" s="7">
        <v>190000000</v>
      </c>
      <c r="D13" t="s">
        <v>14</v>
      </c>
      <c r="E13" s="5">
        <f>_xlfn.NORM.S.DIST(E11,TRUE)</f>
        <v>0.45174820973085883</v>
      </c>
      <c r="H13" t="s">
        <v>20</v>
      </c>
      <c r="I13">
        <f>ABS(E5-E6)*SQRT(E4)/E7</f>
        <v>1.2124571043371724</v>
      </c>
    </row>
    <row r="14" spans="1:11">
      <c r="B14" s="6">
        <v>165000000</v>
      </c>
      <c r="D14" t="s">
        <v>15</v>
      </c>
      <c r="E14" s="5">
        <f>_xlfn.NORM.S.DIST(E11,TRUE)</f>
        <v>0.45174820973085883</v>
      </c>
      <c r="H14" t="s">
        <v>21</v>
      </c>
      <c r="I14">
        <f>E9</f>
        <v>1.9842169515864165</v>
      </c>
    </row>
    <row r="15" spans="1:11">
      <c r="B15" s="7">
        <v>160000000</v>
      </c>
      <c r="D15" t="s">
        <v>16</v>
      </c>
      <c r="E15" s="5">
        <f xml:space="preserve"> 1 - E13</f>
        <v>0.54825179026914117</v>
      </c>
    </row>
    <row r="16" spans="1:11">
      <c r="B16" s="6">
        <v>150000000</v>
      </c>
      <c r="H16" t="s">
        <v>23</v>
      </c>
      <c r="I16" t="str">
        <f>IF(I14&gt;I13," &gt; "," &lt; ")</f>
        <v xml:space="preserve"> &gt; </v>
      </c>
      <c r="J16" t="s">
        <v>24</v>
      </c>
      <c r="K16" t="s">
        <v>25</v>
      </c>
    </row>
    <row r="17" spans="2:10">
      <c r="B17" s="7">
        <v>150000000</v>
      </c>
      <c r="H17" t="s">
        <v>17</v>
      </c>
      <c r="I17" t="str">
        <f>IF(I13&lt;I14,"NIET","WEL")</f>
        <v>NIET</v>
      </c>
      <c r="J17" t="s">
        <v>22</v>
      </c>
    </row>
    <row r="18" spans="2:10">
      <c r="B18" s="6">
        <v>150000000</v>
      </c>
    </row>
    <row r="19" spans="2:10">
      <c r="B19" s="7">
        <v>150000000</v>
      </c>
    </row>
    <row r="20" spans="2:10">
      <c r="B20" s="6">
        <v>150000000</v>
      </c>
    </row>
    <row r="21" spans="2:10">
      <c r="B21" s="7">
        <v>150000000</v>
      </c>
      <c r="G21" s="2"/>
    </row>
    <row r="22" spans="2:10">
      <c r="B22" s="6">
        <v>150000000</v>
      </c>
    </row>
    <row r="23" spans="2:10">
      <c r="B23" s="7">
        <v>150000000</v>
      </c>
    </row>
    <row r="24" spans="2:10">
      <c r="B24" s="6">
        <v>130000000</v>
      </c>
    </row>
    <row r="25" spans="2:10">
      <c r="B25" s="7">
        <v>125000000</v>
      </c>
    </row>
    <row r="26" spans="2:10">
      <c r="B26" s="6">
        <v>110000000</v>
      </c>
    </row>
    <row r="27" spans="2:10">
      <c r="B27" s="7">
        <v>100000000</v>
      </c>
    </row>
    <row r="28" spans="2:10">
      <c r="B28" s="6">
        <v>100000000</v>
      </c>
    </row>
    <row r="29" spans="2:10">
      <c r="B29" s="7">
        <v>100000000</v>
      </c>
    </row>
    <row r="30" spans="2:10">
      <c r="B30" s="6">
        <v>100000000</v>
      </c>
    </row>
    <row r="31" spans="2:10">
      <c r="B31" s="7">
        <v>100000000</v>
      </c>
    </row>
    <row r="32" spans="2:10">
      <c r="B32" s="6">
        <v>97000000</v>
      </c>
    </row>
    <row r="33" spans="2:2">
      <c r="B33" s="7">
        <v>93000000</v>
      </c>
    </row>
    <row r="34" spans="2:2">
      <c r="B34" s="6">
        <v>90000000</v>
      </c>
    </row>
    <row r="35" spans="2:2">
      <c r="B35" s="7">
        <v>88000000</v>
      </c>
    </row>
    <row r="36" spans="2:2">
      <c r="B36" s="6">
        <v>85000000</v>
      </c>
    </row>
    <row r="37" spans="2:2">
      <c r="B37" s="7">
        <v>85000000</v>
      </c>
    </row>
    <row r="38" spans="2:2">
      <c r="B38" s="6">
        <v>85000000</v>
      </c>
    </row>
    <row r="39" spans="2:2">
      <c r="B39" s="7">
        <v>80000000</v>
      </c>
    </row>
    <row r="40" spans="2:2">
      <c r="B40" s="6">
        <v>75000000</v>
      </c>
    </row>
    <row r="41" spans="2:2">
      <c r="B41" s="7">
        <v>69000000</v>
      </c>
    </row>
    <row r="42" spans="2:2">
      <c r="B42" s="6">
        <v>65000000</v>
      </c>
    </row>
    <row r="43" spans="2:2">
      <c r="B43" s="7">
        <v>65000000</v>
      </c>
    </row>
    <row r="44" spans="2:2">
      <c r="B44" s="6">
        <v>65000000</v>
      </c>
    </row>
    <row r="45" spans="2:2">
      <c r="B45" s="7">
        <v>60000000</v>
      </c>
    </row>
    <row r="46" spans="2:2">
      <c r="B46" s="6">
        <v>58000000</v>
      </c>
    </row>
    <row r="47" spans="2:2">
      <c r="B47" s="7">
        <v>58000000</v>
      </c>
    </row>
    <row r="48" spans="2:2">
      <c r="B48" s="6">
        <v>55000000</v>
      </c>
    </row>
    <row r="49" spans="2:2">
      <c r="B49" s="7">
        <v>50000000</v>
      </c>
    </row>
    <row r="50" spans="2:2">
      <c r="B50" s="6">
        <v>50000000</v>
      </c>
    </row>
    <row r="51" spans="2:2">
      <c r="B51" s="7">
        <v>49000000</v>
      </c>
    </row>
    <row r="52" spans="2:2">
      <c r="B52" s="6">
        <v>47000000</v>
      </c>
    </row>
    <row r="53" spans="2:2">
      <c r="B53" s="7">
        <v>44000000</v>
      </c>
    </row>
    <row r="54" spans="2:2">
      <c r="B54" s="6">
        <v>42000000</v>
      </c>
    </row>
    <row r="55" spans="2:2">
      <c r="B55" s="7">
        <v>40000000</v>
      </c>
    </row>
    <row r="56" spans="2:2">
      <c r="B56" s="6">
        <v>40000000</v>
      </c>
    </row>
    <row r="57" spans="2:2">
      <c r="B57" s="7">
        <v>40000000</v>
      </c>
    </row>
    <row r="58" spans="2:2">
      <c r="B58" s="6">
        <v>39000000</v>
      </c>
    </row>
    <row r="59" spans="2:2">
      <c r="B59" s="7">
        <v>38000000</v>
      </c>
    </row>
    <row r="60" spans="2:2">
      <c r="B60" s="6">
        <v>35000000</v>
      </c>
    </row>
    <row r="61" spans="2:2">
      <c r="B61" s="7">
        <v>34000000</v>
      </c>
    </row>
    <row r="62" spans="2:2">
      <c r="B62" s="6">
        <v>34000000</v>
      </c>
    </row>
    <row r="63" spans="2:2">
      <c r="B63" s="7">
        <v>33000000</v>
      </c>
    </row>
    <row r="64" spans="2:2">
      <c r="B64" s="6">
        <v>32000000</v>
      </c>
    </row>
    <row r="65" spans="2:2">
      <c r="B65" s="7">
        <v>30000000</v>
      </c>
    </row>
    <row r="66" spans="2:2">
      <c r="B66" s="6">
        <v>30000000</v>
      </c>
    </row>
    <row r="67" spans="2:2">
      <c r="B67" s="7">
        <v>30000000</v>
      </c>
    </row>
    <row r="68" spans="2:2">
      <c r="B68" s="6">
        <v>30000000</v>
      </c>
    </row>
    <row r="69" spans="2:2">
      <c r="B69" s="7">
        <v>28000000</v>
      </c>
    </row>
    <row r="70" spans="2:2">
      <c r="B70" s="6">
        <v>28000000</v>
      </c>
    </row>
    <row r="71" spans="2:2">
      <c r="B71" s="7">
        <v>28000000</v>
      </c>
    </row>
    <row r="72" spans="2:2">
      <c r="B72" s="6">
        <v>26000000</v>
      </c>
    </row>
    <row r="73" spans="2:2">
      <c r="B73" s="7">
        <v>25000000</v>
      </c>
    </row>
    <row r="74" spans="2:2">
      <c r="B74" s="6">
        <v>20000000</v>
      </c>
    </row>
    <row r="75" spans="2:2">
      <c r="B75" s="7">
        <v>20000000</v>
      </c>
    </row>
    <row r="76" spans="2:2">
      <c r="B76" s="6">
        <v>20000000</v>
      </c>
    </row>
    <row r="77" spans="2:2">
      <c r="B77" s="7">
        <v>20000000</v>
      </c>
    </row>
    <row r="78" spans="2:2">
      <c r="B78" s="6">
        <v>20000000</v>
      </c>
    </row>
    <row r="79" spans="2:2">
      <c r="B79" s="7">
        <v>20000000</v>
      </c>
    </row>
    <row r="80" spans="2:2">
      <c r="B80" s="6">
        <v>18000000</v>
      </c>
    </row>
    <row r="81" spans="2:2">
      <c r="B81" s="7">
        <v>17000000</v>
      </c>
    </row>
    <row r="82" spans="2:2">
      <c r="B82" s="6">
        <v>15000000</v>
      </c>
    </row>
    <row r="83" spans="2:2">
      <c r="B83" s="7">
        <v>15000000</v>
      </c>
    </row>
    <row r="84" spans="2:2">
      <c r="B84" s="6">
        <v>14000000</v>
      </c>
    </row>
    <row r="85" spans="2:2">
      <c r="B85" s="7">
        <v>13500000</v>
      </c>
    </row>
    <row r="86" spans="2:2">
      <c r="B86" s="6">
        <v>12000000</v>
      </c>
    </row>
    <row r="87" spans="2:2">
      <c r="B87" s="7">
        <v>12000000</v>
      </c>
    </row>
    <row r="88" spans="2:2">
      <c r="B88" s="6">
        <v>11000000</v>
      </c>
    </row>
    <row r="89" spans="2:2">
      <c r="B89" s="7">
        <v>10000000</v>
      </c>
    </row>
    <row r="90" spans="2:2">
      <c r="B90" s="6">
        <v>10000000</v>
      </c>
    </row>
    <row r="91" spans="2:2">
      <c r="B91" s="7">
        <v>10000000</v>
      </c>
    </row>
    <row r="92" spans="2:2">
      <c r="B92" s="6">
        <v>10000000</v>
      </c>
    </row>
    <row r="93" spans="2:2">
      <c r="B93" s="7">
        <v>10000000</v>
      </c>
    </row>
    <row r="94" spans="2:2">
      <c r="B94" s="6">
        <v>8000000</v>
      </c>
    </row>
    <row r="95" spans="2:2">
      <c r="B95" s="7">
        <v>7000000</v>
      </c>
    </row>
    <row r="96" spans="2:2">
      <c r="B96" s="6">
        <v>7000000</v>
      </c>
    </row>
    <row r="97" spans="2:2">
      <c r="B97" s="7">
        <v>5800000</v>
      </c>
    </row>
    <row r="98" spans="2:2">
      <c r="B98" s="6">
        <v>5000000</v>
      </c>
    </row>
    <row r="99" spans="2:2">
      <c r="B99" s="7">
        <v>4000000</v>
      </c>
    </row>
    <row r="100" spans="2:2">
      <c r="B100" s="6">
        <v>3500000</v>
      </c>
    </row>
    <row r="101" spans="2:2">
      <c r="B101" s="7">
        <v>2900000</v>
      </c>
    </row>
    <row r="102" spans="2:2">
      <c r="B102" s="6">
        <v>2500000</v>
      </c>
    </row>
    <row r="103" spans="2:2">
      <c r="B103" s="7">
        <v>2000000</v>
      </c>
    </row>
    <row r="104" spans="2:2">
      <c r="B104" s="6">
        <v>2000000</v>
      </c>
    </row>
    <row r="105" spans="2:2">
      <c r="B105" s="7">
        <v>11000</v>
      </c>
    </row>
    <row r="106" spans="2:2">
      <c r="B106" s="4">
        <f>AVERAGE(B6:B105)</f>
        <v>66492110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6F60-4D8B-49E2-9956-DD98EF1DB202}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7F97-5F93-4B1A-8D80-443EF808E1E7}">
  <dimension ref="A1:A101"/>
  <sheetViews>
    <sheetView workbookViewId="0">
      <selection activeCell="A101" sqref="A101"/>
    </sheetView>
  </sheetViews>
  <sheetFormatPr defaultRowHeight="15.6"/>
  <cols>
    <col min="1" max="1" width="10.3984375" bestFit="1" customWidth="1"/>
  </cols>
  <sheetData>
    <row r="1" spans="1:1">
      <c r="A1" t="s">
        <v>13</v>
      </c>
    </row>
    <row r="2" spans="1:1">
      <c r="A2">
        <v>11000</v>
      </c>
    </row>
    <row r="3" spans="1:1">
      <c r="A3">
        <v>2000000</v>
      </c>
    </row>
    <row r="4" spans="1:1">
      <c r="A4">
        <v>2000000</v>
      </c>
    </row>
    <row r="5" spans="1:1">
      <c r="A5">
        <v>2500000</v>
      </c>
    </row>
    <row r="6" spans="1:1">
      <c r="A6">
        <v>2900000</v>
      </c>
    </row>
    <row r="7" spans="1:1">
      <c r="A7">
        <v>3500000</v>
      </c>
    </row>
    <row r="8" spans="1:1">
      <c r="A8">
        <v>4000000</v>
      </c>
    </row>
    <row r="9" spans="1:1">
      <c r="A9">
        <v>5000000</v>
      </c>
    </row>
    <row r="10" spans="1:1">
      <c r="A10">
        <v>5800000</v>
      </c>
    </row>
    <row r="11" spans="1:1">
      <c r="A11">
        <v>7000000</v>
      </c>
    </row>
    <row r="12" spans="1:1">
      <c r="A12">
        <v>7000000</v>
      </c>
    </row>
    <row r="13" spans="1:1">
      <c r="A13">
        <v>8000000</v>
      </c>
    </row>
    <row r="14" spans="1:1">
      <c r="A14">
        <v>10000000</v>
      </c>
    </row>
    <row r="15" spans="1:1">
      <c r="A15">
        <v>10000000</v>
      </c>
    </row>
    <row r="16" spans="1:1">
      <c r="A16">
        <v>10000000</v>
      </c>
    </row>
    <row r="17" spans="1:1">
      <c r="A17">
        <v>10000000</v>
      </c>
    </row>
    <row r="18" spans="1:1">
      <c r="A18">
        <v>10000000</v>
      </c>
    </row>
    <row r="19" spans="1:1">
      <c r="A19">
        <v>11000000</v>
      </c>
    </row>
    <row r="20" spans="1:1">
      <c r="A20">
        <v>12000000</v>
      </c>
    </row>
    <row r="21" spans="1:1">
      <c r="A21">
        <v>12000000</v>
      </c>
    </row>
    <row r="22" spans="1:1">
      <c r="A22">
        <v>13500000</v>
      </c>
    </row>
    <row r="23" spans="1:1">
      <c r="A23">
        <v>14000000</v>
      </c>
    </row>
    <row r="24" spans="1:1">
      <c r="A24">
        <v>15000000</v>
      </c>
    </row>
    <row r="25" spans="1:1">
      <c r="A25">
        <v>15000000</v>
      </c>
    </row>
    <row r="26" spans="1:1">
      <c r="A26">
        <v>17000000</v>
      </c>
    </row>
    <row r="27" spans="1:1">
      <c r="A27">
        <v>18000000</v>
      </c>
    </row>
    <row r="28" spans="1:1">
      <c r="A28">
        <v>20000000</v>
      </c>
    </row>
    <row r="29" spans="1:1">
      <c r="A29">
        <v>20000000</v>
      </c>
    </row>
    <row r="30" spans="1:1">
      <c r="A30">
        <v>20000000</v>
      </c>
    </row>
    <row r="31" spans="1:1">
      <c r="A31">
        <v>20000000</v>
      </c>
    </row>
    <row r="32" spans="1:1">
      <c r="A32">
        <v>20000000</v>
      </c>
    </row>
    <row r="33" spans="1:1">
      <c r="A33">
        <v>20000000</v>
      </c>
    </row>
    <row r="34" spans="1:1">
      <c r="A34">
        <v>25000000</v>
      </c>
    </row>
    <row r="35" spans="1:1">
      <c r="A35">
        <v>26000000</v>
      </c>
    </row>
    <row r="36" spans="1:1">
      <c r="A36">
        <v>28000000</v>
      </c>
    </row>
    <row r="37" spans="1:1">
      <c r="A37">
        <v>28000000</v>
      </c>
    </row>
    <row r="38" spans="1:1">
      <c r="A38">
        <v>28000000</v>
      </c>
    </row>
    <row r="39" spans="1:1">
      <c r="A39">
        <v>30000000</v>
      </c>
    </row>
    <row r="40" spans="1:1">
      <c r="A40">
        <v>30000000</v>
      </c>
    </row>
    <row r="41" spans="1:1">
      <c r="A41">
        <v>30000000</v>
      </c>
    </row>
    <row r="42" spans="1:1">
      <c r="A42">
        <v>30000000</v>
      </c>
    </row>
    <row r="43" spans="1:1">
      <c r="A43">
        <v>32000000</v>
      </c>
    </row>
    <row r="44" spans="1:1">
      <c r="A44">
        <v>33000000</v>
      </c>
    </row>
    <row r="45" spans="1:1">
      <c r="A45">
        <v>34000000</v>
      </c>
    </row>
    <row r="46" spans="1:1">
      <c r="A46">
        <v>34000000</v>
      </c>
    </row>
    <row r="47" spans="1:1">
      <c r="A47">
        <v>35000000</v>
      </c>
    </row>
    <row r="48" spans="1:1">
      <c r="A48">
        <v>38000000</v>
      </c>
    </row>
    <row r="49" spans="1:1">
      <c r="A49">
        <v>39000000</v>
      </c>
    </row>
    <row r="50" spans="1:1">
      <c r="A50">
        <v>40000000</v>
      </c>
    </row>
    <row r="51" spans="1:1">
      <c r="A51">
        <v>40000000</v>
      </c>
    </row>
    <row r="52" spans="1:1">
      <c r="A52">
        <v>40000000</v>
      </c>
    </row>
    <row r="53" spans="1:1">
      <c r="A53">
        <v>42000000</v>
      </c>
    </row>
    <row r="54" spans="1:1">
      <c r="A54">
        <v>44000000</v>
      </c>
    </row>
    <row r="55" spans="1:1">
      <c r="A55">
        <v>47000000</v>
      </c>
    </row>
    <row r="56" spans="1:1">
      <c r="A56">
        <v>49000000</v>
      </c>
    </row>
    <row r="57" spans="1:1">
      <c r="A57">
        <v>50000000</v>
      </c>
    </row>
    <row r="58" spans="1:1">
      <c r="A58">
        <v>50000000</v>
      </c>
    </row>
    <row r="59" spans="1:1">
      <c r="A59">
        <v>55000000</v>
      </c>
    </row>
    <row r="60" spans="1:1">
      <c r="A60">
        <v>58000000</v>
      </c>
    </row>
    <row r="61" spans="1:1">
      <c r="A61">
        <v>58000000</v>
      </c>
    </row>
    <row r="62" spans="1:1">
      <c r="A62">
        <v>60000000</v>
      </c>
    </row>
    <row r="63" spans="1:1">
      <c r="A63">
        <v>65000000</v>
      </c>
    </row>
    <row r="64" spans="1:1">
      <c r="A64">
        <v>65000000</v>
      </c>
    </row>
    <row r="65" spans="1:1">
      <c r="A65">
        <v>65000000</v>
      </c>
    </row>
    <row r="66" spans="1:1">
      <c r="A66">
        <v>69000000</v>
      </c>
    </row>
    <row r="67" spans="1:1">
      <c r="A67">
        <v>75000000</v>
      </c>
    </row>
    <row r="68" spans="1:1">
      <c r="A68">
        <v>80000000</v>
      </c>
    </row>
    <row r="69" spans="1:1">
      <c r="A69">
        <v>85000000</v>
      </c>
    </row>
    <row r="70" spans="1:1">
      <c r="A70">
        <v>85000000</v>
      </c>
    </row>
    <row r="71" spans="1:1">
      <c r="A71">
        <v>85000000</v>
      </c>
    </row>
    <row r="72" spans="1:1">
      <c r="A72">
        <v>88000000</v>
      </c>
    </row>
    <row r="73" spans="1:1">
      <c r="A73">
        <v>90000000</v>
      </c>
    </row>
    <row r="74" spans="1:1">
      <c r="A74">
        <v>93000000</v>
      </c>
    </row>
    <row r="75" spans="1:1">
      <c r="A75">
        <v>97000000</v>
      </c>
    </row>
    <row r="76" spans="1:1">
      <c r="A76">
        <v>100000000</v>
      </c>
    </row>
    <row r="77" spans="1:1">
      <c r="A77">
        <v>100000000</v>
      </c>
    </row>
    <row r="78" spans="1:1">
      <c r="A78">
        <v>100000000</v>
      </c>
    </row>
    <row r="79" spans="1:1">
      <c r="A79">
        <v>100000000</v>
      </c>
    </row>
    <row r="80" spans="1:1">
      <c r="A80">
        <v>100000000</v>
      </c>
    </row>
    <row r="81" spans="1:1">
      <c r="A81">
        <v>110000000</v>
      </c>
    </row>
    <row r="82" spans="1:1">
      <c r="A82">
        <v>125000000</v>
      </c>
    </row>
    <row r="83" spans="1:1">
      <c r="A83">
        <v>130000000</v>
      </c>
    </row>
    <row r="84" spans="1:1">
      <c r="A84">
        <v>150000000</v>
      </c>
    </row>
    <row r="85" spans="1:1">
      <c r="A85">
        <v>150000000</v>
      </c>
    </row>
    <row r="86" spans="1:1">
      <c r="A86">
        <v>150000000</v>
      </c>
    </row>
    <row r="87" spans="1:1">
      <c r="A87">
        <v>150000000</v>
      </c>
    </row>
    <row r="88" spans="1:1">
      <c r="A88">
        <v>150000000</v>
      </c>
    </row>
    <row r="89" spans="1:1">
      <c r="A89">
        <v>150000000</v>
      </c>
    </row>
    <row r="90" spans="1:1">
      <c r="A90">
        <v>150000000</v>
      </c>
    </row>
    <row r="91" spans="1:1">
      <c r="A91">
        <v>150000000</v>
      </c>
    </row>
    <row r="92" spans="1:1">
      <c r="A92">
        <v>160000000</v>
      </c>
    </row>
    <row r="93" spans="1:1">
      <c r="A93">
        <v>165000000</v>
      </c>
    </row>
    <row r="94" spans="1:1">
      <c r="A94">
        <v>190000000</v>
      </c>
    </row>
    <row r="95" spans="1:1">
      <c r="A95">
        <v>195000000</v>
      </c>
    </row>
    <row r="96" spans="1:1">
      <c r="A96">
        <v>200000000</v>
      </c>
    </row>
    <row r="97" spans="1:1">
      <c r="A97">
        <v>200000000</v>
      </c>
    </row>
    <row r="98" spans="1:1">
      <c r="A98">
        <v>200000000</v>
      </c>
    </row>
    <row r="99" spans="1:1">
      <c r="A99">
        <v>215000000</v>
      </c>
    </row>
    <row r="100" spans="1:1">
      <c r="A100">
        <v>237000000</v>
      </c>
    </row>
    <row r="101" spans="1:1">
      <c r="A101">
        <v>300000000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74A1-2831-4459-9A38-65CFAC0FDC72}">
  <dimension ref="A1:A727"/>
  <sheetViews>
    <sheetView workbookViewId="0">
      <selection activeCell="A727" sqref="A727"/>
    </sheetView>
  </sheetViews>
  <sheetFormatPr defaultRowHeight="15.6"/>
  <cols>
    <col min="1" max="1" width="10" customWidth="1"/>
  </cols>
  <sheetData>
    <row r="1" spans="1:1">
      <c r="A1" t="s">
        <v>13</v>
      </c>
    </row>
    <row r="2" spans="1:1">
      <c r="A2">
        <v>70000000</v>
      </c>
    </row>
    <row r="3" spans="1:1">
      <c r="A3">
        <v>20000000</v>
      </c>
    </row>
    <row r="4" spans="1:1">
      <c r="A4">
        <v>60000000</v>
      </c>
    </row>
    <row r="5" spans="1:1">
      <c r="A5">
        <v>125000000</v>
      </c>
    </row>
    <row r="6" spans="1:1">
      <c r="A6">
        <v>110000000</v>
      </c>
    </row>
    <row r="7" spans="1:1">
      <c r="A7">
        <v>20000000</v>
      </c>
    </row>
    <row r="8" spans="1:1">
      <c r="A8">
        <v>150000000</v>
      </c>
    </row>
    <row r="9" spans="1:1">
      <c r="A9">
        <v>125000000</v>
      </c>
    </row>
    <row r="10" spans="1:1">
      <c r="A10">
        <v>20000000</v>
      </c>
    </row>
    <row r="11" spans="1:1">
      <c r="A11">
        <v>150000000</v>
      </c>
    </row>
    <row r="12" spans="1:1">
      <c r="A12">
        <v>150000000</v>
      </c>
    </row>
    <row r="13" spans="1:1">
      <c r="A13">
        <v>130000000</v>
      </c>
    </row>
    <row r="14" spans="1:1">
      <c r="A14">
        <v>60000000</v>
      </c>
    </row>
    <row r="15" spans="1:1">
      <c r="A15">
        <v>26000000</v>
      </c>
    </row>
    <row r="16" spans="1:1">
      <c r="A16">
        <v>15000000</v>
      </c>
    </row>
    <row r="17" spans="1:1">
      <c r="A17">
        <v>225000000</v>
      </c>
    </row>
    <row r="18" spans="1:1">
      <c r="A18">
        <v>70000000</v>
      </c>
    </row>
    <row r="19" spans="1:1">
      <c r="A19">
        <v>12000000</v>
      </c>
    </row>
    <row r="20" spans="1:1">
      <c r="A20">
        <v>70000000</v>
      </c>
    </row>
    <row r="21" spans="1:1">
      <c r="A21">
        <v>40000000</v>
      </c>
    </row>
    <row r="22" spans="1:1">
      <c r="A22">
        <v>237000000</v>
      </c>
    </row>
    <row r="23" spans="1:1">
      <c r="A23">
        <v>225000000</v>
      </c>
    </row>
    <row r="24" spans="1:1">
      <c r="A24">
        <v>21000000</v>
      </c>
    </row>
    <row r="25" spans="1:1">
      <c r="A25">
        <v>19000000</v>
      </c>
    </row>
    <row r="26" spans="1:1">
      <c r="A26">
        <v>75000000</v>
      </c>
    </row>
    <row r="27" spans="1:1">
      <c r="A27">
        <v>11500000</v>
      </c>
    </row>
    <row r="28" spans="1:1">
      <c r="A28">
        <v>25000000</v>
      </c>
    </row>
    <row r="29" spans="1:1">
      <c r="A29">
        <v>10000000</v>
      </c>
    </row>
    <row r="30" spans="1:1">
      <c r="A30">
        <v>85000000</v>
      </c>
    </row>
    <row r="31" spans="1:1">
      <c r="A31">
        <v>15000000</v>
      </c>
    </row>
    <row r="32" spans="1:1">
      <c r="A32">
        <v>58000000</v>
      </c>
    </row>
    <row r="33" spans="1:1">
      <c r="A33">
        <v>25000000</v>
      </c>
    </row>
    <row r="34" spans="1:1">
      <c r="A34">
        <v>150000000</v>
      </c>
    </row>
    <row r="35" spans="1:1">
      <c r="A35">
        <v>40000000</v>
      </c>
    </row>
    <row r="36" spans="1:1">
      <c r="A36">
        <v>12000000</v>
      </c>
    </row>
    <row r="37" spans="1:1">
      <c r="A37">
        <v>18000000</v>
      </c>
    </row>
    <row r="38" spans="1:1">
      <c r="A38">
        <v>24000000</v>
      </c>
    </row>
    <row r="39" spans="1:1">
      <c r="A39">
        <v>130000000</v>
      </c>
    </row>
    <row r="40" spans="1:1">
      <c r="A40">
        <v>100000000</v>
      </c>
    </row>
    <row r="41" spans="1:1">
      <c r="A41">
        <v>70000000</v>
      </c>
    </row>
    <row r="42" spans="1:1">
      <c r="A42">
        <v>20000000</v>
      </c>
    </row>
    <row r="43" spans="1:1">
      <c r="A43">
        <v>15000000</v>
      </c>
    </row>
    <row r="44" spans="1:1">
      <c r="A44">
        <v>22000000</v>
      </c>
    </row>
    <row r="45" spans="1:1">
      <c r="A45">
        <v>200000000</v>
      </c>
    </row>
    <row r="46" spans="1:1">
      <c r="A46">
        <v>5800000</v>
      </c>
    </row>
    <row r="47" spans="1:1">
      <c r="A47">
        <v>40000000</v>
      </c>
    </row>
    <row r="48" spans="1:1">
      <c r="A48">
        <v>40000000</v>
      </c>
    </row>
    <row r="49" spans="1:1">
      <c r="A49">
        <v>30000000</v>
      </c>
    </row>
    <row r="50" spans="1:1">
      <c r="A50">
        <v>75000000</v>
      </c>
    </row>
    <row r="51" spans="1:1">
      <c r="A51">
        <v>185000000</v>
      </c>
    </row>
    <row r="52" spans="1:1">
      <c r="A52">
        <v>35000000</v>
      </c>
    </row>
    <row r="53" spans="1:1">
      <c r="A53">
        <v>39000000</v>
      </c>
    </row>
    <row r="54" spans="1:1">
      <c r="A54">
        <v>38000000</v>
      </c>
    </row>
    <row r="55" spans="1:1">
      <c r="A55">
        <v>130000000</v>
      </c>
    </row>
    <row r="56" spans="1:1">
      <c r="A56">
        <v>85000000</v>
      </c>
    </row>
    <row r="57" spans="1:1">
      <c r="A57">
        <v>50000000</v>
      </c>
    </row>
    <row r="58" spans="1:1">
      <c r="A58">
        <v>67000000</v>
      </c>
    </row>
    <row r="59" spans="1:1">
      <c r="A59">
        <v>20000000</v>
      </c>
    </row>
    <row r="60" spans="1:1">
      <c r="A60">
        <v>150000000</v>
      </c>
    </row>
    <row r="61" spans="1:1">
      <c r="A61">
        <v>65000000</v>
      </c>
    </row>
    <row r="62" spans="1:1">
      <c r="A62">
        <v>140000000</v>
      </c>
    </row>
    <row r="63" spans="1:1">
      <c r="A63">
        <v>100000000</v>
      </c>
    </row>
    <row r="64" spans="1:1">
      <c r="A64">
        <v>55000000</v>
      </c>
    </row>
    <row r="65" spans="1:1">
      <c r="A65">
        <v>750000</v>
      </c>
    </row>
    <row r="66" spans="1:1">
      <c r="A66">
        <v>75000000</v>
      </c>
    </row>
    <row r="67" spans="1:1">
      <c r="A67">
        <v>45000000</v>
      </c>
    </row>
    <row r="68" spans="1:1">
      <c r="A68">
        <v>149000000</v>
      </c>
    </row>
    <row r="69" spans="1:1">
      <c r="A69">
        <v>40000000</v>
      </c>
    </row>
    <row r="70" spans="1:1">
      <c r="A70">
        <v>35000000</v>
      </c>
    </row>
    <row r="71" spans="1:1">
      <c r="A71">
        <v>52000000</v>
      </c>
    </row>
    <row r="72" spans="1:1">
      <c r="A72">
        <v>300000000</v>
      </c>
    </row>
    <row r="73" spans="1:1">
      <c r="A73">
        <v>100000000</v>
      </c>
    </row>
    <row r="74" spans="1:1">
      <c r="A74">
        <v>150000000</v>
      </c>
    </row>
    <row r="75" spans="1:1">
      <c r="A75">
        <v>100000000</v>
      </c>
    </row>
    <row r="76" spans="1:1">
      <c r="A76">
        <v>50000000</v>
      </c>
    </row>
    <row r="77" spans="1:1">
      <c r="A77">
        <v>60000000</v>
      </c>
    </row>
    <row r="78" spans="1:1">
      <c r="A78">
        <v>45000000</v>
      </c>
    </row>
    <row r="79" spans="1:1">
      <c r="A79">
        <v>25000000</v>
      </c>
    </row>
    <row r="80" spans="1:1">
      <c r="A80">
        <v>40000000</v>
      </c>
    </row>
    <row r="81" spans="1:1">
      <c r="A81">
        <v>130000000</v>
      </c>
    </row>
    <row r="82" spans="1:1">
      <c r="A82">
        <v>110000000</v>
      </c>
    </row>
    <row r="83" spans="1:1">
      <c r="A83">
        <v>200000000</v>
      </c>
    </row>
    <row r="84" spans="1:1">
      <c r="A84">
        <v>8000000</v>
      </c>
    </row>
    <row r="85" spans="1:1">
      <c r="A85">
        <v>150000000</v>
      </c>
    </row>
    <row r="86" spans="1:1">
      <c r="A86">
        <v>70000000</v>
      </c>
    </row>
    <row r="87" spans="1:1">
      <c r="A87">
        <v>54000000</v>
      </c>
    </row>
    <row r="88" spans="1:1">
      <c r="A88">
        <v>2000000</v>
      </c>
    </row>
    <row r="89" spans="1:1">
      <c r="A89">
        <v>110000000</v>
      </c>
    </row>
    <row r="90" spans="1:1">
      <c r="A90">
        <v>70000000</v>
      </c>
    </row>
    <row r="91" spans="1:1">
      <c r="A91">
        <v>45000000</v>
      </c>
    </row>
    <row r="92" spans="1:1">
      <c r="A92">
        <v>110000000</v>
      </c>
    </row>
    <row r="93" spans="1:1">
      <c r="A93">
        <v>35000000</v>
      </c>
    </row>
    <row r="94" spans="1:1">
      <c r="A94">
        <v>3200000</v>
      </c>
    </row>
    <row r="95" spans="1:1">
      <c r="A95">
        <v>80000000</v>
      </c>
    </row>
    <row r="96" spans="1:1">
      <c r="A96">
        <v>50000000</v>
      </c>
    </row>
    <row r="97" spans="1:1">
      <c r="A97">
        <v>20000000</v>
      </c>
    </row>
    <row r="98" spans="1:1">
      <c r="A98">
        <v>50000000</v>
      </c>
    </row>
    <row r="99" spans="1:1">
      <c r="A99">
        <v>20000000</v>
      </c>
    </row>
    <row r="100" spans="1:1">
      <c r="A100">
        <v>90000000</v>
      </c>
    </row>
    <row r="101" spans="1:1">
      <c r="A101">
        <v>150000000</v>
      </c>
    </row>
    <row r="102" spans="1:1">
      <c r="A102">
        <v>33000000</v>
      </c>
    </row>
    <row r="103" spans="1:1">
      <c r="A103">
        <v>65000000</v>
      </c>
    </row>
    <row r="104" spans="1:1">
      <c r="A104">
        <v>90000000</v>
      </c>
    </row>
    <row r="105" spans="1:1">
      <c r="A105">
        <v>258000000</v>
      </c>
    </row>
    <row r="106" spans="1:1">
      <c r="A106">
        <v>30000000</v>
      </c>
    </row>
    <row r="107" spans="1:1">
      <c r="A107">
        <v>6000000</v>
      </c>
    </row>
    <row r="108" spans="1:1">
      <c r="A108">
        <v>85000000</v>
      </c>
    </row>
    <row r="109" spans="1:1">
      <c r="A109">
        <v>163000000</v>
      </c>
    </row>
    <row r="110" spans="1:1">
      <c r="A110">
        <v>130000000</v>
      </c>
    </row>
    <row r="111" spans="1:1">
      <c r="A111">
        <v>160000000</v>
      </c>
    </row>
    <row r="112" spans="1:1">
      <c r="A112">
        <v>50000000</v>
      </c>
    </row>
    <row r="113" spans="1:1">
      <c r="A113">
        <v>132000000</v>
      </c>
    </row>
    <row r="114" spans="1:1">
      <c r="A114">
        <v>70000000</v>
      </c>
    </row>
    <row r="115" spans="1:1">
      <c r="A115">
        <v>65000000</v>
      </c>
    </row>
    <row r="116" spans="1:1">
      <c r="A116">
        <v>35000000</v>
      </c>
    </row>
    <row r="117" spans="1:1">
      <c r="A117">
        <v>150000000</v>
      </c>
    </row>
    <row r="118" spans="1:1">
      <c r="A118">
        <v>1000000</v>
      </c>
    </row>
    <row r="119" spans="1:1">
      <c r="A119">
        <v>15000000</v>
      </c>
    </row>
    <row r="120" spans="1:1">
      <c r="A120">
        <v>2000000</v>
      </c>
    </row>
    <row r="121" spans="1:1">
      <c r="A121">
        <v>200000000</v>
      </c>
    </row>
    <row r="122" spans="1:1">
      <c r="A122">
        <v>20000000</v>
      </c>
    </row>
    <row r="123" spans="1:1">
      <c r="A123">
        <v>88000000</v>
      </c>
    </row>
    <row r="124" spans="1:1">
      <c r="A124">
        <v>13500000</v>
      </c>
    </row>
    <row r="125" spans="1:1">
      <c r="A125">
        <v>14000000</v>
      </c>
    </row>
    <row r="126" spans="1:1">
      <c r="A126">
        <v>9591845</v>
      </c>
    </row>
    <row r="127" spans="1:1">
      <c r="A127">
        <v>3000000</v>
      </c>
    </row>
    <row r="128" spans="1:1">
      <c r="A128">
        <v>5500000</v>
      </c>
    </row>
    <row r="129" spans="1:1">
      <c r="A129">
        <v>150000000</v>
      </c>
    </row>
    <row r="130" spans="1:1">
      <c r="A130">
        <v>50000000</v>
      </c>
    </row>
    <row r="131" spans="1:1">
      <c r="A131">
        <v>165000000</v>
      </c>
    </row>
    <row r="132" spans="1:1">
      <c r="A132">
        <v>160000000</v>
      </c>
    </row>
    <row r="133" spans="1:1">
      <c r="A133">
        <v>125000000</v>
      </c>
    </row>
    <row r="134" spans="1:1">
      <c r="A134">
        <v>16000000</v>
      </c>
    </row>
    <row r="135" spans="1:1">
      <c r="A135">
        <v>6000000</v>
      </c>
    </row>
    <row r="136" spans="1:1">
      <c r="A136">
        <v>34000000</v>
      </c>
    </row>
    <row r="137" spans="1:1">
      <c r="A137">
        <v>16000000</v>
      </c>
    </row>
    <row r="138" spans="1:1">
      <c r="A138">
        <v>84500000</v>
      </c>
    </row>
    <row r="139" spans="1:1">
      <c r="A139">
        <v>16000000</v>
      </c>
    </row>
    <row r="140" spans="1:1">
      <c r="A140">
        <v>45000000</v>
      </c>
    </row>
    <row r="141" spans="1:1">
      <c r="A141">
        <v>70000000</v>
      </c>
    </row>
    <row r="142" spans="1:1">
      <c r="A142">
        <v>85000000</v>
      </c>
    </row>
    <row r="143" spans="1:1">
      <c r="A143">
        <v>49000000</v>
      </c>
    </row>
    <row r="144" spans="1:1">
      <c r="A144">
        <v>10000000</v>
      </c>
    </row>
    <row r="145" spans="1:1">
      <c r="A145">
        <v>18000000</v>
      </c>
    </row>
    <row r="146" spans="1:1">
      <c r="A146">
        <v>12000000</v>
      </c>
    </row>
    <row r="147" spans="1:1">
      <c r="A147">
        <v>38000000</v>
      </c>
    </row>
    <row r="148" spans="1:1">
      <c r="A148">
        <v>200000000</v>
      </c>
    </row>
    <row r="149" spans="1:1">
      <c r="A149">
        <v>205000000</v>
      </c>
    </row>
    <row r="150" spans="1:1">
      <c r="A150">
        <v>25000000</v>
      </c>
    </row>
    <row r="151" spans="1:1">
      <c r="A151">
        <v>40000000</v>
      </c>
    </row>
    <row r="152" spans="1:1">
      <c r="A152">
        <v>185000000</v>
      </c>
    </row>
    <row r="153" spans="1:1">
      <c r="A153">
        <v>160000000</v>
      </c>
    </row>
    <row r="154" spans="1:1">
      <c r="A154">
        <v>120000000</v>
      </c>
    </row>
    <row r="155" spans="1:1">
      <c r="A155">
        <v>2500000</v>
      </c>
    </row>
    <row r="156" spans="1:1">
      <c r="A156">
        <v>7000000</v>
      </c>
    </row>
    <row r="157" spans="1:1">
      <c r="A157">
        <v>40000000</v>
      </c>
    </row>
    <row r="158" spans="1:1">
      <c r="A158">
        <v>75000000</v>
      </c>
    </row>
    <row r="159" spans="1:1">
      <c r="A159">
        <v>13000000</v>
      </c>
    </row>
    <row r="160" spans="1:1">
      <c r="A160">
        <v>9000000</v>
      </c>
    </row>
    <row r="161" spans="1:1">
      <c r="A161">
        <v>150000000</v>
      </c>
    </row>
    <row r="162" spans="1:1">
      <c r="A162">
        <v>150000000</v>
      </c>
    </row>
    <row r="163" spans="1:1">
      <c r="A163">
        <v>38000000</v>
      </c>
    </row>
    <row r="164" spans="1:1">
      <c r="A164">
        <v>100000000</v>
      </c>
    </row>
    <row r="165" spans="1:1">
      <c r="A165">
        <v>80000000</v>
      </c>
    </row>
    <row r="166" spans="1:1">
      <c r="A166">
        <v>125000000</v>
      </c>
    </row>
    <row r="167" spans="1:1">
      <c r="A167">
        <v>350000</v>
      </c>
    </row>
    <row r="168" spans="1:1">
      <c r="A168">
        <v>1000000</v>
      </c>
    </row>
    <row r="169" spans="1:1">
      <c r="A169">
        <v>20000000</v>
      </c>
    </row>
    <row r="170" spans="1:1">
      <c r="A170">
        <v>10000000</v>
      </c>
    </row>
    <row r="171" spans="1:1">
      <c r="A171">
        <v>70000000</v>
      </c>
    </row>
    <row r="172" spans="1:1">
      <c r="A172">
        <v>48000000</v>
      </c>
    </row>
    <row r="173" spans="1:1">
      <c r="A173">
        <v>20000000</v>
      </c>
    </row>
    <row r="174" spans="1:1">
      <c r="A174">
        <v>40000000</v>
      </c>
    </row>
    <row r="175" spans="1:1">
      <c r="A175">
        <v>80000000</v>
      </c>
    </row>
    <row r="176" spans="1:1">
      <c r="A176">
        <v>178000000</v>
      </c>
    </row>
    <row r="177" spans="1:1">
      <c r="A177">
        <v>170000000</v>
      </c>
    </row>
    <row r="178" spans="1:1">
      <c r="A178">
        <v>130000000</v>
      </c>
    </row>
    <row r="179" spans="1:1">
      <c r="A179">
        <v>50000000</v>
      </c>
    </row>
    <row r="180" spans="1:1">
      <c r="A180">
        <v>3600000</v>
      </c>
    </row>
    <row r="181" spans="1:1">
      <c r="A181">
        <v>100000000</v>
      </c>
    </row>
    <row r="182" spans="1:1">
      <c r="A182">
        <v>38000000</v>
      </c>
    </row>
    <row r="183" spans="1:1">
      <c r="A183">
        <v>8000000</v>
      </c>
    </row>
    <row r="184" spans="1:1">
      <c r="A184">
        <v>60000000</v>
      </c>
    </row>
    <row r="185" spans="1:1">
      <c r="A185">
        <v>51000000</v>
      </c>
    </row>
    <row r="186" spans="1:1">
      <c r="A186">
        <v>1600000</v>
      </c>
    </row>
    <row r="187" spans="1:1">
      <c r="A187">
        <v>17000000</v>
      </c>
    </row>
    <row r="188" spans="1:1">
      <c r="A188">
        <v>61000000</v>
      </c>
    </row>
    <row r="189" spans="1:1">
      <c r="A189">
        <v>135000000</v>
      </c>
    </row>
    <row r="190" spans="1:1">
      <c r="A190">
        <v>50000000</v>
      </c>
    </row>
    <row r="191" spans="1:1">
      <c r="A191">
        <v>85000000</v>
      </c>
    </row>
    <row r="192" spans="1:1">
      <c r="A192">
        <v>275000000</v>
      </c>
    </row>
    <row r="193" spans="1:1">
      <c r="A193">
        <v>62000000</v>
      </c>
    </row>
    <row r="194" spans="1:1">
      <c r="A194">
        <v>200000000</v>
      </c>
    </row>
    <row r="195" spans="1:1">
      <c r="A195">
        <v>19000000</v>
      </c>
    </row>
    <row r="196" spans="1:1">
      <c r="A196">
        <v>40000000</v>
      </c>
    </row>
    <row r="197" spans="1:1">
      <c r="A197">
        <v>3000000</v>
      </c>
    </row>
    <row r="198" spans="1:1">
      <c r="A198">
        <v>180000000</v>
      </c>
    </row>
    <row r="199" spans="1:1">
      <c r="A199">
        <v>15000000</v>
      </c>
    </row>
    <row r="200" spans="1:1">
      <c r="A200">
        <v>250000000</v>
      </c>
    </row>
    <row r="201" spans="1:1">
      <c r="A201">
        <v>27100000</v>
      </c>
    </row>
    <row r="202" spans="1:1">
      <c r="A202">
        <v>28000000</v>
      </c>
    </row>
    <row r="203" spans="1:1">
      <c r="A203">
        <v>97000000</v>
      </c>
    </row>
    <row r="204" spans="1:1">
      <c r="A204">
        <v>60000000</v>
      </c>
    </row>
    <row r="205" spans="1:1">
      <c r="A205">
        <v>8900000</v>
      </c>
    </row>
    <row r="206" spans="1:1">
      <c r="A206">
        <v>2000000</v>
      </c>
    </row>
    <row r="207" spans="1:1">
      <c r="A207">
        <v>31500000</v>
      </c>
    </row>
    <row r="208" spans="1:1">
      <c r="A208">
        <v>70000000</v>
      </c>
    </row>
    <row r="209" spans="1:1">
      <c r="A209">
        <v>2000000</v>
      </c>
    </row>
    <row r="210" spans="1:1">
      <c r="A210">
        <v>5000000</v>
      </c>
    </row>
    <row r="211" spans="1:1">
      <c r="A211">
        <v>16500000</v>
      </c>
    </row>
    <row r="212" spans="1:1">
      <c r="A212">
        <v>250000000</v>
      </c>
    </row>
    <row r="213" spans="1:1">
      <c r="A213">
        <v>9000000</v>
      </c>
    </row>
    <row r="214" spans="1:1">
      <c r="A214">
        <v>35000000</v>
      </c>
    </row>
    <row r="215" spans="1:1">
      <c r="A215">
        <v>65000000</v>
      </c>
    </row>
    <row r="216" spans="1:1">
      <c r="A216">
        <v>44000000</v>
      </c>
    </row>
    <row r="217" spans="1:1">
      <c r="A217">
        <v>185000000</v>
      </c>
    </row>
    <row r="218" spans="1:1">
      <c r="A218">
        <v>100000000</v>
      </c>
    </row>
    <row r="219" spans="1:1">
      <c r="A219">
        <v>16000000</v>
      </c>
    </row>
    <row r="220" spans="1:1">
      <c r="A220">
        <v>116000000</v>
      </c>
    </row>
    <row r="221" spans="1:1">
      <c r="A221">
        <v>250000000</v>
      </c>
    </row>
    <row r="222" spans="1:1">
      <c r="A222">
        <v>5000000</v>
      </c>
    </row>
    <row r="223" spans="1:1">
      <c r="A223">
        <v>40000000</v>
      </c>
    </row>
    <row r="224" spans="1:1">
      <c r="A224">
        <v>129000000</v>
      </c>
    </row>
    <row r="225" spans="1:1">
      <c r="A225">
        <v>115000000</v>
      </c>
    </row>
    <row r="226" spans="1:1">
      <c r="A226">
        <v>150000000</v>
      </c>
    </row>
    <row r="227" spans="1:1">
      <c r="A227">
        <v>30000000</v>
      </c>
    </row>
    <row r="228" spans="1:1">
      <c r="A228">
        <v>50000000</v>
      </c>
    </row>
    <row r="229" spans="1:1">
      <c r="A229">
        <v>90000000</v>
      </c>
    </row>
    <row r="230" spans="1:1">
      <c r="A230">
        <v>50000000</v>
      </c>
    </row>
    <row r="231" spans="1:1">
      <c r="A231">
        <v>18000000</v>
      </c>
    </row>
    <row r="232" spans="1:1">
      <c r="A232">
        <v>44000000</v>
      </c>
    </row>
    <row r="233" spans="1:1">
      <c r="A233">
        <v>26000000</v>
      </c>
    </row>
    <row r="234" spans="1:1">
      <c r="A234">
        <v>25000000</v>
      </c>
    </row>
    <row r="235" spans="1:1">
      <c r="A235">
        <v>2000000</v>
      </c>
    </row>
    <row r="236" spans="1:1">
      <c r="A236">
        <v>125000000</v>
      </c>
    </row>
    <row r="237" spans="1:1">
      <c r="A237">
        <v>8000000</v>
      </c>
    </row>
    <row r="238" spans="1:1">
      <c r="A238">
        <v>38000000</v>
      </c>
    </row>
    <row r="239" spans="1:1">
      <c r="A239">
        <v>125000000</v>
      </c>
    </row>
    <row r="240" spans="1:1">
      <c r="A240">
        <v>30000000</v>
      </c>
    </row>
    <row r="241" spans="1:1">
      <c r="A241">
        <v>7000000</v>
      </c>
    </row>
    <row r="242" spans="1:1">
      <c r="A242">
        <v>120000000</v>
      </c>
    </row>
    <row r="243" spans="1:1">
      <c r="A243">
        <v>170000000</v>
      </c>
    </row>
    <row r="244" spans="1:1">
      <c r="A244">
        <v>26000000</v>
      </c>
    </row>
    <row r="245" spans="1:1">
      <c r="A245">
        <v>10000000</v>
      </c>
    </row>
    <row r="246" spans="1:1">
      <c r="A246">
        <v>12000000</v>
      </c>
    </row>
    <row r="247" spans="1:1">
      <c r="A247">
        <v>10400000</v>
      </c>
    </row>
    <row r="248" spans="1:1">
      <c r="A248">
        <v>17000000</v>
      </c>
    </row>
    <row r="249" spans="1:1">
      <c r="A249">
        <v>200000000</v>
      </c>
    </row>
    <row r="250" spans="1:1">
      <c r="A250">
        <v>200000000</v>
      </c>
    </row>
    <row r="251" spans="1:1">
      <c r="A251">
        <v>1169935</v>
      </c>
    </row>
    <row r="252" spans="1:1">
      <c r="A252">
        <v>263000000</v>
      </c>
    </row>
    <row r="253" spans="1:1">
      <c r="A253">
        <v>110000000</v>
      </c>
    </row>
    <row r="254" spans="1:1">
      <c r="A254">
        <v>150000000</v>
      </c>
    </row>
    <row r="255" spans="1:1">
      <c r="A255">
        <v>7000000</v>
      </c>
    </row>
    <row r="256" spans="1:1">
      <c r="A256">
        <v>16200000</v>
      </c>
    </row>
    <row r="257" spans="1:1">
      <c r="A257">
        <v>2000000</v>
      </c>
    </row>
    <row r="258" spans="1:1">
      <c r="A258">
        <v>100000000</v>
      </c>
    </row>
    <row r="259" spans="1:1">
      <c r="A259">
        <v>170000000</v>
      </c>
    </row>
    <row r="260" spans="1:1">
      <c r="A260">
        <v>3000000</v>
      </c>
    </row>
    <row r="261" spans="1:1">
      <c r="A261">
        <v>15000000</v>
      </c>
    </row>
    <row r="262" spans="1:1">
      <c r="A262">
        <v>110000000</v>
      </c>
    </row>
    <row r="263" spans="1:1">
      <c r="A263">
        <v>15000000</v>
      </c>
    </row>
    <row r="264" spans="1:1">
      <c r="A264">
        <v>14000000</v>
      </c>
    </row>
    <row r="265" spans="1:1">
      <c r="A265">
        <v>10000000</v>
      </c>
    </row>
    <row r="266" spans="1:1">
      <c r="A266">
        <v>30000000</v>
      </c>
    </row>
    <row r="267" spans="1:1">
      <c r="A267">
        <v>200000000</v>
      </c>
    </row>
    <row r="268" spans="1:1">
      <c r="A268">
        <v>60000000</v>
      </c>
    </row>
    <row r="269" spans="1:1">
      <c r="A269">
        <v>42000000</v>
      </c>
    </row>
    <row r="270" spans="1:1">
      <c r="A270">
        <v>150000000</v>
      </c>
    </row>
    <row r="271" spans="1:1">
      <c r="A271">
        <v>13500000</v>
      </c>
    </row>
    <row r="272" spans="1:1">
      <c r="A272">
        <v>145000000</v>
      </c>
    </row>
    <row r="273" spans="1:1">
      <c r="A273">
        <v>12000000</v>
      </c>
    </row>
    <row r="274" spans="1:1">
      <c r="A274">
        <v>75000000</v>
      </c>
    </row>
    <row r="275" spans="1:1">
      <c r="A275">
        <v>40000000</v>
      </c>
    </row>
    <row r="276" spans="1:1">
      <c r="A276">
        <v>8000000</v>
      </c>
    </row>
    <row r="277" spans="1:1">
      <c r="A277">
        <v>65000000</v>
      </c>
    </row>
    <row r="278" spans="1:1">
      <c r="A278">
        <v>125000000</v>
      </c>
    </row>
    <row r="279" spans="1:1">
      <c r="A279">
        <v>12000000</v>
      </c>
    </row>
    <row r="280" spans="1:1">
      <c r="A280">
        <v>30000000</v>
      </c>
    </row>
    <row r="281" spans="1:1">
      <c r="A281">
        <v>30000000</v>
      </c>
    </row>
    <row r="282" spans="1:1">
      <c r="A282">
        <v>130000000</v>
      </c>
    </row>
    <row r="283" spans="1:1">
      <c r="A283">
        <v>5000000</v>
      </c>
    </row>
    <row r="284" spans="1:1">
      <c r="A284">
        <v>10000000</v>
      </c>
    </row>
    <row r="285" spans="1:1">
      <c r="A285">
        <v>6000000</v>
      </c>
    </row>
    <row r="286" spans="1:1">
      <c r="A286">
        <v>100000000</v>
      </c>
    </row>
    <row r="287" spans="1:1">
      <c r="A287">
        <v>66000000</v>
      </c>
    </row>
    <row r="288" spans="1:1">
      <c r="A288">
        <v>42000000</v>
      </c>
    </row>
    <row r="289" spans="1:1">
      <c r="A289">
        <v>20000000</v>
      </c>
    </row>
    <row r="290" spans="1:1">
      <c r="A290">
        <v>25000000</v>
      </c>
    </row>
    <row r="291" spans="1:1">
      <c r="A291">
        <v>27000000</v>
      </c>
    </row>
    <row r="292" spans="1:1">
      <c r="A292">
        <v>40000000</v>
      </c>
    </row>
    <row r="293" spans="1:1">
      <c r="A293">
        <v>125000000</v>
      </c>
    </row>
    <row r="294" spans="1:1">
      <c r="A294">
        <v>2500000</v>
      </c>
    </row>
    <row r="295" spans="1:1">
      <c r="A295">
        <v>60000000</v>
      </c>
    </row>
    <row r="296" spans="1:1">
      <c r="A296">
        <v>32000000</v>
      </c>
    </row>
    <row r="297" spans="1:1">
      <c r="A297">
        <v>30000000</v>
      </c>
    </row>
    <row r="298" spans="1:1">
      <c r="A298">
        <v>21000000</v>
      </c>
    </row>
    <row r="299" spans="1:1">
      <c r="A299">
        <v>145000000</v>
      </c>
    </row>
    <row r="300" spans="1:1">
      <c r="A300">
        <v>13000000</v>
      </c>
    </row>
    <row r="301" spans="1:1">
      <c r="A301">
        <v>20000000</v>
      </c>
    </row>
    <row r="302" spans="1:1">
      <c r="A302">
        <v>209000000</v>
      </c>
    </row>
    <row r="303" spans="1:1">
      <c r="A303">
        <v>43000000</v>
      </c>
    </row>
    <row r="304" spans="1:1">
      <c r="A304">
        <v>195000000</v>
      </c>
    </row>
    <row r="305" spans="1:1">
      <c r="A305">
        <v>79000000</v>
      </c>
    </row>
    <row r="306" spans="1:1">
      <c r="A306">
        <v>78000000</v>
      </c>
    </row>
    <row r="307" spans="1:1">
      <c r="A307">
        <v>85000</v>
      </c>
    </row>
    <row r="308" spans="1:1">
      <c r="A308">
        <v>195000000</v>
      </c>
    </row>
    <row r="309" spans="1:1">
      <c r="A309">
        <v>250000000</v>
      </c>
    </row>
    <row r="310" spans="1:1">
      <c r="A310">
        <v>155000000</v>
      </c>
    </row>
    <row r="311" spans="1:1">
      <c r="A311">
        <v>175000000</v>
      </c>
    </row>
    <row r="312" spans="1:1">
      <c r="A312">
        <v>68000000</v>
      </c>
    </row>
    <row r="313" spans="1:1">
      <c r="A313">
        <v>100000000</v>
      </c>
    </row>
    <row r="314" spans="1:1">
      <c r="A314">
        <v>68000000</v>
      </c>
    </row>
    <row r="315" spans="1:1">
      <c r="A315">
        <v>25000000</v>
      </c>
    </row>
    <row r="316" spans="1:1">
      <c r="A316">
        <v>125000000</v>
      </c>
    </row>
    <row r="317" spans="1:1">
      <c r="A317">
        <v>144000000</v>
      </c>
    </row>
    <row r="318" spans="1:1">
      <c r="A318">
        <v>10000000</v>
      </c>
    </row>
    <row r="319" spans="1:1">
      <c r="A319">
        <v>85000000</v>
      </c>
    </row>
    <row r="320" spans="1:1">
      <c r="A320">
        <v>105000000</v>
      </c>
    </row>
    <row r="321" spans="1:1">
      <c r="A321">
        <v>60000000</v>
      </c>
    </row>
    <row r="322" spans="1:1">
      <c r="A322">
        <v>17000</v>
      </c>
    </row>
    <row r="323" spans="1:1">
      <c r="A323">
        <v>110000000</v>
      </c>
    </row>
    <row r="324" spans="1:1">
      <c r="A324">
        <v>300000000</v>
      </c>
    </row>
    <row r="325" spans="1:1">
      <c r="A325">
        <v>35000000</v>
      </c>
    </row>
    <row r="326" spans="1:1">
      <c r="A326">
        <v>100000000</v>
      </c>
    </row>
    <row r="327" spans="1:1">
      <c r="A327">
        <v>65000000</v>
      </c>
    </row>
    <row r="328" spans="1:1">
      <c r="A328">
        <v>42000000</v>
      </c>
    </row>
    <row r="329" spans="1:1">
      <c r="A329">
        <v>215000000</v>
      </c>
    </row>
    <row r="330" spans="1:1">
      <c r="A330">
        <v>17000000</v>
      </c>
    </row>
    <row r="331" spans="1:1">
      <c r="A331">
        <v>50000000</v>
      </c>
    </row>
    <row r="332" spans="1:1">
      <c r="A332">
        <v>60000000</v>
      </c>
    </row>
    <row r="333" spans="1:1">
      <c r="A333">
        <v>50000000</v>
      </c>
    </row>
    <row r="334" spans="1:1">
      <c r="A334">
        <v>10000000</v>
      </c>
    </row>
    <row r="335" spans="1:1">
      <c r="A335">
        <v>30000000</v>
      </c>
    </row>
    <row r="336" spans="1:1">
      <c r="A336">
        <v>25000000</v>
      </c>
    </row>
    <row r="337" spans="1:1">
      <c r="A337">
        <v>10000000</v>
      </c>
    </row>
    <row r="338" spans="1:1">
      <c r="A338">
        <v>10000000</v>
      </c>
    </row>
    <row r="339" spans="1:1">
      <c r="A339">
        <v>30000000</v>
      </c>
    </row>
    <row r="340" spans="1:1">
      <c r="A340">
        <v>50000000</v>
      </c>
    </row>
    <row r="341" spans="1:1">
      <c r="A341">
        <v>20000000</v>
      </c>
    </row>
    <row r="342" spans="1:1">
      <c r="A342">
        <v>95000000</v>
      </c>
    </row>
    <row r="343" spans="1:1">
      <c r="A343">
        <v>40000000</v>
      </c>
    </row>
    <row r="344" spans="1:1">
      <c r="A344">
        <v>200000000</v>
      </c>
    </row>
    <row r="345" spans="1:1">
      <c r="A345">
        <v>18000000</v>
      </c>
    </row>
    <row r="346" spans="1:1">
      <c r="A346">
        <v>190000000</v>
      </c>
    </row>
    <row r="347" spans="1:1">
      <c r="A347">
        <v>25000000</v>
      </c>
    </row>
    <row r="348" spans="1:1">
      <c r="A348">
        <v>5000000</v>
      </c>
    </row>
    <row r="349" spans="1:1">
      <c r="A349">
        <v>60000000</v>
      </c>
    </row>
    <row r="350" spans="1:1">
      <c r="A350">
        <v>200000000</v>
      </c>
    </row>
    <row r="351" spans="1:1">
      <c r="A351">
        <v>32000000</v>
      </c>
    </row>
    <row r="352" spans="1:1">
      <c r="A352">
        <v>32000000</v>
      </c>
    </row>
    <row r="353" spans="1:1">
      <c r="A353">
        <v>2500000</v>
      </c>
    </row>
    <row r="354" spans="1:1">
      <c r="A354">
        <v>50000000</v>
      </c>
    </row>
    <row r="355" spans="1:1">
      <c r="A355">
        <v>18000000</v>
      </c>
    </row>
    <row r="356" spans="1:1">
      <c r="A356">
        <v>50000000</v>
      </c>
    </row>
    <row r="357" spans="1:1">
      <c r="A357">
        <v>20000000</v>
      </c>
    </row>
    <row r="358" spans="1:1">
      <c r="A358">
        <v>3500000</v>
      </c>
    </row>
    <row r="359" spans="1:1">
      <c r="A359">
        <v>25000000</v>
      </c>
    </row>
    <row r="360" spans="1:1">
      <c r="A360">
        <v>30000000</v>
      </c>
    </row>
    <row r="361" spans="1:1">
      <c r="A361">
        <v>70000000</v>
      </c>
    </row>
    <row r="362" spans="1:1">
      <c r="A362">
        <v>120000000</v>
      </c>
    </row>
    <row r="363" spans="1:1">
      <c r="A363">
        <v>22000000</v>
      </c>
    </row>
    <row r="364" spans="1:1">
      <c r="A364">
        <v>90000000</v>
      </c>
    </row>
    <row r="365" spans="1:1">
      <c r="A365">
        <v>80000000</v>
      </c>
    </row>
    <row r="366" spans="1:1">
      <c r="A366">
        <v>10500000</v>
      </c>
    </row>
    <row r="367" spans="1:1">
      <c r="A367">
        <v>135000000</v>
      </c>
    </row>
    <row r="368" spans="1:1">
      <c r="A368">
        <v>20000000</v>
      </c>
    </row>
    <row r="369" spans="1:1">
      <c r="A369">
        <v>27000000</v>
      </c>
    </row>
    <row r="370" spans="1:1">
      <c r="A370">
        <v>10000000</v>
      </c>
    </row>
    <row r="371" spans="1:1">
      <c r="A371">
        <v>15000000</v>
      </c>
    </row>
    <row r="372" spans="1:1">
      <c r="A372">
        <v>30000000</v>
      </c>
    </row>
    <row r="373" spans="1:1">
      <c r="A373">
        <v>4000000</v>
      </c>
    </row>
    <row r="374" spans="1:1">
      <c r="A374">
        <v>200000000</v>
      </c>
    </row>
    <row r="375" spans="1:1">
      <c r="A375">
        <v>55000000</v>
      </c>
    </row>
    <row r="376" spans="1:1">
      <c r="A376">
        <v>70000000</v>
      </c>
    </row>
    <row r="377" spans="1:1">
      <c r="A377">
        <v>35000000</v>
      </c>
    </row>
    <row r="378" spans="1:1">
      <c r="A378">
        <v>60000000</v>
      </c>
    </row>
    <row r="379" spans="1:1">
      <c r="A379">
        <v>160000000</v>
      </c>
    </row>
    <row r="380" spans="1:1">
      <c r="A380">
        <v>17000000</v>
      </c>
    </row>
    <row r="381" spans="1:1">
      <c r="A381">
        <v>70000000</v>
      </c>
    </row>
    <row r="382" spans="1:1">
      <c r="A382">
        <v>61000000</v>
      </c>
    </row>
    <row r="383" spans="1:1">
      <c r="A383">
        <v>200000000</v>
      </c>
    </row>
    <row r="384" spans="1:1">
      <c r="A384">
        <v>65000000</v>
      </c>
    </row>
    <row r="385" spans="1:1">
      <c r="A385">
        <v>90000000</v>
      </c>
    </row>
    <row r="386" spans="1:1">
      <c r="A386">
        <v>50300000</v>
      </c>
    </row>
    <row r="387" spans="1:1">
      <c r="A387">
        <v>30000000</v>
      </c>
    </row>
    <row r="388" spans="1:1">
      <c r="A388">
        <v>3500000</v>
      </c>
    </row>
    <row r="389" spans="1:1">
      <c r="A389">
        <v>25000000</v>
      </c>
    </row>
    <row r="390" spans="1:1">
      <c r="A390">
        <v>400000</v>
      </c>
    </row>
    <row r="391" spans="1:1">
      <c r="A391">
        <v>90000000</v>
      </c>
    </row>
    <row r="392" spans="1:1">
      <c r="A392">
        <v>100000000</v>
      </c>
    </row>
    <row r="393" spans="1:1">
      <c r="A393">
        <v>110000000</v>
      </c>
    </row>
    <row r="394" spans="1:1">
      <c r="A394">
        <v>29000000</v>
      </c>
    </row>
    <row r="395" spans="1:1">
      <c r="A395">
        <v>200000000</v>
      </c>
    </row>
    <row r="396" spans="1:1">
      <c r="A396">
        <v>3800000</v>
      </c>
    </row>
    <row r="397" spans="1:1">
      <c r="A397">
        <v>50000000</v>
      </c>
    </row>
    <row r="398" spans="1:1">
      <c r="A398">
        <v>356000000</v>
      </c>
    </row>
    <row r="399" spans="1:1">
      <c r="A399">
        <v>321000000</v>
      </c>
    </row>
    <row r="400" spans="1:1">
      <c r="A400">
        <v>160000000</v>
      </c>
    </row>
    <row r="401" spans="1:1">
      <c r="A401">
        <v>15000000</v>
      </c>
    </row>
    <row r="402" spans="1:1">
      <c r="A402">
        <v>67000000</v>
      </c>
    </row>
    <row r="403" spans="1:1">
      <c r="A403">
        <v>90000000</v>
      </c>
    </row>
    <row r="404" spans="1:1">
      <c r="A404">
        <v>250000000</v>
      </c>
    </row>
    <row r="405" spans="1:1">
      <c r="A405">
        <v>40000000</v>
      </c>
    </row>
    <row r="406" spans="1:1">
      <c r="A406">
        <v>8000000</v>
      </c>
    </row>
    <row r="407" spans="1:1">
      <c r="A407">
        <v>12000000</v>
      </c>
    </row>
    <row r="408" spans="1:1">
      <c r="A408">
        <v>2500000</v>
      </c>
    </row>
    <row r="409" spans="1:1">
      <c r="A409">
        <v>6000000</v>
      </c>
    </row>
    <row r="410" spans="1:1">
      <c r="A410">
        <v>1000000</v>
      </c>
    </row>
    <row r="411" spans="1:1">
      <c r="A411">
        <v>200000000</v>
      </c>
    </row>
    <row r="412" spans="1:1">
      <c r="A412">
        <v>8000000</v>
      </c>
    </row>
    <row r="413" spans="1:1">
      <c r="A413">
        <v>58800000</v>
      </c>
    </row>
    <row r="414" spans="1:1">
      <c r="A414">
        <v>170000000</v>
      </c>
    </row>
    <row r="415" spans="1:1">
      <c r="A415">
        <v>185000000</v>
      </c>
    </row>
    <row r="416" spans="1:1">
      <c r="A416">
        <v>12000000</v>
      </c>
    </row>
    <row r="417" spans="1:1">
      <c r="A417">
        <v>4000000</v>
      </c>
    </row>
    <row r="418" spans="1:1">
      <c r="A418">
        <v>100000000</v>
      </c>
    </row>
    <row r="419" spans="1:1">
      <c r="A419">
        <v>35000000</v>
      </c>
    </row>
    <row r="420" spans="1:1">
      <c r="A420">
        <v>200000000</v>
      </c>
    </row>
    <row r="421" spans="1:1">
      <c r="A421">
        <v>10000000</v>
      </c>
    </row>
    <row r="422" spans="1:1">
      <c r="A422">
        <v>30000000</v>
      </c>
    </row>
    <row r="423" spans="1:1">
      <c r="A423">
        <v>110000000</v>
      </c>
    </row>
    <row r="424" spans="1:1">
      <c r="A424">
        <v>20000000</v>
      </c>
    </row>
    <row r="425" spans="1:1">
      <c r="A425">
        <v>12000000</v>
      </c>
    </row>
    <row r="426" spans="1:1">
      <c r="A426">
        <v>150000</v>
      </c>
    </row>
    <row r="427" spans="1:1">
      <c r="A427">
        <v>20000000</v>
      </c>
    </row>
    <row r="428" spans="1:1">
      <c r="A428">
        <v>20000000</v>
      </c>
    </row>
    <row r="429" spans="1:1">
      <c r="A429">
        <v>110000000</v>
      </c>
    </row>
    <row r="430" spans="1:1">
      <c r="A430">
        <v>70000000</v>
      </c>
    </row>
    <row r="431" spans="1:1">
      <c r="A431">
        <v>68000000</v>
      </c>
    </row>
    <row r="432" spans="1:1">
      <c r="A432">
        <v>37000000</v>
      </c>
    </row>
    <row r="433" spans="1:1">
      <c r="A433">
        <v>35000000</v>
      </c>
    </row>
    <row r="434" spans="1:1">
      <c r="A434">
        <v>45000000</v>
      </c>
    </row>
    <row r="435" spans="1:1">
      <c r="A435">
        <v>30000000</v>
      </c>
    </row>
    <row r="436" spans="1:1">
      <c r="A436">
        <v>43000000</v>
      </c>
    </row>
    <row r="437" spans="1:1">
      <c r="A437">
        <v>90000000</v>
      </c>
    </row>
    <row r="438" spans="1:1">
      <c r="A438">
        <v>140000000</v>
      </c>
    </row>
    <row r="439" spans="1:1">
      <c r="A439">
        <v>15000000</v>
      </c>
    </row>
    <row r="440" spans="1:1">
      <c r="A440">
        <v>15000000</v>
      </c>
    </row>
    <row r="441" spans="1:1">
      <c r="A441">
        <v>11000000</v>
      </c>
    </row>
    <row r="442" spans="1:1">
      <c r="A442">
        <v>150000000</v>
      </c>
    </row>
    <row r="443" spans="1:1">
      <c r="A443">
        <v>42000000</v>
      </c>
    </row>
    <row r="444" spans="1:1">
      <c r="A444">
        <v>175000000</v>
      </c>
    </row>
    <row r="445" spans="1:1">
      <c r="A445">
        <v>165000000</v>
      </c>
    </row>
    <row r="446" spans="1:1">
      <c r="A446">
        <v>120000000</v>
      </c>
    </row>
    <row r="447" spans="1:1">
      <c r="A447">
        <v>30000000</v>
      </c>
    </row>
    <row r="448" spans="1:1">
      <c r="A448">
        <v>2500000</v>
      </c>
    </row>
    <row r="449" spans="1:1">
      <c r="A449">
        <v>88000000</v>
      </c>
    </row>
    <row r="450" spans="1:1">
      <c r="A450">
        <v>8000000</v>
      </c>
    </row>
    <row r="451" spans="1:1">
      <c r="A451">
        <v>210000000</v>
      </c>
    </row>
    <row r="452" spans="1:1">
      <c r="A452">
        <v>70000000</v>
      </c>
    </row>
    <row r="453" spans="1:1">
      <c r="A453">
        <v>50000000</v>
      </c>
    </row>
    <row r="454" spans="1:1">
      <c r="A454">
        <v>170000000</v>
      </c>
    </row>
    <row r="455" spans="1:1">
      <c r="A455">
        <v>30000000</v>
      </c>
    </row>
    <row r="456" spans="1:1">
      <c r="A456">
        <v>190000000</v>
      </c>
    </row>
    <row r="457" spans="1:1">
      <c r="A457">
        <v>33000000</v>
      </c>
    </row>
    <row r="458" spans="1:1">
      <c r="A458">
        <v>30000000</v>
      </c>
    </row>
    <row r="459" spans="1:1">
      <c r="A459">
        <v>125000000</v>
      </c>
    </row>
    <row r="460" spans="1:1">
      <c r="A460">
        <v>160000000</v>
      </c>
    </row>
    <row r="461" spans="1:1">
      <c r="A461">
        <v>125000000</v>
      </c>
    </row>
    <row r="462" spans="1:1">
      <c r="A462">
        <v>130000000</v>
      </c>
    </row>
    <row r="463" spans="1:1">
      <c r="A463">
        <v>97600000</v>
      </c>
    </row>
    <row r="464" spans="1:1">
      <c r="A464">
        <v>170000000</v>
      </c>
    </row>
    <row r="465" spans="1:1">
      <c r="A465">
        <v>11000</v>
      </c>
    </row>
    <row r="466" spans="1:1">
      <c r="A466">
        <v>85000000</v>
      </c>
    </row>
    <row r="467" spans="1:1">
      <c r="A467">
        <v>130000000</v>
      </c>
    </row>
    <row r="468" spans="1:1">
      <c r="A468">
        <v>11000000</v>
      </c>
    </row>
    <row r="469" spans="1:1">
      <c r="A469">
        <v>65000000</v>
      </c>
    </row>
    <row r="470" spans="1:1">
      <c r="A470">
        <v>230000000</v>
      </c>
    </row>
    <row r="471" spans="1:1">
      <c r="A471">
        <v>20000000</v>
      </c>
    </row>
    <row r="472" spans="1:1">
      <c r="A472">
        <v>35000000</v>
      </c>
    </row>
    <row r="473" spans="1:1">
      <c r="A473">
        <v>12000000</v>
      </c>
    </row>
    <row r="474" spans="1:1">
      <c r="A474">
        <v>10000000</v>
      </c>
    </row>
    <row r="475" spans="1:1">
      <c r="A475">
        <v>30000000</v>
      </c>
    </row>
    <row r="476" spans="1:1">
      <c r="A476">
        <v>35000000</v>
      </c>
    </row>
    <row r="477" spans="1:1">
      <c r="A477">
        <v>50000000</v>
      </c>
    </row>
    <row r="478" spans="1:1">
      <c r="A478">
        <v>45000000</v>
      </c>
    </row>
    <row r="479" spans="1:1">
      <c r="A479">
        <v>69000000</v>
      </c>
    </row>
    <row r="480" spans="1:1">
      <c r="A480">
        <v>50000000</v>
      </c>
    </row>
    <row r="481" spans="1:1">
      <c r="A481">
        <v>92000000</v>
      </c>
    </row>
    <row r="482" spans="1:1">
      <c r="A482">
        <v>25000000</v>
      </c>
    </row>
    <row r="483" spans="1:1">
      <c r="A483">
        <v>35000000</v>
      </c>
    </row>
    <row r="484" spans="1:1">
      <c r="A484">
        <v>40000000</v>
      </c>
    </row>
    <row r="485" spans="1:1">
      <c r="A485">
        <v>10000000</v>
      </c>
    </row>
    <row r="486" spans="1:1">
      <c r="A486">
        <v>42000000</v>
      </c>
    </row>
    <row r="487" spans="1:1">
      <c r="A487">
        <v>45000000</v>
      </c>
    </row>
    <row r="488" spans="1:1">
      <c r="A488">
        <v>75000000</v>
      </c>
    </row>
    <row r="489" spans="1:1">
      <c r="A489">
        <v>120000000</v>
      </c>
    </row>
    <row r="490" spans="1:1">
      <c r="A490">
        <v>50000000</v>
      </c>
    </row>
    <row r="491" spans="1:1">
      <c r="A491">
        <v>90000000</v>
      </c>
    </row>
    <row r="492" spans="1:1">
      <c r="A492">
        <v>60000000</v>
      </c>
    </row>
    <row r="493" spans="1:1">
      <c r="A493">
        <v>50000000</v>
      </c>
    </row>
    <row r="494" spans="1:1">
      <c r="A494">
        <v>115000000</v>
      </c>
    </row>
    <row r="495" spans="1:1">
      <c r="A495">
        <v>8000000</v>
      </c>
    </row>
    <row r="496" spans="1:1">
      <c r="A496">
        <v>24000000</v>
      </c>
    </row>
    <row r="497" spans="1:1">
      <c r="A497">
        <v>58000000</v>
      </c>
    </row>
    <row r="498" spans="1:1">
      <c r="A498">
        <v>120000000</v>
      </c>
    </row>
    <row r="499" spans="1:1">
      <c r="A499">
        <v>50000000</v>
      </c>
    </row>
    <row r="500" spans="1:1">
      <c r="A500">
        <v>40000000</v>
      </c>
    </row>
    <row r="501" spans="1:1">
      <c r="A501">
        <v>100000000</v>
      </c>
    </row>
    <row r="502" spans="1:1">
      <c r="A502">
        <v>125000000</v>
      </c>
    </row>
    <row r="503" spans="1:1">
      <c r="A503">
        <v>175000000</v>
      </c>
    </row>
    <row r="504" spans="1:1">
      <c r="A504">
        <v>100000000</v>
      </c>
    </row>
    <row r="505" spans="1:1">
      <c r="A505">
        <v>30000000</v>
      </c>
    </row>
    <row r="506" spans="1:1">
      <c r="A506">
        <v>160000000</v>
      </c>
    </row>
    <row r="507" spans="1:1">
      <c r="A507">
        <v>28000000</v>
      </c>
    </row>
    <row r="508" spans="1:1">
      <c r="A508">
        <v>45000000</v>
      </c>
    </row>
    <row r="509" spans="1:1">
      <c r="A509">
        <v>40000000</v>
      </c>
    </row>
    <row r="510" spans="1:1">
      <c r="A510">
        <v>17000000</v>
      </c>
    </row>
    <row r="511" spans="1:1">
      <c r="A511">
        <v>150000000</v>
      </c>
    </row>
    <row r="512" spans="1:1">
      <c r="A512">
        <v>150000000</v>
      </c>
    </row>
    <row r="513" spans="1:1">
      <c r="A513">
        <v>200000000</v>
      </c>
    </row>
    <row r="514" spans="1:1">
      <c r="A514">
        <v>8000000</v>
      </c>
    </row>
    <row r="515" spans="1:1">
      <c r="A515">
        <v>250000000</v>
      </c>
    </row>
    <row r="516" spans="1:1">
      <c r="A516">
        <v>30000000</v>
      </c>
    </row>
    <row r="517" spans="1:1">
      <c r="A517">
        <v>28000000</v>
      </c>
    </row>
    <row r="518" spans="1:1">
      <c r="A518">
        <v>61000000</v>
      </c>
    </row>
    <row r="519" spans="1:1">
      <c r="A519">
        <v>800000</v>
      </c>
    </row>
    <row r="520" spans="1:1">
      <c r="A520">
        <v>160000000</v>
      </c>
    </row>
    <row r="521" spans="1:1">
      <c r="A521">
        <v>100000000</v>
      </c>
    </row>
    <row r="522" spans="1:1">
      <c r="A522">
        <v>10000000</v>
      </c>
    </row>
    <row r="523" spans="1:1">
      <c r="A523">
        <v>100000000</v>
      </c>
    </row>
    <row r="524" spans="1:1">
      <c r="A524">
        <v>145000000</v>
      </c>
    </row>
    <row r="525" spans="1:1">
      <c r="A525">
        <v>200000000</v>
      </c>
    </row>
    <row r="526" spans="1:1">
      <c r="A526">
        <v>125000000</v>
      </c>
    </row>
    <row r="527" spans="1:1">
      <c r="A527">
        <v>135000000</v>
      </c>
    </row>
    <row r="528" spans="1:1">
      <c r="A528">
        <v>2900000</v>
      </c>
    </row>
    <row r="529" spans="1:1">
      <c r="A529">
        <v>200000000</v>
      </c>
    </row>
    <row r="530" spans="1:1">
      <c r="A530">
        <v>65000000</v>
      </c>
    </row>
    <row r="531" spans="1:1">
      <c r="A531">
        <v>8500000</v>
      </c>
    </row>
    <row r="532" spans="1:1">
      <c r="A532">
        <v>75000000</v>
      </c>
    </row>
    <row r="533" spans="1:1">
      <c r="A533">
        <v>15000000</v>
      </c>
    </row>
    <row r="534" spans="1:1">
      <c r="A534">
        <v>165000000</v>
      </c>
    </row>
    <row r="535" spans="1:1">
      <c r="A535">
        <v>22000000</v>
      </c>
    </row>
    <row r="536" spans="1:1">
      <c r="A536">
        <v>23600000</v>
      </c>
    </row>
    <row r="537" spans="1:1">
      <c r="A537">
        <v>40000000</v>
      </c>
    </row>
    <row r="538" spans="1:1">
      <c r="A538">
        <v>25000000</v>
      </c>
    </row>
    <row r="539" spans="1:1">
      <c r="A539">
        <v>10000000</v>
      </c>
    </row>
    <row r="540" spans="1:1">
      <c r="A540">
        <v>100000000</v>
      </c>
    </row>
    <row r="541" spans="1:1">
      <c r="A541">
        <v>20000000</v>
      </c>
    </row>
    <row r="542" spans="1:1">
      <c r="A542">
        <v>26000000</v>
      </c>
    </row>
    <row r="543" spans="1:1">
      <c r="A543">
        <v>60000000</v>
      </c>
    </row>
    <row r="544" spans="1:1">
      <c r="A544">
        <v>25000000</v>
      </c>
    </row>
    <row r="545" spans="1:1">
      <c r="A545">
        <v>100000000</v>
      </c>
    </row>
    <row r="546" spans="1:1">
      <c r="A546">
        <v>47000000</v>
      </c>
    </row>
    <row r="547" spans="1:1">
      <c r="A547">
        <v>65000000</v>
      </c>
    </row>
    <row r="548" spans="1:1">
      <c r="A548">
        <v>175000000</v>
      </c>
    </row>
    <row r="549" spans="1:1">
      <c r="A549">
        <v>70000000</v>
      </c>
    </row>
    <row r="550" spans="1:1">
      <c r="A550">
        <v>40000000</v>
      </c>
    </row>
    <row r="551" spans="1:1">
      <c r="A551">
        <v>26000000</v>
      </c>
    </row>
    <row r="552" spans="1:1">
      <c r="A552">
        <v>80000000</v>
      </c>
    </row>
    <row r="553" spans="1:1">
      <c r="A553">
        <v>20000000</v>
      </c>
    </row>
    <row r="554" spans="1:1">
      <c r="A554">
        <v>85000000</v>
      </c>
    </row>
    <row r="555" spans="1:1">
      <c r="A555">
        <v>117000000</v>
      </c>
    </row>
    <row r="556" spans="1:1">
      <c r="A556">
        <v>130000000</v>
      </c>
    </row>
    <row r="557" spans="1:1">
      <c r="A557">
        <v>90000000</v>
      </c>
    </row>
    <row r="558" spans="1:1">
      <c r="A558">
        <v>200000000</v>
      </c>
    </row>
    <row r="559" spans="1:1">
      <c r="A559">
        <v>230000000</v>
      </c>
    </row>
    <row r="560" spans="1:1">
      <c r="A560">
        <v>32000000</v>
      </c>
    </row>
    <row r="561" spans="1:1">
      <c r="A561">
        <v>110000000</v>
      </c>
    </row>
    <row r="562" spans="1:1">
      <c r="A562">
        <v>92000000</v>
      </c>
    </row>
    <row r="563" spans="1:1">
      <c r="A563">
        <v>150000000</v>
      </c>
    </row>
    <row r="564" spans="1:1">
      <c r="A564">
        <v>145000000</v>
      </c>
    </row>
    <row r="565" spans="1:1">
      <c r="A565">
        <v>100000000</v>
      </c>
    </row>
    <row r="566" spans="1:1">
      <c r="A566">
        <v>220000000</v>
      </c>
    </row>
    <row r="567" spans="1:1">
      <c r="A567">
        <v>6000000</v>
      </c>
    </row>
    <row r="568" spans="1:1">
      <c r="A568">
        <v>20000000</v>
      </c>
    </row>
    <row r="569" spans="1:1">
      <c r="A569">
        <v>150000000</v>
      </c>
    </row>
    <row r="570" spans="1:1">
      <c r="A570">
        <v>150000000</v>
      </c>
    </row>
    <row r="571" spans="1:1">
      <c r="A571">
        <v>200000000</v>
      </c>
    </row>
    <row r="572" spans="1:1">
      <c r="A572">
        <v>200000000</v>
      </c>
    </row>
    <row r="573" spans="1:1">
      <c r="A573">
        <v>6000000</v>
      </c>
    </row>
    <row r="574" spans="1:1">
      <c r="A574">
        <v>6000000</v>
      </c>
    </row>
    <row r="575" spans="1:1">
      <c r="A575">
        <v>9000000</v>
      </c>
    </row>
    <row r="576" spans="1:1">
      <c r="A576">
        <v>200000000</v>
      </c>
    </row>
    <row r="577" spans="1:1">
      <c r="A577">
        <v>110000000</v>
      </c>
    </row>
    <row r="578" spans="1:1">
      <c r="A578">
        <v>100000000</v>
      </c>
    </row>
    <row r="579" spans="1:1">
      <c r="A579">
        <v>200000000</v>
      </c>
    </row>
    <row r="580" spans="1:1">
      <c r="A580">
        <v>3500000</v>
      </c>
    </row>
    <row r="581" spans="1:1">
      <c r="A581">
        <v>10000000</v>
      </c>
    </row>
    <row r="582" spans="1:1">
      <c r="A582">
        <v>5000000</v>
      </c>
    </row>
    <row r="583" spans="1:1">
      <c r="A583">
        <v>185000000</v>
      </c>
    </row>
    <row r="584" spans="1:1">
      <c r="A584">
        <v>195000000</v>
      </c>
    </row>
    <row r="585" spans="1:1">
      <c r="A585">
        <v>14000000</v>
      </c>
    </row>
    <row r="586" spans="1:1">
      <c r="A586">
        <v>10000000</v>
      </c>
    </row>
    <row r="587" spans="1:1">
      <c r="A587">
        <v>9000000</v>
      </c>
    </row>
    <row r="588" spans="1:1">
      <c r="A588">
        <v>75000000</v>
      </c>
    </row>
    <row r="589" spans="1:1">
      <c r="A589">
        <v>162000000</v>
      </c>
    </row>
    <row r="590" spans="1:1">
      <c r="A590">
        <v>35000000</v>
      </c>
    </row>
    <row r="591" spans="1:1">
      <c r="A591">
        <v>200000000</v>
      </c>
    </row>
    <row r="592" spans="1:1">
      <c r="A592">
        <v>3500000</v>
      </c>
    </row>
    <row r="593" spans="1:1">
      <c r="A593">
        <v>1000000</v>
      </c>
    </row>
    <row r="594" spans="1:1">
      <c r="A594">
        <v>62000000</v>
      </c>
    </row>
    <row r="595" spans="1:1">
      <c r="A595">
        <v>35000000</v>
      </c>
    </row>
    <row r="596" spans="1:1">
      <c r="A596">
        <v>120000000</v>
      </c>
    </row>
    <row r="597" spans="1:1">
      <c r="A597">
        <v>10000000</v>
      </c>
    </row>
    <row r="598" spans="1:1">
      <c r="A598">
        <v>34000000</v>
      </c>
    </row>
    <row r="599" spans="1:1">
      <c r="A599">
        <v>28000000</v>
      </c>
    </row>
    <row r="600" spans="1:1">
      <c r="A600">
        <v>2480421</v>
      </c>
    </row>
    <row r="601" spans="1:1">
      <c r="A601">
        <v>5000000</v>
      </c>
    </row>
    <row r="602" spans="1:1">
      <c r="A602">
        <v>18000000</v>
      </c>
    </row>
    <row r="603" spans="1:1">
      <c r="A603">
        <v>38000000</v>
      </c>
    </row>
    <row r="604" spans="1:1">
      <c r="A604">
        <v>200000000</v>
      </c>
    </row>
    <row r="605" spans="1:1">
      <c r="A605">
        <v>50000000</v>
      </c>
    </row>
    <row r="606" spans="1:1">
      <c r="A606">
        <v>30000000</v>
      </c>
    </row>
    <row r="607" spans="1:1">
      <c r="A607">
        <v>178000000</v>
      </c>
    </row>
    <row r="608" spans="1:1">
      <c r="A608">
        <v>217000000</v>
      </c>
    </row>
    <row r="609" spans="1:1">
      <c r="A609">
        <v>150000000</v>
      </c>
    </row>
    <row r="610" spans="1:1">
      <c r="A610">
        <v>90000000</v>
      </c>
    </row>
    <row r="611" spans="1:1">
      <c r="A611">
        <v>125000000</v>
      </c>
    </row>
    <row r="612" spans="1:1">
      <c r="A612">
        <v>10000000</v>
      </c>
    </row>
    <row r="613" spans="1:1">
      <c r="A613">
        <v>65000000</v>
      </c>
    </row>
    <row r="614" spans="1:1">
      <c r="A614">
        <v>35000000</v>
      </c>
    </row>
    <row r="615" spans="1:1">
      <c r="A615">
        <v>80000</v>
      </c>
    </row>
    <row r="616" spans="1:1">
      <c r="A616">
        <v>75000000</v>
      </c>
    </row>
    <row r="617" spans="1:1">
      <c r="A617">
        <v>60000000</v>
      </c>
    </row>
    <row r="618" spans="1:1">
      <c r="A618">
        <v>69000000</v>
      </c>
    </row>
    <row r="619" spans="1:1">
      <c r="A619">
        <v>40000000</v>
      </c>
    </row>
    <row r="620" spans="1:1">
      <c r="A620">
        <v>28000000</v>
      </c>
    </row>
    <row r="621" spans="1:1">
      <c r="A621">
        <v>190000000</v>
      </c>
    </row>
    <row r="622" spans="1:1">
      <c r="A622">
        <v>275000000</v>
      </c>
    </row>
    <row r="623" spans="1:1">
      <c r="A623">
        <v>317000000</v>
      </c>
    </row>
    <row r="624" spans="1:1">
      <c r="A624">
        <v>40000000</v>
      </c>
    </row>
    <row r="625" spans="1:1">
      <c r="A625">
        <v>245000000</v>
      </c>
    </row>
    <row r="626" spans="1:1">
      <c r="A626">
        <v>66000000</v>
      </c>
    </row>
    <row r="627" spans="1:1">
      <c r="A627">
        <v>65000000</v>
      </c>
    </row>
    <row r="628" spans="1:1">
      <c r="A628">
        <v>4000000</v>
      </c>
    </row>
    <row r="629" spans="1:1">
      <c r="A629">
        <v>22000000</v>
      </c>
    </row>
    <row r="630" spans="1:1">
      <c r="A630">
        <v>38000000</v>
      </c>
    </row>
    <row r="631" spans="1:1">
      <c r="A631">
        <v>70000000</v>
      </c>
    </row>
    <row r="632" spans="1:1">
      <c r="A632">
        <v>4500000</v>
      </c>
    </row>
    <row r="633" spans="1:1">
      <c r="A633">
        <v>50000000</v>
      </c>
    </row>
    <row r="634" spans="1:1">
      <c r="A634">
        <v>11000000</v>
      </c>
    </row>
    <row r="635" spans="1:1">
      <c r="A635">
        <v>150000000</v>
      </c>
    </row>
    <row r="636" spans="1:1">
      <c r="A636">
        <v>40000000</v>
      </c>
    </row>
    <row r="637" spans="1:1">
      <c r="A637">
        <v>80000000</v>
      </c>
    </row>
    <row r="638" spans="1:1">
      <c r="A638">
        <v>9000000</v>
      </c>
    </row>
    <row r="639" spans="1:1">
      <c r="A639">
        <v>25000000</v>
      </c>
    </row>
    <row r="640" spans="1:1">
      <c r="A640">
        <v>170000000</v>
      </c>
    </row>
    <row r="641" spans="1:1">
      <c r="A641">
        <v>20000000</v>
      </c>
    </row>
    <row r="642" spans="1:1">
      <c r="A642">
        <v>5000000</v>
      </c>
    </row>
    <row r="643" spans="1:1">
      <c r="A643">
        <v>160000000</v>
      </c>
    </row>
    <row r="644" spans="1:1">
      <c r="A644">
        <v>35000000</v>
      </c>
    </row>
    <row r="645" spans="1:1">
      <c r="A645">
        <v>7000000</v>
      </c>
    </row>
    <row r="646" spans="1:1">
      <c r="A646">
        <v>4000000</v>
      </c>
    </row>
    <row r="647" spans="1:1">
      <c r="A647">
        <v>200000000</v>
      </c>
    </row>
    <row r="648" spans="1:1">
      <c r="A648">
        <v>49000000</v>
      </c>
    </row>
    <row r="649" spans="1:1">
      <c r="A649">
        <v>84000000</v>
      </c>
    </row>
    <row r="650" spans="1:1">
      <c r="A650">
        <v>7500000</v>
      </c>
    </row>
    <row r="651" spans="1:1">
      <c r="A651">
        <v>20000000</v>
      </c>
    </row>
    <row r="652" spans="1:1">
      <c r="A652">
        <v>170000000</v>
      </c>
    </row>
    <row r="653" spans="1:1">
      <c r="A653">
        <v>35000000</v>
      </c>
    </row>
    <row r="654" spans="1:1">
      <c r="A654">
        <v>5000000</v>
      </c>
    </row>
    <row r="655" spans="1:1">
      <c r="A655">
        <v>175000000</v>
      </c>
    </row>
    <row r="656" spans="1:1">
      <c r="A656">
        <v>190000000</v>
      </c>
    </row>
    <row r="657" spans="1:1">
      <c r="A657">
        <v>3000000</v>
      </c>
    </row>
    <row r="658" spans="1:1">
      <c r="A658">
        <v>45000000</v>
      </c>
    </row>
    <row r="659" spans="1:1">
      <c r="A659">
        <v>178000000</v>
      </c>
    </row>
    <row r="660" spans="1:1">
      <c r="A660">
        <v>165000000</v>
      </c>
    </row>
    <row r="661" spans="1:1">
      <c r="A661">
        <v>28000000</v>
      </c>
    </row>
    <row r="662" spans="1:1">
      <c r="A662">
        <v>90000000</v>
      </c>
    </row>
    <row r="663" spans="1:1">
      <c r="A663">
        <v>176000000</v>
      </c>
    </row>
    <row r="664" spans="1:1">
      <c r="A664">
        <v>35000000</v>
      </c>
    </row>
    <row r="665" spans="1:1">
      <c r="A665">
        <v>40000000</v>
      </c>
    </row>
    <row r="666" spans="1:1">
      <c r="A666">
        <v>60000000</v>
      </c>
    </row>
    <row r="667" spans="1:1">
      <c r="A667">
        <v>15000000</v>
      </c>
    </row>
    <row r="668" spans="1:1">
      <c r="A668">
        <v>55000000</v>
      </c>
    </row>
    <row r="669" spans="1:1">
      <c r="A669">
        <v>115000000</v>
      </c>
    </row>
    <row r="670" spans="1:1">
      <c r="A670">
        <v>120000000</v>
      </c>
    </row>
    <row r="671" spans="1:1">
      <c r="A671">
        <v>160000000</v>
      </c>
    </row>
    <row r="672" spans="1:1">
      <c r="A672">
        <v>10000000</v>
      </c>
    </row>
    <row r="673" spans="1:1">
      <c r="A673">
        <v>65000000</v>
      </c>
    </row>
    <row r="674" spans="1:1">
      <c r="A674">
        <v>35000000</v>
      </c>
    </row>
    <row r="675" spans="1:1">
      <c r="A675">
        <v>225000000</v>
      </c>
    </row>
    <row r="676" spans="1:1">
      <c r="A676">
        <v>25000000</v>
      </c>
    </row>
    <row r="677" spans="1:1">
      <c r="A677">
        <v>190000000</v>
      </c>
    </row>
    <row r="678" spans="1:1">
      <c r="A678">
        <v>5000000</v>
      </c>
    </row>
    <row r="679" spans="1:1">
      <c r="A679">
        <v>20000000</v>
      </c>
    </row>
    <row r="680" spans="1:1">
      <c r="A680">
        <v>60000000</v>
      </c>
    </row>
    <row r="681" spans="1:1">
      <c r="A681">
        <v>30000000</v>
      </c>
    </row>
    <row r="682" spans="1:1">
      <c r="A682">
        <v>80000000</v>
      </c>
    </row>
    <row r="683" spans="1:1">
      <c r="A683">
        <v>93000000</v>
      </c>
    </row>
    <row r="684" spans="1:1">
      <c r="A684">
        <v>4000000</v>
      </c>
    </row>
    <row r="685" spans="1:1">
      <c r="A685">
        <v>30000000</v>
      </c>
    </row>
    <row r="686" spans="1:1">
      <c r="A686">
        <v>15000000</v>
      </c>
    </row>
    <row r="687" spans="1:1">
      <c r="A687">
        <v>15000000</v>
      </c>
    </row>
    <row r="688" spans="1:1">
      <c r="A688">
        <v>75000000</v>
      </c>
    </row>
    <row r="689" spans="1:1">
      <c r="A689">
        <v>110000000</v>
      </c>
    </row>
    <row r="690" spans="1:1">
      <c r="A690">
        <v>58000000</v>
      </c>
    </row>
    <row r="691" spans="1:1">
      <c r="A691">
        <v>100000000</v>
      </c>
    </row>
    <row r="692" spans="1:1">
      <c r="A692">
        <v>110000000</v>
      </c>
    </row>
    <row r="693" spans="1:1">
      <c r="A693">
        <v>80000000</v>
      </c>
    </row>
    <row r="694" spans="1:1">
      <c r="A694">
        <v>70000000</v>
      </c>
    </row>
    <row r="695" spans="1:1">
      <c r="A695">
        <v>17000000</v>
      </c>
    </row>
    <row r="696" spans="1:1">
      <c r="A696">
        <v>50000000</v>
      </c>
    </row>
    <row r="697" spans="1:1">
      <c r="A697">
        <v>165000000</v>
      </c>
    </row>
    <row r="698" spans="1:1">
      <c r="A698">
        <v>625000</v>
      </c>
    </row>
    <row r="699" spans="1:1">
      <c r="A699">
        <v>30000000</v>
      </c>
    </row>
    <row r="700" spans="1:1">
      <c r="A700">
        <v>32000000</v>
      </c>
    </row>
    <row r="701" spans="1:1">
      <c r="A701">
        <v>200000000</v>
      </c>
    </row>
    <row r="702" spans="1:1">
      <c r="A702">
        <v>10800000</v>
      </c>
    </row>
    <row r="703" spans="1:1">
      <c r="A703">
        <v>170000000</v>
      </c>
    </row>
    <row r="704" spans="1:1">
      <c r="A704">
        <v>75000000</v>
      </c>
    </row>
    <row r="705" spans="1:1">
      <c r="A705">
        <v>3000000</v>
      </c>
    </row>
    <row r="706" spans="1:1">
      <c r="A706">
        <v>57000000</v>
      </c>
    </row>
    <row r="707" spans="1:1">
      <c r="A707">
        <v>250000</v>
      </c>
    </row>
    <row r="708" spans="1:1">
      <c r="A708">
        <v>15000000</v>
      </c>
    </row>
    <row r="709" spans="1:1">
      <c r="A709">
        <v>3500000</v>
      </c>
    </row>
    <row r="710" spans="1:1">
      <c r="A710">
        <v>200000000</v>
      </c>
    </row>
    <row r="711" spans="1:1">
      <c r="A711">
        <v>82000000</v>
      </c>
    </row>
    <row r="712" spans="1:1">
      <c r="A712">
        <v>7000000</v>
      </c>
    </row>
    <row r="713" spans="1:1">
      <c r="A713">
        <v>300000000</v>
      </c>
    </row>
    <row r="714" spans="1:1">
      <c r="A714">
        <v>25000000</v>
      </c>
    </row>
    <row r="715" spans="1:1">
      <c r="A715">
        <v>150000000</v>
      </c>
    </row>
    <row r="716" spans="1:1">
      <c r="A716">
        <v>50000000</v>
      </c>
    </row>
    <row r="717" spans="1:1">
      <c r="A717">
        <v>175000000</v>
      </c>
    </row>
    <row r="718" spans="1:1">
      <c r="A718">
        <v>165000000</v>
      </c>
    </row>
    <row r="719" spans="1:1">
      <c r="A719">
        <v>40000000</v>
      </c>
    </row>
    <row r="720" spans="1:1">
      <c r="A720">
        <v>190000000</v>
      </c>
    </row>
    <row r="721" spans="1:1">
      <c r="A721">
        <v>90000000</v>
      </c>
    </row>
    <row r="722" spans="1:1">
      <c r="A722">
        <v>45000000</v>
      </c>
    </row>
    <row r="723" spans="1:1">
      <c r="A723">
        <v>120000000</v>
      </c>
    </row>
    <row r="724" spans="1:1">
      <c r="A724">
        <v>60000000</v>
      </c>
    </row>
    <row r="725" spans="1:1">
      <c r="A725">
        <f>SUBTOTAL(101,imdb_test_title_all[Column1])</f>
        <v>74287496.820193633</v>
      </c>
    </row>
    <row r="727" spans="1:1">
      <c r="A727">
        <v>74287497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F490-982C-4732-BC8B-29251C92A805}">
  <dimension ref="A3:O52"/>
  <sheetViews>
    <sheetView topLeftCell="A12" zoomScale="85" zoomScaleNormal="85" workbookViewId="0">
      <selection activeCell="G20" sqref="G20"/>
    </sheetView>
  </sheetViews>
  <sheetFormatPr defaultColWidth="11.19921875" defaultRowHeight="15.6"/>
  <cols>
    <col min="1" max="1" width="11.5" bestFit="1" customWidth="1"/>
    <col min="2" max="2" width="12.19921875" customWidth="1"/>
    <col min="6" max="6" width="15.19921875" bestFit="1" customWidth="1"/>
  </cols>
  <sheetData>
    <row r="3" spans="1:15" ht="22.95" customHeight="1">
      <c r="D3" s="10" t="s">
        <v>54</v>
      </c>
      <c r="H3" s="30"/>
    </row>
    <row r="4" spans="1:15" ht="20.399999999999999">
      <c r="D4" s="21" t="s">
        <v>53</v>
      </c>
    </row>
    <row r="6" spans="1:15">
      <c r="E6" s="29" t="s">
        <v>52</v>
      </c>
    </row>
    <row r="7" spans="1:15">
      <c r="A7" s="29" t="s">
        <v>51</v>
      </c>
      <c r="B7">
        <v>40000000</v>
      </c>
      <c r="C7">
        <v>30000000</v>
      </c>
      <c r="D7">
        <v>200000000</v>
      </c>
      <c r="E7">
        <v>185000000</v>
      </c>
      <c r="F7">
        <v>30000000</v>
      </c>
      <c r="G7">
        <v>40000000</v>
      </c>
      <c r="H7">
        <v>75000000</v>
      </c>
      <c r="I7">
        <v>245000000</v>
      </c>
      <c r="J7">
        <v>230000000</v>
      </c>
      <c r="K7">
        <v>16000000</v>
      </c>
      <c r="L7">
        <v>90000000</v>
      </c>
    </row>
    <row r="8" spans="1:15">
      <c r="A8" s="27" t="s">
        <v>50</v>
      </c>
      <c r="B8">
        <v>16000000</v>
      </c>
      <c r="C8">
        <v>30000000</v>
      </c>
      <c r="D8">
        <v>30000000</v>
      </c>
      <c r="E8">
        <v>40000000</v>
      </c>
      <c r="F8">
        <v>40000000</v>
      </c>
      <c r="G8">
        <v>75000000</v>
      </c>
      <c r="H8">
        <v>90000000</v>
      </c>
      <c r="I8">
        <v>185000000</v>
      </c>
      <c r="J8">
        <v>200000000</v>
      </c>
      <c r="K8">
        <v>230000000</v>
      </c>
      <c r="L8">
        <v>245000000</v>
      </c>
      <c r="M8" s="28">
        <f>AVERAGE(B8:L8)</f>
        <v>107363636.36363636</v>
      </c>
    </row>
    <row r="9" spans="1:15">
      <c r="A9" t="s">
        <v>49</v>
      </c>
      <c r="B9">
        <f>COUNT(B8:L8)</f>
        <v>11</v>
      </c>
      <c r="H9" s="25"/>
    </row>
    <row r="10" spans="1:15">
      <c r="A10" t="s">
        <v>46</v>
      </c>
      <c r="B10" s="27">
        <f>L8-C8</f>
        <v>215000000</v>
      </c>
      <c r="C10" s="26"/>
      <c r="F10" s="1"/>
      <c r="H10" s="25"/>
    </row>
    <row r="11" spans="1:15">
      <c r="A11" t="s">
        <v>45</v>
      </c>
      <c r="B11" s="27">
        <f>L8-K8</f>
        <v>15000000</v>
      </c>
      <c r="C11" s="26"/>
      <c r="F11" s="2"/>
      <c r="H11" s="25"/>
    </row>
    <row r="12" spans="1:15" ht="126" thickBot="1">
      <c r="A12" t="s">
        <v>48</v>
      </c>
      <c r="B12" s="24">
        <v>0.95</v>
      </c>
      <c r="F12" s="23">
        <f>L8</f>
        <v>245000000</v>
      </c>
      <c r="G12" s="21" t="s">
        <v>47</v>
      </c>
      <c r="H12" s="1"/>
      <c r="I12" s="11">
        <f>B12</f>
        <v>0.95</v>
      </c>
      <c r="J12" s="10" t="s">
        <v>26</v>
      </c>
      <c r="K12" s="10"/>
    </row>
    <row r="13" spans="1:15" ht="126" thickBot="1">
      <c r="A13" s="18" t="s">
        <v>32</v>
      </c>
      <c r="B13" s="18" t="s">
        <v>46</v>
      </c>
      <c r="C13" s="18" t="s">
        <v>45</v>
      </c>
      <c r="F13" s="22">
        <f>F12</f>
        <v>245000000</v>
      </c>
      <c r="G13" s="21" t="s">
        <v>44</v>
      </c>
      <c r="H13" s="20"/>
      <c r="I13" s="11">
        <f>B12</f>
        <v>0.95</v>
      </c>
      <c r="J13" s="10" t="s">
        <v>26</v>
      </c>
      <c r="K13" s="10"/>
    </row>
    <row r="14" spans="1:15" ht="22.2" thickTop="1" thickBot="1">
      <c r="A14" s="19" t="s">
        <v>43</v>
      </c>
      <c r="B14" s="18" t="s">
        <v>42</v>
      </c>
      <c r="C14" s="18" t="s">
        <v>41</v>
      </c>
      <c r="I14" s="10"/>
      <c r="J14" s="10"/>
      <c r="K14" s="10"/>
    </row>
    <row r="15" spans="1:15" ht="22.2" thickTop="1" thickBot="1">
      <c r="A15" s="17" t="s">
        <v>40</v>
      </c>
      <c r="B15" s="16" t="s">
        <v>39</v>
      </c>
      <c r="C15" s="16" t="s">
        <v>38</v>
      </c>
      <c r="E15" s="10" t="s">
        <v>37</v>
      </c>
      <c r="F15" s="13">
        <f>B11/B10</f>
        <v>6.9767441860465115E-2</v>
      </c>
      <c r="G15" s="10"/>
      <c r="H15" s="10"/>
      <c r="I15" s="10"/>
      <c r="J15" s="10"/>
      <c r="K15" s="10"/>
    </row>
    <row r="16" spans="1:15" ht="21.6" thickBot="1">
      <c r="A16" s="15" t="s">
        <v>36</v>
      </c>
      <c r="B16" s="14" t="s">
        <v>35</v>
      </c>
      <c r="C16" s="14" t="s">
        <v>34</v>
      </c>
      <c r="E16" s="10" t="s">
        <v>33</v>
      </c>
      <c r="F16" s="13">
        <f>VLOOKUP(B9,M17:O44,IF(B12=0.95,2,3))</f>
        <v>0.44400000000000001</v>
      </c>
      <c r="G16" s="10"/>
      <c r="H16" s="10"/>
      <c r="I16" s="11"/>
      <c r="J16" s="10"/>
      <c r="K16" s="10"/>
      <c r="M16" s="12" t="s">
        <v>32</v>
      </c>
      <c r="N16" t="s">
        <v>31</v>
      </c>
      <c r="O16" t="s">
        <v>30</v>
      </c>
    </row>
    <row r="17" spans="2:15" ht="21">
      <c r="E17" s="10"/>
      <c r="F17" s="10"/>
      <c r="G17" s="10"/>
      <c r="H17" s="10"/>
      <c r="I17" s="10"/>
      <c r="J17" s="10"/>
      <c r="K17" s="10"/>
      <c r="M17" s="8">
        <v>3</v>
      </c>
      <c r="N17" s="8">
        <v>0.97</v>
      </c>
      <c r="O17" s="8">
        <v>0.99399999999999999</v>
      </c>
    </row>
    <row r="18" spans="2:15" ht="21">
      <c r="E18" s="10"/>
      <c r="F18" s="10" t="s">
        <v>29</v>
      </c>
      <c r="G18" s="10" t="str">
        <f>IF(F16&gt;F15,"    &gt;     ","    &lt;   ")</f>
        <v xml:space="preserve">    &gt;     </v>
      </c>
      <c r="H18" s="10" t="s">
        <v>28</v>
      </c>
      <c r="I18" s="10"/>
      <c r="J18" s="10"/>
      <c r="K18" s="10"/>
      <c r="M18" s="8">
        <v>4</v>
      </c>
      <c r="N18" s="8">
        <v>0.82899999999999996</v>
      </c>
      <c r="O18" s="8">
        <v>0.92600000000000005</v>
      </c>
    </row>
    <row r="19" spans="2:15" ht="21">
      <c r="E19" s="10" t="s">
        <v>27</v>
      </c>
      <c r="F19" s="10"/>
      <c r="G19" s="10" t="str">
        <f>IF(F15&lt;F16,"  NIET","  WEL")</f>
        <v xml:space="preserve">  NIET</v>
      </c>
      <c r="H19" s="10" t="s">
        <v>22</v>
      </c>
      <c r="I19" s="10"/>
      <c r="J19" s="10"/>
      <c r="K19" s="10"/>
      <c r="M19" s="8">
        <v>5</v>
      </c>
      <c r="N19" s="8">
        <v>0.71</v>
      </c>
      <c r="O19" s="8">
        <v>0.82099999999999995</v>
      </c>
    </row>
    <row r="20" spans="2:15" ht="21">
      <c r="E20" s="10" t="s">
        <v>27</v>
      </c>
      <c r="F20" s="10">
        <f>F12</f>
        <v>245000000</v>
      </c>
      <c r="G20" s="10" t="str">
        <f>IF(F15&lt;F16,G12,G13)</f>
        <v>is geen uitschieter (</v>
      </c>
      <c r="H20" s="10"/>
      <c r="I20" s="11">
        <f>B12</f>
        <v>0.95</v>
      </c>
      <c r="J20" s="10" t="s">
        <v>26</v>
      </c>
      <c r="K20" s="10"/>
      <c r="M20" s="8">
        <v>6</v>
      </c>
      <c r="N20" s="8">
        <v>0.625</v>
      </c>
      <c r="O20" s="8">
        <v>0.74</v>
      </c>
    </row>
    <row r="21" spans="2:15" ht="20.399999999999999">
      <c r="M21" s="8">
        <v>7</v>
      </c>
      <c r="N21" s="8">
        <v>0.56799999999999995</v>
      </c>
      <c r="O21" s="8">
        <v>0.68</v>
      </c>
    </row>
    <row r="22" spans="2:15" ht="20.399999999999999">
      <c r="M22" s="8">
        <v>8</v>
      </c>
      <c r="N22" s="8">
        <v>0.52600000000000002</v>
      </c>
      <c r="O22" s="8">
        <v>0.63400000000000001</v>
      </c>
    </row>
    <row r="23" spans="2:15" ht="20.399999999999999">
      <c r="M23" s="8">
        <v>9</v>
      </c>
      <c r="N23" s="8">
        <v>0.49299999999999999</v>
      </c>
      <c r="O23" s="8">
        <v>0.59799999999999998</v>
      </c>
    </row>
    <row r="24" spans="2:15" ht="21">
      <c r="B24" s="9"/>
      <c r="C24" s="9"/>
      <c r="D24" s="9"/>
      <c r="M24" s="8">
        <v>10</v>
      </c>
      <c r="N24" s="8">
        <v>0.46600000000000003</v>
      </c>
      <c r="O24" s="8">
        <v>0.56799999999999995</v>
      </c>
    </row>
    <row r="25" spans="2:15" ht="20.399999999999999">
      <c r="B25" s="8"/>
      <c r="C25" s="8"/>
      <c r="D25" s="8"/>
      <c r="M25" s="8">
        <v>11</v>
      </c>
      <c r="N25" s="8">
        <v>0.44400000000000001</v>
      </c>
      <c r="O25" s="8">
        <v>0.54200000000000004</v>
      </c>
    </row>
    <row r="26" spans="2:15" ht="20.399999999999999">
      <c r="B26" s="8"/>
      <c r="C26" s="8"/>
      <c r="D26" s="8"/>
      <c r="M26" s="8">
        <v>12</v>
      </c>
      <c r="N26" s="8">
        <v>0.42599999999999999</v>
      </c>
      <c r="O26" s="8">
        <v>0.52200000000000002</v>
      </c>
    </row>
    <row r="27" spans="2:15" ht="20.399999999999999">
      <c r="B27" s="8"/>
      <c r="C27" s="8"/>
      <c r="D27" s="8"/>
      <c r="M27" s="8">
        <v>13</v>
      </c>
      <c r="N27" s="8">
        <v>0.41</v>
      </c>
      <c r="O27" s="8">
        <v>0.503</v>
      </c>
    </row>
    <row r="28" spans="2:15" ht="20.399999999999999">
      <c r="B28" s="8"/>
      <c r="C28" s="8"/>
      <c r="D28" s="8"/>
      <c r="M28" s="8">
        <v>14</v>
      </c>
      <c r="N28" s="8">
        <v>0.39600000000000002</v>
      </c>
      <c r="O28" s="8">
        <v>0.48799999999999999</v>
      </c>
    </row>
    <row r="29" spans="2:15" ht="20.399999999999999">
      <c r="B29" s="8"/>
      <c r="C29" s="8"/>
      <c r="D29" s="8"/>
      <c r="M29" s="8">
        <v>15</v>
      </c>
      <c r="N29" s="8">
        <v>0.38400000000000001</v>
      </c>
      <c r="O29" s="8">
        <v>0.47499999999999998</v>
      </c>
    </row>
    <row r="30" spans="2:15" ht="20.399999999999999">
      <c r="B30" s="8"/>
      <c r="C30" s="8"/>
      <c r="D30" s="8"/>
      <c r="M30" s="8">
        <v>16</v>
      </c>
      <c r="N30" s="8">
        <v>0.374</v>
      </c>
      <c r="O30" s="8">
        <v>0.46300000000000002</v>
      </c>
    </row>
    <row r="31" spans="2:15" ht="20.399999999999999">
      <c r="B31" s="8"/>
      <c r="C31" s="8"/>
      <c r="D31" s="8"/>
      <c r="M31" s="8">
        <v>17</v>
      </c>
      <c r="N31" s="8">
        <v>0.36499999999999999</v>
      </c>
      <c r="O31" s="8">
        <v>0.45200000000000001</v>
      </c>
    </row>
    <row r="32" spans="2:15" ht="20.399999999999999">
      <c r="B32" s="8"/>
      <c r="C32" s="8"/>
      <c r="D32" s="8"/>
      <c r="M32" s="8">
        <v>18</v>
      </c>
      <c r="N32" s="8">
        <v>0.35599999999999998</v>
      </c>
      <c r="O32" s="8">
        <v>0.442</v>
      </c>
    </row>
    <row r="33" spans="2:15" ht="20.399999999999999">
      <c r="B33" s="8"/>
      <c r="C33" s="8"/>
      <c r="D33" s="8"/>
      <c r="M33" s="8">
        <v>19</v>
      </c>
      <c r="N33" s="8">
        <v>0.34899999999999998</v>
      </c>
      <c r="O33" s="8">
        <v>0.433</v>
      </c>
    </row>
    <row r="34" spans="2:15" ht="20.399999999999999">
      <c r="B34" s="8"/>
      <c r="C34" s="8"/>
      <c r="D34" s="8"/>
      <c r="M34" s="8">
        <v>20</v>
      </c>
      <c r="N34" s="8">
        <v>0.34200000000000003</v>
      </c>
      <c r="O34" s="8">
        <v>0.42499999999999999</v>
      </c>
    </row>
    <row r="35" spans="2:15" ht="20.399999999999999">
      <c r="B35" s="8"/>
      <c r="C35" s="8"/>
      <c r="D35" s="8"/>
      <c r="M35" s="8">
        <v>21</v>
      </c>
      <c r="N35" s="8">
        <v>0.33700000000000002</v>
      </c>
      <c r="O35" s="8">
        <v>0.41799999999999998</v>
      </c>
    </row>
    <row r="36" spans="2:15" ht="20.399999999999999">
      <c r="B36" s="8"/>
      <c r="C36" s="8"/>
      <c r="D36" s="8"/>
      <c r="M36" s="8">
        <v>22</v>
      </c>
      <c r="N36" s="8">
        <v>0.33100000000000002</v>
      </c>
      <c r="O36" s="8">
        <v>0.41099999999999998</v>
      </c>
    </row>
    <row r="37" spans="2:15" ht="20.399999999999999">
      <c r="B37" s="8"/>
      <c r="C37" s="8"/>
      <c r="D37" s="8"/>
      <c r="M37" s="8">
        <v>23</v>
      </c>
      <c r="N37" s="8">
        <v>0.32600000000000001</v>
      </c>
      <c r="O37" s="8">
        <v>0.40400000000000003</v>
      </c>
    </row>
    <row r="38" spans="2:15" ht="20.399999999999999">
      <c r="B38" s="8"/>
      <c r="C38" s="8"/>
      <c r="D38" s="8"/>
      <c r="M38" s="8">
        <v>24</v>
      </c>
      <c r="N38" s="8">
        <v>0.32100000000000001</v>
      </c>
      <c r="O38" s="8">
        <v>0.39900000000000002</v>
      </c>
    </row>
    <row r="39" spans="2:15" ht="20.399999999999999">
      <c r="B39" s="8"/>
      <c r="C39" s="8"/>
      <c r="D39" s="8"/>
      <c r="M39" s="8">
        <v>25</v>
      </c>
      <c r="N39" s="8">
        <v>0.317</v>
      </c>
      <c r="O39" s="8">
        <v>0.39300000000000002</v>
      </c>
    </row>
    <row r="40" spans="2:15" ht="20.399999999999999">
      <c r="B40" s="8"/>
      <c r="C40" s="8"/>
      <c r="D40" s="8"/>
      <c r="M40" s="8">
        <v>26</v>
      </c>
      <c r="N40" s="8">
        <v>0.312</v>
      </c>
      <c r="O40" s="8">
        <v>0.38800000000000001</v>
      </c>
    </row>
    <row r="41" spans="2:15" ht="20.399999999999999">
      <c r="B41" s="8"/>
      <c r="C41" s="8"/>
      <c r="D41" s="8"/>
      <c r="M41" s="8">
        <v>27</v>
      </c>
      <c r="N41" s="8">
        <v>0.308</v>
      </c>
      <c r="O41" s="8">
        <v>0.38400000000000001</v>
      </c>
    </row>
    <row r="42" spans="2:15" ht="20.399999999999999">
      <c r="B42" s="8"/>
      <c r="C42" s="8"/>
      <c r="D42" s="8"/>
      <c r="M42" s="8">
        <v>28</v>
      </c>
      <c r="N42" s="8">
        <v>0.30499999999999999</v>
      </c>
      <c r="O42" s="8">
        <v>0.38</v>
      </c>
    </row>
    <row r="43" spans="2:15" ht="20.399999999999999">
      <c r="B43" s="8"/>
      <c r="C43" s="8"/>
      <c r="D43" s="8"/>
      <c r="M43" s="8">
        <v>29</v>
      </c>
      <c r="N43" s="8">
        <v>0.30099999999999999</v>
      </c>
      <c r="O43" s="8">
        <v>0.376</v>
      </c>
    </row>
    <row r="44" spans="2:15" ht="20.399999999999999">
      <c r="B44" s="8"/>
      <c r="C44" s="8"/>
      <c r="D44" s="8"/>
      <c r="M44" s="8">
        <v>30</v>
      </c>
      <c r="N44" s="8">
        <v>0.28999999999999998</v>
      </c>
      <c r="O44" s="8">
        <v>0.372</v>
      </c>
    </row>
    <row r="45" spans="2:15" ht="20.399999999999999">
      <c r="B45" s="8"/>
      <c r="C45" s="8"/>
      <c r="D45" s="8"/>
    </row>
    <row r="46" spans="2:15" ht="20.399999999999999">
      <c r="B46" s="8"/>
      <c r="C46" s="8"/>
      <c r="D46" s="8"/>
    </row>
    <row r="47" spans="2:15" ht="20.399999999999999">
      <c r="B47" s="8"/>
      <c r="C47" s="8"/>
      <c r="D47" s="8"/>
    </row>
    <row r="48" spans="2:15" ht="20.399999999999999">
      <c r="B48" s="8"/>
      <c r="C48" s="8"/>
      <c r="D48" s="8"/>
    </row>
    <row r="49" spans="2:4" ht="20.399999999999999">
      <c r="B49" s="8"/>
      <c r="C49" s="8"/>
      <c r="D49" s="8"/>
    </row>
    <row r="50" spans="2:4" ht="20.399999999999999">
      <c r="B50" s="8"/>
      <c r="C50" s="8"/>
      <c r="D50" s="8"/>
    </row>
    <row r="51" spans="2:4" ht="20.399999999999999">
      <c r="B51" s="8"/>
      <c r="C51" s="8"/>
      <c r="D51" s="8"/>
    </row>
    <row r="52" spans="2:4" ht="20.399999999999999">
      <c r="B52" s="8"/>
      <c r="C52" s="8"/>
      <c r="D52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9407-ECCA-461C-A29D-51F55635800E}">
  <dimension ref="A3:O44"/>
  <sheetViews>
    <sheetView topLeftCell="A4" zoomScale="85" zoomScaleNormal="85" workbookViewId="0">
      <selection activeCell="B13" sqref="B13"/>
    </sheetView>
  </sheetViews>
  <sheetFormatPr defaultColWidth="11.19921875" defaultRowHeight="15.6"/>
  <cols>
    <col min="1" max="1" width="11.5" bestFit="1" customWidth="1"/>
    <col min="2" max="2" width="12.19921875" customWidth="1"/>
    <col min="6" max="6" width="19.3984375" customWidth="1"/>
  </cols>
  <sheetData>
    <row r="3" spans="1:15" ht="22.95" customHeight="1">
      <c r="D3" s="10" t="s">
        <v>68</v>
      </c>
      <c r="H3" s="30"/>
    </row>
    <row r="4" spans="1:15" ht="20.399999999999999">
      <c r="D4" s="21" t="s">
        <v>67</v>
      </c>
    </row>
    <row r="6" spans="1:15">
      <c r="E6" s="29" t="s">
        <v>52</v>
      </c>
    </row>
    <row r="7" spans="1:15">
      <c r="A7" s="29" t="s">
        <v>51</v>
      </c>
      <c r="B7">
        <v>40000000</v>
      </c>
      <c r="C7">
        <v>30000000</v>
      </c>
      <c r="D7">
        <v>200000000</v>
      </c>
      <c r="E7">
        <v>185000000</v>
      </c>
      <c r="F7">
        <v>30000000</v>
      </c>
      <c r="G7">
        <v>40000000</v>
      </c>
      <c r="H7">
        <v>75000000</v>
      </c>
      <c r="I7">
        <v>245000000</v>
      </c>
      <c r="J7">
        <v>230000000</v>
      </c>
      <c r="K7">
        <v>16000000</v>
      </c>
      <c r="L7">
        <v>90000000</v>
      </c>
    </row>
    <row r="8" spans="1:15">
      <c r="A8" s="27" t="s">
        <v>50</v>
      </c>
      <c r="B8">
        <v>16000000</v>
      </c>
      <c r="C8">
        <v>30000000</v>
      </c>
      <c r="D8">
        <v>30000000</v>
      </c>
      <c r="E8">
        <v>40000000</v>
      </c>
      <c r="F8">
        <v>40000000</v>
      </c>
      <c r="G8">
        <v>75000000</v>
      </c>
      <c r="H8">
        <v>90000000</v>
      </c>
      <c r="I8">
        <v>185000000</v>
      </c>
      <c r="J8">
        <v>200000000</v>
      </c>
      <c r="K8">
        <v>230000000</v>
      </c>
      <c r="L8">
        <v>245000000</v>
      </c>
    </row>
    <row r="9" spans="1:15">
      <c r="A9" t="s">
        <v>49</v>
      </c>
      <c r="B9">
        <f>COUNT(B8:L8)</f>
        <v>11</v>
      </c>
      <c r="H9" s="25"/>
    </row>
    <row r="10" spans="1:15">
      <c r="A10" t="s">
        <v>46</v>
      </c>
      <c r="B10" s="27">
        <f>K8-B8</f>
        <v>214000000</v>
      </c>
      <c r="C10" s="26"/>
      <c r="F10" s="1"/>
      <c r="H10" s="25"/>
    </row>
    <row r="11" spans="1:15">
      <c r="A11" t="s">
        <v>45</v>
      </c>
      <c r="B11" s="27">
        <f>C8-B8</f>
        <v>14000000</v>
      </c>
      <c r="C11" s="26"/>
      <c r="F11" s="2"/>
      <c r="H11" s="25"/>
    </row>
    <row r="12" spans="1:15" ht="126" thickBot="1">
      <c r="A12" t="s">
        <v>48</v>
      </c>
      <c r="B12" s="24">
        <v>0.95</v>
      </c>
      <c r="F12" s="22">
        <f>B8</f>
        <v>16000000</v>
      </c>
      <c r="G12" s="21" t="s">
        <v>47</v>
      </c>
      <c r="H12" s="1"/>
      <c r="I12" s="36">
        <f>B12</f>
        <v>0.95</v>
      </c>
      <c r="J12" s="10" t="s">
        <v>55</v>
      </c>
    </row>
    <row r="13" spans="1:15" ht="126" thickBot="1">
      <c r="A13" s="18" t="s">
        <v>32</v>
      </c>
      <c r="B13" s="18" t="s">
        <v>46</v>
      </c>
      <c r="C13" s="18" t="s">
        <v>45</v>
      </c>
      <c r="F13" s="22">
        <f>F12</f>
        <v>16000000</v>
      </c>
      <c r="G13" s="21" t="s">
        <v>66</v>
      </c>
      <c r="H13" s="20"/>
    </row>
    <row r="14" spans="1:15" ht="16.8" thickTop="1" thickBot="1">
      <c r="A14" s="19" t="s">
        <v>43</v>
      </c>
      <c r="B14" s="16" t="s">
        <v>65</v>
      </c>
      <c r="C14" s="16" t="s">
        <v>63</v>
      </c>
    </row>
    <row r="15" spans="1:15" ht="16.2" thickBot="1">
      <c r="A15" s="17" t="s">
        <v>40</v>
      </c>
      <c r="B15" s="14" t="s">
        <v>64</v>
      </c>
      <c r="C15" s="14" t="s">
        <v>63</v>
      </c>
      <c r="E15" t="s">
        <v>62</v>
      </c>
      <c r="F15" s="35">
        <f>B11/B10</f>
        <v>6.5420560747663545E-2</v>
      </c>
    </row>
    <row r="16" spans="1:15" ht="16.2" thickBot="1">
      <c r="A16" s="15" t="s">
        <v>36</v>
      </c>
      <c r="B16" s="15" t="s">
        <v>61</v>
      </c>
      <c r="C16" s="15" t="s">
        <v>60</v>
      </c>
      <c r="E16" t="s">
        <v>57</v>
      </c>
      <c r="F16" s="35">
        <f>VLOOKUP(B9,M17:O36,IF(I12=0.95,2,3))</f>
        <v>0.44400000000000001</v>
      </c>
      <c r="I16" s="34"/>
      <c r="M16" s="33" t="s">
        <v>32</v>
      </c>
      <c r="N16" s="32" t="s">
        <v>59</v>
      </c>
      <c r="O16" s="32" t="s">
        <v>58</v>
      </c>
    </row>
    <row r="17" spans="5:15">
      <c r="M17" s="31">
        <v>3</v>
      </c>
      <c r="N17" s="31">
        <v>0.97</v>
      </c>
      <c r="O17" s="31">
        <v>0.99399999999999999</v>
      </c>
    </row>
    <row r="18" spans="5:15">
      <c r="F18" t="s">
        <v>57</v>
      </c>
      <c r="G18" t="str">
        <f>IF(F16&gt;F15,"    &gt;     ","    &lt;   ")</f>
        <v xml:space="preserve">    &gt;     </v>
      </c>
      <c r="H18" t="s">
        <v>28</v>
      </c>
      <c r="M18" s="31">
        <v>4</v>
      </c>
      <c r="N18" s="31">
        <v>0.82899999999999996</v>
      </c>
      <c r="O18" s="31">
        <v>0.92600000000000005</v>
      </c>
    </row>
    <row r="19" spans="5:15">
      <c r="E19" t="s">
        <v>56</v>
      </c>
      <c r="G19" t="str">
        <f>IF(F15&lt;F16,"  NIET","  WEL")</f>
        <v xml:space="preserve">  NIET</v>
      </c>
      <c r="H19" t="s">
        <v>22</v>
      </c>
      <c r="M19" s="31">
        <v>5</v>
      </c>
      <c r="N19" s="31">
        <v>0.71</v>
      </c>
      <c r="O19" s="31">
        <v>0.82099999999999995</v>
      </c>
    </row>
    <row r="20" spans="5:15" ht="21">
      <c r="E20" t="s">
        <v>56</v>
      </c>
      <c r="F20" s="10">
        <f>F12</f>
        <v>16000000</v>
      </c>
      <c r="G20" s="10" t="str">
        <f>IF(F15&lt;F16,G12,G13)</f>
        <v>is geen uitschieter (</v>
      </c>
      <c r="I20" s="11">
        <f>B12</f>
        <v>0.95</v>
      </c>
      <c r="J20" s="10" t="s">
        <v>55</v>
      </c>
      <c r="M20" s="31">
        <v>6</v>
      </c>
      <c r="N20" s="31">
        <v>0.625</v>
      </c>
      <c r="O20" s="31">
        <v>0.74</v>
      </c>
    </row>
    <row r="21" spans="5:15">
      <c r="M21" s="31">
        <v>7</v>
      </c>
      <c r="N21" s="31">
        <v>0.56799999999999995</v>
      </c>
      <c r="O21" s="31">
        <v>0.68</v>
      </c>
    </row>
    <row r="22" spans="5:15">
      <c r="M22" s="31">
        <v>8</v>
      </c>
      <c r="N22" s="31">
        <v>0.52600000000000002</v>
      </c>
      <c r="O22" s="31">
        <v>0.63400000000000001</v>
      </c>
    </row>
    <row r="23" spans="5:15">
      <c r="M23" s="31">
        <v>9</v>
      </c>
      <c r="N23" s="31">
        <v>0.49299999999999999</v>
      </c>
      <c r="O23" s="31">
        <v>0.59799999999999998</v>
      </c>
    </row>
    <row r="24" spans="5:15">
      <c r="M24" s="31">
        <v>10</v>
      </c>
      <c r="N24" s="31">
        <v>0.46600000000000003</v>
      </c>
      <c r="O24" s="31">
        <v>0.56799999999999995</v>
      </c>
    </row>
    <row r="25" spans="5:15">
      <c r="M25" s="31">
        <v>11</v>
      </c>
      <c r="N25" s="31">
        <v>0.44400000000000001</v>
      </c>
      <c r="O25" s="31">
        <v>0.54200000000000004</v>
      </c>
    </row>
    <row r="26" spans="5:15">
      <c r="M26" s="31">
        <v>12</v>
      </c>
      <c r="N26" s="31">
        <v>0.42599999999999999</v>
      </c>
      <c r="O26" s="31">
        <v>0.52200000000000002</v>
      </c>
    </row>
    <row r="27" spans="5:15">
      <c r="M27" s="31">
        <v>13</v>
      </c>
      <c r="N27" s="31">
        <v>0.41</v>
      </c>
      <c r="O27" s="31">
        <v>0.503</v>
      </c>
    </row>
    <row r="28" spans="5:15">
      <c r="M28" s="31">
        <v>14</v>
      </c>
      <c r="N28" s="31">
        <v>0.39600000000000002</v>
      </c>
      <c r="O28" s="31">
        <v>0.48799999999999999</v>
      </c>
    </row>
    <row r="29" spans="5:15">
      <c r="M29" s="31">
        <v>15</v>
      </c>
      <c r="N29" s="31">
        <v>0.38400000000000001</v>
      </c>
      <c r="O29" s="31">
        <v>0.47499999999999998</v>
      </c>
    </row>
    <row r="30" spans="5:15">
      <c r="M30" s="31">
        <v>16</v>
      </c>
      <c r="N30" s="31">
        <v>0.374</v>
      </c>
      <c r="O30" s="31">
        <v>0.46300000000000002</v>
      </c>
    </row>
    <row r="31" spans="5:15">
      <c r="M31" s="31">
        <v>17</v>
      </c>
      <c r="N31" s="31">
        <v>0.36499999999999999</v>
      </c>
      <c r="O31" s="31">
        <v>0.45200000000000001</v>
      </c>
    </row>
    <row r="32" spans="5:15">
      <c r="M32" s="31">
        <v>18</v>
      </c>
      <c r="N32" s="31">
        <v>0.35599999999999998</v>
      </c>
      <c r="O32" s="31">
        <v>0.442</v>
      </c>
    </row>
    <row r="33" spans="13:15">
      <c r="M33" s="31">
        <v>19</v>
      </c>
      <c r="N33" s="31">
        <v>0.34899999999999998</v>
      </c>
      <c r="O33" s="31">
        <v>0.433</v>
      </c>
    </row>
    <row r="34" spans="13:15">
      <c r="M34" s="31">
        <v>20</v>
      </c>
      <c r="N34" s="31">
        <v>0.34200000000000003</v>
      </c>
      <c r="O34" s="31">
        <v>0.42499999999999999</v>
      </c>
    </row>
    <row r="35" spans="13:15">
      <c r="M35" s="31">
        <v>21</v>
      </c>
      <c r="N35" s="31">
        <v>0.33700000000000002</v>
      </c>
      <c r="O35" s="31">
        <v>0.41799999999999998</v>
      </c>
    </row>
    <row r="36" spans="13:15">
      <c r="M36" s="31">
        <v>22</v>
      </c>
      <c r="N36" s="31">
        <v>0.33100000000000002</v>
      </c>
      <c r="O36" s="31">
        <v>0.41099999999999998</v>
      </c>
    </row>
    <row r="37" spans="13:15">
      <c r="M37" s="31">
        <v>23</v>
      </c>
      <c r="N37" s="31">
        <v>0.32600000000000001</v>
      </c>
      <c r="O37" s="31">
        <v>0.40400000000000003</v>
      </c>
    </row>
    <row r="38" spans="13:15">
      <c r="M38" s="31">
        <v>24</v>
      </c>
      <c r="N38" s="31">
        <v>0.32100000000000001</v>
      </c>
      <c r="O38" s="31">
        <v>0.39900000000000002</v>
      </c>
    </row>
    <row r="39" spans="13:15">
      <c r="M39" s="31">
        <v>25</v>
      </c>
      <c r="N39" s="31">
        <v>0.317</v>
      </c>
      <c r="O39" s="31">
        <v>0.39300000000000002</v>
      </c>
    </row>
    <row r="40" spans="13:15">
      <c r="M40" s="31">
        <v>26</v>
      </c>
      <c r="N40" s="31">
        <v>0.312</v>
      </c>
      <c r="O40" s="31">
        <v>0.38800000000000001</v>
      </c>
    </row>
    <row r="41" spans="13:15">
      <c r="M41" s="31">
        <v>27</v>
      </c>
      <c r="N41" s="31">
        <v>0.308</v>
      </c>
      <c r="O41" s="31">
        <v>0.38400000000000001</v>
      </c>
    </row>
    <row r="42" spans="13:15">
      <c r="M42" s="31">
        <v>28</v>
      </c>
      <c r="N42" s="31">
        <v>0.30499999999999999</v>
      </c>
      <c r="O42" s="31">
        <v>0.38</v>
      </c>
    </row>
    <row r="43" spans="13:15">
      <c r="M43" s="31">
        <v>29</v>
      </c>
      <c r="N43" s="31">
        <v>0.30099999999999999</v>
      </c>
      <c r="O43" s="31">
        <v>0.376</v>
      </c>
    </row>
    <row r="44" spans="13:15">
      <c r="M44" s="31">
        <v>30</v>
      </c>
      <c r="N44" s="31">
        <v>0.28999999999999998</v>
      </c>
      <c r="O44" s="31">
        <v>0.372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54B0-7E99-45EA-ADF1-55E7628043B6}">
  <dimension ref="A1:J106"/>
  <sheetViews>
    <sheetView tabSelected="1" zoomScaleNormal="100" workbookViewId="0">
      <selection activeCell="D13" sqref="D13"/>
    </sheetView>
  </sheetViews>
  <sheetFormatPr defaultColWidth="11" defaultRowHeight="15.6"/>
  <cols>
    <col min="2" max="2" width="9.5" customWidth="1"/>
    <col min="3" max="4" width="21.8984375" customWidth="1"/>
  </cols>
  <sheetData>
    <row r="1" spans="1:10">
      <c r="A1" t="s">
        <v>0</v>
      </c>
    </row>
    <row r="2" spans="1:10" ht="22.8">
      <c r="A2" t="s">
        <v>72</v>
      </c>
      <c r="H2" s="3" t="s">
        <v>1</v>
      </c>
    </row>
    <row r="3" spans="1:10">
      <c r="D3" t="s">
        <v>11</v>
      </c>
      <c r="E3">
        <v>7.5</v>
      </c>
    </row>
    <row r="4" spans="1:10">
      <c r="B4" t="s">
        <v>12</v>
      </c>
      <c r="D4" t="s">
        <v>2</v>
      </c>
      <c r="E4">
        <f>COUNT(B6:B105)</f>
        <v>100</v>
      </c>
      <c r="I4" t="s">
        <v>3</v>
      </c>
    </row>
    <row r="5" spans="1:10">
      <c r="B5" t="s">
        <v>4</v>
      </c>
      <c r="D5" t="s">
        <v>5</v>
      </c>
      <c r="E5">
        <f>AVERAGE(B6:B105)</f>
        <v>7.2580000000000018</v>
      </c>
    </row>
    <row r="6" spans="1:10">
      <c r="B6">
        <v>9.9</v>
      </c>
      <c r="D6" t="s">
        <v>9</v>
      </c>
      <c r="E6">
        <v>7.082287</v>
      </c>
    </row>
    <row r="7" spans="1:10">
      <c r="B7">
        <v>9.9</v>
      </c>
      <c r="D7" t="s">
        <v>6</v>
      </c>
      <c r="E7" s="1">
        <f>STDEV(B6:B105)</f>
        <v>1.265244816011684</v>
      </c>
      <c r="H7">
        <f>E5-E9*E7/SQRT(E4)</f>
        <v>7.0069479788162798</v>
      </c>
      <c r="I7" t="s">
        <v>3</v>
      </c>
      <c r="J7">
        <f>E5+E9*E7/SQRT(E4)</f>
        <v>7.5090520211837237</v>
      </c>
    </row>
    <row r="8" spans="1:10">
      <c r="B8">
        <v>9.6999999999999993</v>
      </c>
      <c r="D8" t="s">
        <v>7</v>
      </c>
      <c r="E8" s="2">
        <v>0.95</v>
      </c>
    </row>
    <row r="9" spans="1:10">
      <c r="B9">
        <v>9.6</v>
      </c>
      <c r="D9" t="s">
        <v>8</v>
      </c>
      <c r="E9">
        <f>TINV(1-E8,E4-1)</f>
        <v>1.9842169515864165</v>
      </c>
    </row>
    <row r="10" spans="1:10">
      <c r="B10">
        <v>9.6</v>
      </c>
    </row>
    <row r="11" spans="1:10">
      <c r="B11">
        <v>9.5</v>
      </c>
      <c r="D11" t="s">
        <v>10</v>
      </c>
      <c r="E11">
        <f>(E3-E6)/E7</f>
        <v>0.33014401222106454</v>
      </c>
    </row>
    <row r="12" spans="1:10">
      <c r="B12">
        <v>9.1999999999999993</v>
      </c>
    </row>
    <row r="13" spans="1:10">
      <c r="B13">
        <v>9.1999999999999993</v>
      </c>
      <c r="D13" t="s">
        <v>73</v>
      </c>
      <c r="E13" s="5">
        <f>_xlfn.NORM.S.DIST(E11,TRUE)</f>
        <v>0.62935442556219112</v>
      </c>
    </row>
    <row r="14" spans="1:10">
      <c r="B14">
        <v>9</v>
      </c>
      <c r="D14" t="s">
        <v>69</v>
      </c>
      <c r="E14" s="5">
        <f>_xlfn.NORM.S.DIST(E11,TRUE)</f>
        <v>0.62935442556219112</v>
      </c>
    </row>
    <row r="15" spans="1:10">
      <c r="B15">
        <v>8.9</v>
      </c>
      <c r="D15" t="s">
        <v>70</v>
      </c>
      <c r="E15" s="5">
        <f xml:space="preserve"> 1 - E13</f>
        <v>0.37064557443780888</v>
      </c>
    </row>
    <row r="16" spans="1:10">
      <c r="B16">
        <v>8.8000000000000007</v>
      </c>
    </row>
    <row r="17" spans="2:7">
      <c r="B17">
        <v>8.6999999999999993</v>
      </c>
    </row>
    <row r="18" spans="2:7">
      <c r="B18">
        <v>8.6999999999999993</v>
      </c>
    </row>
    <row r="19" spans="2:7">
      <c r="B19">
        <v>8.6999999999999993</v>
      </c>
    </row>
    <row r="20" spans="2:7">
      <c r="B20">
        <v>8.5</v>
      </c>
    </row>
    <row r="21" spans="2:7">
      <c r="B21">
        <v>8.5</v>
      </c>
      <c r="G21" s="2"/>
    </row>
    <row r="22" spans="2:7">
      <c r="B22">
        <v>8.5</v>
      </c>
    </row>
    <row r="23" spans="2:7">
      <c r="B23">
        <v>8.4</v>
      </c>
    </row>
    <row r="24" spans="2:7">
      <c r="B24">
        <v>8.3000000000000007</v>
      </c>
    </row>
    <row r="25" spans="2:7">
      <c r="B25">
        <v>8.3000000000000007</v>
      </c>
    </row>
    <row r="26" spans="2:7">
      <c r="B26">
        <v>8.3000000000000007</v>
      </c>
    </row>
    <row r="27" spans="2:7">
      <c r="B27">
        <v>8.1999999999999993</v>
      </c>
    </row>
    <row r="28" spans="2:7">
      <c r="B28">
        <v>8.1999999999999993</v>
      </c>
    </row>
    <row r="29" spans="2:7">
      <c r="B29">
        <v>8.1999999999999993</v>
      </c>
    </row>
    <row r="30" spans="2:7">
      <c r="B30">
        <v>8.1</v>
      </c>
    </row>
    <row r="31" spans="2:7">
      <c r="B31">
        <v>8.1</v>
      </c>
    </row>
    <row r="32" spans="2:7">
      <c r="B32">
        <v>8.1</v>
      </c>
    </row>
    <row r="33" spans="2:2">
      <c r="B33">
        <v>8.1</v>
      </c>
    </row>
    <row r="34" spans="2:2">
      <c r="B34">
        <v>8</v>
      </c>
    </row>
    <row r="35" spans="2:2">
      <c r="B35">
        <v>8</v>
      </c>
    </row>
    <row r="36" spans="2:2">
      <c r="B36">
        <v>7.9</v>
      </c>
    </row>
    <row r="37" spans="2:2">
      <c r="B37">
        <v>7.8</v>
      </c>
    </row>
    <row r="38" spans="2:2">
      <c r="B38">
        <v>7.8</v>
      </c>
    </row>
    <row r="39" spans="2:2">
      <c r="B39">
        <v>7.8</v>
      </c>
    </row>
    <row r="40" spans="2:2">
      <c r="B40">
        <v>7.8</v>
      </c>
    </row>
    <row r="41" spans="2:2">
      <c r="B41">
        <v>7.7</v>
      </c>
    </row>
    <row r="42" spans="2:2">
      <c r="B42">
        <v>7.7</v>
      </c>
    </row>
    <row r="43" spans="2:2">
      <c r="B43">
        <v>7.7</v>
      </c>
    </row>
    <row r="44" spans="2:2">
      <c r="B44">
        <v>7.6</v>
      </c>
    </row>
    <row r="45" spans="2:2">
      <c r="B45">
        <v>7.6</v>
      </c>
    </row>
    <row r="46" spans="2:2">
      <c r="B46">
        <v>7.6</v>
      </c>
    </row>
    <row r="47" spans="2:2">
      <c r="B47">
        <v>7.6</v>
      </c>
    </row>
    <row r="48" spans="2:2">
      <c r="B48">
        <v>7.5</v>
      </c>
    </row>
    <row r="49" spans="2:2">
      <c r="B49">
        <v>7.5</v>
      </c>
    </row>
    <row r="50" spans="2:2">
      <c r="B50">
        <v>7.5</v>
      </c>
    </row>
    <row r="51" spans="2:2">
      <c r="B51">
        <v>7.5</v>
      </c>
    </row>
    <row r="52" spans="2:2">
      <c r="B52">
        <v>7.5</v>
      </c>
    </row>
    <row r="53" spans="2:2">
      <c r="B53">
        <v>7.5</v>
      </c>
    </row>
    <row r="54" spans="2:2">
      <c r="B54">
        <v>7.4</v>
      </c>
    </row>
    <row r="55" spans="2:2">
      <c r="B55">
        <v>7.4</v>
      </c>
    </row>
    <row r="56" spans="2:2">
      <c r="B56">
        <v>7.4</v>
      </c>
    </row>
    <row r="57" spans="2:2">
      <c r="B57">
        <v>7.4</v>
      </c>
    </row>
    <row r="58" spans="2:2">
      <c r="B58">
        <v>7.4</v>
      </c>
    </row>
    <row r="59" spans="2:2">
      <c r="B59">
        <v>7.3</v>
      </c>
    </row>
    <row r="60" spans="2:2">
      <c r="B60">
        <v>7.3</v>
      </c>
    </row>
    <row r="61" spans="2:2">
      <c r="B61">
        <v>7.2</v>
      </c>
    </row>
    <row r="62" spans="2:2">
      <c r="B62">
        <v>7.1</v>
      </c>
    </row>
    <row r="63" spans="2:2">
      <c r="B63">
        <v>7</v>
      </c>
    </row>
    <row r="64" spans="2:2">
      <c r="B64">
        <v>6.9</v>
      </c>
    </row>
    <row r="65" spans="2:2">
      <c r="B65">
        <v>6.9</v>
      </c>
    </row>
    <row r="66" spans="2:2">
      <c r="B66">
        <v>6.9</v>
      </c>
    </row>
    <row r="67" spans="2:2">
      <c r="B67">
        <v>6.8</v>
      </c>
    </row>
    <row r="68" spans="2:2">
      <c r="B68">
        <v>6.7</v>
      </c>
    </row>
    <row r="69" spans="2:2">
      <c r="B69">
        <v>6.7</v>
      </c>
    </row>
    <row r="70" spans="2:2">
      <c r="B70">
        <v>6.7</v>
      </c>
    </row>
    <row r="71" spans="2:2">
      <c r="B71">
        <v>6.7</v>
      </c>
    </row>
    <row r="72" spans="2:2">
      <c r="B72">
        <v>6.6</v>
      </c>
    </row>
    <row r="73" spans="2:2">
      <c r="B73">
        <v>6.6</v>
      </c>
    </row>
    <row r="74" spans="2:2">
      <c r="B74">
        <v>6.5</v>
      </c>
    </row>
    <row r="75" spans="2:2">
      <c r="B75">
        <v>6.5</v>
      </c>
    </row>
    <row r="76" spans="2:2">
      <c r="B76">
        <v>6.5</v>
      </c>
    </row>
    <row r="77" spans="2:2">
      <c r="B77">
        <v>6.5</v>
      </c>
    </row>
    <row r="78" spans="2:2">
      <c r="B78">
        <v>6.4</v>
      </c>
    </row>
    <row r="79" spans="2:2">
      <c r="B79">
        <v>6.3</v>
      </c>
    </row>
    <row r="80" spans="2:2">
      <c r="B80">
        <v>6.3</v>
      </c>
    </row>
    <row r="81" spans="2:2">
      <c r="B81">
        <v>6.3</v>
      </c>
    </row>
    <row r="82" spans="2:2">
      <c r="B82">
        <v>6.2</v>
      </c>
    </row>
    <row r="83" spans="2:2">
      <c r="B83">
        <v>6.2</v>
      </c>
    </row>
    <row r="84" spans="2:2">
      <c r="B84">
        <v>6.1</v>
      </c>
    </row>
    <row r="85" spans="2:2">
      <c r="B85">
        <v>6.1</v>
      </c>
    </row>
    <row r="86" spans="2:2">
      <c r="B86">
        <v>6.1</v>
      </c>
    </row>
    <row r="87" spans="2:2">
      <c r="B87">
        <v>6.1</v>
      </c>
    </row>
    <row r="88" spans="2:2">
      <c r="B88">
        <v>6</v>
      </c>
    </row>
    <row r="89" spans="2:2">
      <c r="B89">
        <v>6</v>
      </c>
    </row>
    <row r="90" spans="2:2">
      <c r="B90">
        <v>6</v>
      </c>
    </row>
    <row r="91" spans="2:2">
      <c r="B91">
        <v>5.9</v>
      </c>
    </row>
    <row r="92" spans="2:2">
      <c r="B92">
        <v>5.8</v>
      </c>
    </row>
    <row r="93" spans="2:2">
      <c r="B93">
        <v>5.8</v>
      </c>
    </row>
    <row r="94" spans="2:2">
      <c r="B94">
        <v>5.7</v>
      </c>
    </row>
    <row r="95" spans="2:2">
      <c r="B95">
        <v>5.7</v>
      </c>
    </row>
    <row r="96" spans="2:2">
      <c r="B96">
        <v>5.7</v>
      </c>
    </row>
    <row r="97" spans="2:2">
      <c r="B97">
        <v>5.6</v>
      </c>
    </row>
    <row r="98" spans="2:2">
      <c r="B98">
        <v>5.6</v>
      </c>
    </row>
    <row r="99" spans="2:2">
      <c r="B99">
        <v>5.6</v>
      </c>
    </row>
    <row r="100" spans="2:2">
      <c r="B100">
        <v>5.6</v>
      </c>
    </row>
    <row r="101" spans="2:2">
      <c r="B101">
        <v>5.4</v>
      </c>
    </row>
    <row r="102" spans="2:2">
      <c r="B102">
        <v>5.2</v>
      </c>
    </row>
    <row r="103" spans="2:2">
      <c r="B103">
        <v>5</v>
      </c>
    </row>
    <row r="104" spans="2:2">
      <c r="B104">
        <v>4.9000000000000004</v>
      </c>
    </row>
    <row r="105" spans="2:2">
      <c r="B105">
        <v>3</v>
      </c>
    </row>
    <row r="106" spans="2:2">
      <c r="B106" s="4">
        <f>AVERAGE(B6:B105)</f>
        <v>7.2580000000000018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I G h 7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A g a H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h 7 V s L 3 + + F K A Q A A 1 w M A A B M A H A B G b 3 J t d W x h c y 9 T Z W N 0 a W 9 u M S 5 t I K I Y A C i g F A A A A A A A A A A A A A A A A A A A A A A A A A A A A N W R U U v D M B D H 3 w v 9 D i F 7 2 a C W t a i g 0 o f Z 6 f B F k F Z f r I y 0 P b u M N J H k O p l j 3 9 3 U M p w y N x B 8 M C / J 3 T 9 3 l / 8 v B g r k S p K k 2 4 M L 1 3 E d M 2 M a S t K j o 4 e J Z s h l N f p Q w 2 F w d h Q O w 3 A k B C U R E Y C u Q + x K V K M L s J n Y L P y x K p o a J P a v u Q A / V h J t Y P o 0 P s 8 m H G d N n o 0 Z s q T g I C H b M 8 E v z I I O v M c x C F 5 z B B 1 R j 3 o k V q K p p Y l C j 1 z J Q p W 2 N g r C E x v e N Q o h w a W A 6 P P o 3 y o J T w O v e 2 i P x j M m K 2 s u X b 5 A 6 y F l u b 2 U a i b N s 9 J 1 1 7 0 V T b 9 z 5 a 1 W t M s G d j p a h c i m z k G v P b J R Q q v c S D w 9 9 t v K 9 X r g O l z u n L j N l 9 d l P k U w O E W O A q Z M i G 2 o l 9 r + y 0 G k 9 w a 0 y e Z g D G S b a y b b 0 f o A z u B 3 O F t T p I J X P n / j V X k A a O v o K 8 4 f o X 3 r u w f b H y H 7 3 7 j e A V B L A Q I t A B Q A A g A I A C B o e 1 b 7 o H y r p g A A A P Y A A A A S A A A A A A A A A A A A A A A A A A A A A A B D b 2 5 m a W c v U G F j a 2 F n Z S 5 4 b W x Q S w E C L Q A U A A I A C A A g a H t W D 8 r p q 6 Q A A A D p A A A A E w A A A A A A A A A A A A A A A A D y A A A A W 0 N v b n R l b n R f V H l w Z X N d L n h t b F B L A Q I t A B Q A A g A I A C B o e 1 b C 9 / v h S g E A A N c D A A A T A A A A A A A A A A A A A A A A A O M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W A A A A A A A A a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W R 3 J h d G l u Z 0 F j d G l v b j I w M T k t M j A y M k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k d y Y X R p b m d B Y 3 R p b 2 4 y M D E 5 L T I w M j J B b G w v Q X V 0 b 1 J l b W 9 2 Z W R D b 2 x 1 b W 5 z M S 5 7 Q 2 9 s d W 1 u M S w w f S Z x d W 9 0 O y w m c X V v d D t T Z W N 0 a W 9 u M S 9 B V k d y Y X R p b m d B Y 3 R p b 2 4 y M D E 5 L T I w M j J B b G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V k d y Y X R p b m d B Y 3 R p b 2 4 y M D E 5 L T I w M j J B b G w v Q X V 0 b 1 J l b W 9 2 Z W R D b 2 x 1 b W 5 z M S 5 7 Q 2 9 s d W 1 u M S w w f S Z x d W 9 0 O y w m c X V v d D t T Z W N 0 a W 9 u M S 9 B V k d y Y X R p b m d B Y 3 R p b 2 4 y M D E 5 L T I w M j J B b G w v Q X V 0 b 1 J l b W 9 2 Z W R D b 2 x 1 b W 5 z M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R T T 0 i I C 8 + P E V u d H J 5 I F R 5 c G U 9 I k Z p b G x M Y X N 0 V X B k Y X R l Z C I g V m F s d W U 9 I m Q y M D I z L T A z L T I z V D A 5 O j Q x O j Q z L j k 3 M j Y 0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y I g L z 4 8 R W 5 0 c n k g V H l w Z T 0 i Q W R k Z W R U b 0 R h d G F N b 2 R l b C I g V m F s d W U 9 I m w w I i A v P j x F b n R y e S B U e X B l P S J O Y X Z p Z 2 F 0 a W 9 u U 3 R l c E 5 h b W U i I F Z h b H V l P S J z T m F 2 a W d h d G l l I i A v P j w v U 3 R h Y m x l R W 5 0 c m l l c z 4 8 L 0 l 0 Z W 0 + P E l 0 Z W 0 + P E l 0 Z W 1 M b 2 N h d G l v b j 4 8 S X R l b V R 5 c G U + R m 9 y b X V s Y T w v S X R l b V R 5 c G U + P E l 0 Z W 1 Q Y X R o P l N l Y 3 R p b 2 4 x L 0 F W R 3 J h d G l u Z 0 F j d G l v b j I w M T k t M j A y M k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k d y Y X R p b m d B Y 3 R p b 2 4 y M D E 5 L T I w M j J B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R i X 3 R l c 3 R f d G l 0 b G V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U Y X J n Z X Q i I F Z h b H V l P S J z a W 1 k Y l 9 0 Z X N 0 X 3 R p d G x l X 2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d U M T A 6 M z E 6 N D M u M z E x O T k x N 1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W R i X 3 R l c 3 R f d G l 0 b G V f Y W x s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W 1 k Y l 9 0 Z X N 0 X 3 R p d G x l X 2 F s b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W R i X 3 R l c 3 R f d G l 0 b G V f Y W x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R i X 3 R l c 3 R f d G l 0 b G V f Y W x s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R i X 3 R l c 3 R f d G l 0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W R i X 3 R l c 3 R f d G l 0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3 V D E w O j M z O j U y L j U w N j E 5 M z d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k Y l 9 0 Z X N 0 X 3 R p d G x l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W 1 k Y l 9 0 Z X N 0 X 3 R p d G x l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Z G J f d G V z d F 9 0 a X R s Z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k Y l 9 0 Z X N 0 X 3 R p d G x l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6 H p Q O V r m U m w 0 u n 8 O F W j t Q A A A A A C A A A A A A A Q Z g A A A A E A A C A A A A B S u g x n t t / d b 7 B 0 p F t W d 3 h j 4 e x r c a F D n d Y X F B F 8 y a 7 r V Q A A A A A O g A A A A A I A A C A A A A D Q R b w x 3 L G z n D l P 7 6 8 N 6 f D J l o e P g A D C N k w 8 e t W o u D F M R 1 A A A A D V W f A n F 6 6 J X R U 4 t g o o 7 k W w 8 c 8 3 r u O I k k w S z 8 m o u q o H g T I b m E 8 N U d Y 4 I r H f t 0 y S 7 Z K h R q s l z a l u 2 U 1 / r v 0 5 J + t U w k p A w o r v z 5 w + W g N C c S r Z m 0 A A A A B a d B B 7 t h 8 y o 0 k i 5 f M 9 t V K Z + O D 6 1 x z 6 + b z T X w F V 6 P k Y 6 p V z I T m H a k W u p u X 2 M N X H C f n z I Y W R z 4 D C s W I l C H C E M C c l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0E8FA934229940B5CD1CAD349040EE" ma:contentTypeVersion="11" ma:contentTypeDescription="Create a new document." ma:contentTypeScope="" ma:versionID="ec9efe5da9041644d2e4613f571f2952">
  <xsd:schema xmlns:xsd="http://www.w3.org/2001/XMLSchema" xmlns:xs="http://www.w3.org/2001/XMLSchema" xmlns:p="http://schemas.microsoft.com/office/2006/metadata/properties" xmlns:ns2="7506c7bf-b4bd-4894-a9f0-2eddbfa89c69" xmlns:ns3="a1da5e22-78f2-4b5f-8b7b-9706c4c332c1" targetNamespace="http://schemas.microsoft.com/office/2006/metadata/properties" ma:root="true" ma:fieldsID="7892a16613fe51e6dad8b5f43f521acf" ns2:_="" ns3:_="">
    <xsd:import namespace="7506c7bf-b4bd-4894-a9f0-2eddbfa89c69"/>
    <xsd:import namespace="a1da5e22-78f2-4b5f-8b7b-9706c4c332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6c7bf-b4bd-4894-a9f0-2eddbfa89c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a5e22-78f2-4b5f-8b7b-9706c4c33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7EC444-8557-4ED3-B06C-17440884692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D8D0CAB-082D-4E3A-A9E9-6F538E067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6c7bf-b4bd-4894-a9f0-2eddbfa89c69"/>
    <ds:schemaRef ds:uri="a1da5e22-78f2-4b5f-8b7b-9706c4c33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199084-5E2A-4C23-AB87-10BC769E2A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7DC12185-967C-4E10-8FCD-91FD928361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berekening_budget</vt:lpstr>
      <vt:lpstr>Blad4</vt:lpstr>
      <vt:lpstr>100_budget_movie_us</vt:lpstr>
      <vt:lpstr>ALL_Budget_movie_us</vt:lpstr>
      <vt:lpstr>Qmax</vt:lpstr>
      <vt:lpstr>Qmin</vt:lpstr>
      <vt:lpstr>Succes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jesse de Keizer</cp:lastModifiedBy>
  <cp:revision/>
  <dcterms:created xsi:type="dcterms:W3CDTF">2022-02-08T14:38:21Z</dcterms:created>
  <dcterms:modified xsi:type="dcterms:W3CDTF">2023-03-28T08:02:38Z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0x010100B90E8FA934229940B5CD1CAD349040EE</vt:lpwstr>
  </property>
</Properties>
</file>