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2A268B5E-7131-4026-9C7E-9C4A3C4EB088}" xr6:coauthVersionLast="47" xr6:coauthVersionMax="47" xr10:uidLastSave="{00000000-0000-0000-0000-000000000000}"/>
  <bookViews>
    <workbookView xWindow="3465" yWindow="3465" windowWidth="28800" windowHeight="15345" xr2:uid="{00000000-000D-0000-FFFF-FFFF00000000}"/>
  </bookViews>
  <sheets>
    <sheet name="Algemeen" sheetId="1" r:id="rId1"/>
    <sheet name="Inschrijvingen" sheetId="2" r:id="rId2"/>
    <sheet name="BBQ" sheetId="3" r:id="rId3"/>
    <sheet name="Leefweek" sheetId="4" r:id="rId4"/>
    <sheet name="Allerlei" sheetId="5" r:id="rId5"/>
    <sheet name="Leidingsweekend 1" sheetId="6" r:id="rId6"/>
    <sheet name="Nieuwjaar" sheetId="7" r:id="rId7"/>
    <sheet name="Leidingsweekend 2" sheetId="8" r:id="rId8"/>
    <sheet name="Bedankingsfeestje" sheetId="9" r:id="rId9"/>
    <sheet name="Pannekoeken verkoop" sheetId="10" r:id="rId10"/>
    <sheet name="SpaghettiFretti" sheetId="11" r:id="rId11"/>
    <sheet name="Groepsreis" sheetId="12" r:id="rId12"/>
    <sheet name="Sjablo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E3" i="12"/>
  <c r="B13" i="1" s="1"/>
  <c r="E3" i="11"/>
  <c r="B12" i="1" s="1"/>
  <c r="E3" i="10"/>
  <c r="B8" i="1" s="1"/>
  <c r="E10" i="9"/>
  <c r="E3" i="9"/>
  <c r="E12" i="9" s="1"/>
  <c r="E14" i="9" s="1"/>
  <c r="G41" i="8"/>
  <c r="G17" i="8"/>
  <c r="G53" i="8" s="1"/>
  <c r="E12" i="8"/>
  <c r="E3" i="8"/>
  <c r="B10" i="1" s="1"/>
  <c r="E3" i="7"/>
  <c r="B9" i="1" s="1"/>
  <c r="E3" i="6"/>
  <c r="E3" i="5"/>
  <c r="Q46" i="4"/>
  <c r="Q45" i="4"/>
  <c r="Q44" i="4"/>
  <c r="Q43" i="4"/>
  <c r="Q42" i="4"/>
  <c r="N38" i="4"/>
  <c r="O38" i="4" s="1"/>
  <c r="Q38" i="4" s="1"/>
  <c r="N37" i="4"/>
  <c r="O37" i="4" s="1"/>
  <c r="Q37" i="4" s="1"/>
  <c r="N36" i="4"/>
  <c r="N35" i="4"/>
  <c r="N34" i="4"/>
  <c r="O34" i="4" s="1"/>
  <c r="Q34" i="4" s="1"/>
  <c r="N33" i="4"/>
  <c r="O33" i="4" s="1"/>
  <c r="Q33" i="4" s="1"/>
  <c r="N32" i="4"/>
  <c r="O32" i="4" s="1"/>
  <c r="Q32" i="4" s="1"/>
  <c r="N31" i="4"/>
  <c r="O31" i="4" s="1"/>
  <c r="Q31" i="4" s="1"/>
  <c r="N30" i="4"/>
  <c r="O30" i="4" s="1"/>
  <c r="Q30" i="4" s="1"/>
  <c r="N29" i="4"/>
  <c r="O29" i="4" s="1"/>
  <c r="Q29" i="4" s="1"/>
  <c r="N28" i="4"/>
  <c r="N27" i="4"/>
  <c r="O27" i="4" s="1"/>
  <c r="Q27" i="4" s="1"/>
  <c r="N26" i="4"/>
  <c r="O26" i="4" s="1"/>
  <c r="Q26" i="4" s="1"/>
  <c r="N25" i="4"/>
  <c r="O25" i="4" s="1"/>
  <c r="Q25" i="4" s="1"/>
  <c r="N24" i="4"/>
  <c r="N23" i="4"/>
  <c r="O23" i="4" s="1"/>
  <c r="Q23" i="4" s="1"/>
  <c r="N22" i="4"/>
  <c r="O22" i="4" s="1"/>
  <c r="Q22" i="4" s="1"/>
  <c r="N21" i="4"/>
  <c r="O21" i="4" s="1"/>
  <c r="Q21" i="4" s="1"/>
  <c r="N20" i="4"/>
  <c r="N19" i="4"/>
  <c r="N18" i="4"/>
  <c r="O18" i="4" s="1"/>
  <c r="Q18" i="4" s="1"/>
  <c r="N17" i="4"/>
  <c r="O17" i="4" s="1"/>
  <c r="Q17" i="4" s="1"/>
  <c r="N16" i="4"/>
  <c r="O16" i="4" s="1"/>
  <c r="Q16" i="4" s="1"/>
  <c r="N15" i="4"/>
  <c r="O15" i="4" s="1"/>
  <c r="Q15" i="4" s="1"/>
  <c r="N14" i="4"/>
  <c r="O14" i="4" s="1"/>
  <c r="Q14" i="4" s="1"/>
  <c r="N13" i="4"/>
  <c r="O13" i="4" s="1"/>
  <c r="Q13" i="4" s="1"/>
  <c r="N12" i="4"/>
  <c r="N11" i="4"/>
  <c r="O11" i="4" s="1"/>
  <c r="Q11" i="4" s="1"/>
  <c r="N10" i="4"/>
  <c r="O12" i="4" s="1"/>
  <c r="Q12" i="4" s="1"/>
  <c r="N9" i="4"/>
  <c r="O9" i="4" s="1"/>
  <c r="Q9" i="4" s="1"/>
  <c r="N8" i="4"/>
  <c r="N7" i="4"/>
  <c r="O7" i="4" s="1"/>
  <c r="Q7" i="4" s="1"/>
  <c r="N6" i="4"/>
  <c r="O6" i="4" s="1"/>
  <c r="Q6" i="4" s="1"/>
  <c r="N5" i="4"/>
  <c r="O35" i="4" s="1"/>
  <c r="Q35" i="4" s="1"/>
  <c r="N4" i="4"/>
  <c r="E3" i="4"/>
  <c r="O24" i="4" s="1"/>
  <c r="Q24" i="4" s="1"/>
  <c r="E3" i="3"/>
  <c r="E2" i="2"/>
  <c r="B11" i="1"/>
  <c r="B7" i="1"/>
  <c r="B6" i="1"/>
  <c r="B5" i="1"/>
  <c r="B4" i="1"/>
  <c r="B3" i="1"/>
  <c r="D14" i="1" l="1"/>
  <c r="O4" i="4"/>
  <c r="O36" i="4"/>
  <c r="Q36" i="4" s="1"/>
  <c r="O10" i="4"/>
  <c r="Q10" i="4" s="1"/>
  <c r="H7" i="8"/>
  <c r="O20" i="4"/>
  <c r="Q20" i="4" s="1"/>
  <c r="O5" i="4"/>
  <c r="Q5" i="4" s="1"/>
  <c r="O8" i="4"/>
  <c r="Q8" i="4" s="1"/>
  <c r="O28" i="4"/>
  <c r="Q28" i="4" s="1"/>
  <c r="O19" i="4"/>
  <c r="Q19" i="4" s="1"/>
  <c r="H41" i="8" l="1"/>
  <c r="H26" i="8"/>
  <c r="H40" i="8"/>
  <c r="H24" i="8"/>
  <c r="H25" i="8"/>
  <c r="H29" i="8"/>
  <c r="H42" i="8"/>
  <c r="H39" i="8"/>
  <c r="H23" i="8"/>
  <c r="H35" i="8"/>
  <c r="H27" i="8"/>
  <c r="H38" i="8"/>
  <c r="H22" i="8"/>
  <c r="H37" i="8"/>
  <c r="H21" i="8"/>
  <c r="H36" i="8"/>
  <c r="H20" i="8"/>
  <c r="H19" i="8"/>
  <c r="H43" i="8"/>
  <c r="H52" i="8"/>
  <c r="H51" i="8"/>
  <c r="H50" i="8"/>
  <c r="H49" i="8"/>
  <c r="H34" i="8"/>
  <c r="H18" i="8"/>
  <c r="H47" i="8"/>
  <c r="H31" i="8"/>
  <c r="H30" i="8"/>
  <c r="H48" i="8"/>
  <c r="H33" i="8"/>
  <c r="H17" i="8"/>
  <c r="H32" i="8"/>
  <c r="H46" i="8"/>
  <c r="H16" i="8"/>
  <c r="H45" i="8"/>
  <c r="H44" i="8"/>
  <c r="H28" i="8"/>
  <c r="O39" i="4"/>
  <c r="Q4" i="4"/>
</calcChain>
</file>

<file path=xl/sharedStrings.xml><?xml version="1.0" encoding="utf-8"?>
<sst xmlns="http://schemas.openxmlformats.org/spreadsheetml/2006/main" count="1477" uniqueCount="870">
  <si>
    <t>Beschrijving</t>
  </si>
  <si>
    <t>Bedrag</t>
  </si>
  <si>
    <t>Notities</t>
  </si>
  <si>
    <t>Start van het jaar</t>
  </si>
  <si>
    <t>Leefweek</t>
  </si>
  <si>
    <t>BBQ</t>
  </si>
  <si>
    <t>Allerlei</t>
  </si>
  <si>
    <t>Inschrijvingen!A1</t>
  </si>
  <si>
    <t>'Leidingsweekend 1'!A1</t>
  </si>
  <si>
    <t>'Pannekoeken verkoop'!A1</t>
  </si>
  <si>
    <t>Nieuwjaar!A1</t>
  </si>
  <si>
    <t>Leidingsweeknd2</t>
  </si>
  <si>
    <t>Bedankingsfeestje</t>
  </si>
  <si>
    <t>SpaghettiFretti</t>
  </si>
  <si>
    <t>Groepsreis</t>
  </si>
  <si>
    <t>Totaal</t>
  </si>
  <si>
    <t>Jelle &amp; Merel De Geest</t>
  </si>
  <si>
    <t>Van Gysel (Ine van Duyse)</t>
  </si>
  <si>
    <t>De Hertogh</t>
  </si>
  <si>
    <t>Code voor overschrijvingen</t>
  </si>
  <si>
    <t>Decamps Valerie (Margo Van Kerckhove)</t>
  </si>
  <si>
    <t>Melvin Van de Vyvere</t>
  </si>
  <si>
    <t>Leander Meersschaert</t>
  </si>
  <si>
    <t>Rhune De Wree</t>
  </si>
  <si>
    <t>Louis Vercauteren</t>
  </si>
  <si>
    <t>Lena De Vet, Ferre De Vet</t>
  </si>
  <si>
    <t>Milla Felix Lauwers</t>
  </si>
  <si>
    <t>Lena NotenBaert</t>
  </si>
  <si>
    <t>Britt Senne Robbe adrie</t>
  </si>
  <si>
    <t>Nelle &amp; Jeff sertyn</t>
  </si>
  <si>
    <t>Leon Van Oppens</t>
  </si>
  <si>
    <t>Alice van gysegem</t>
  </si>
  <si>
    <t>Gitte Marith speleman</t>
  </si>
  <si>
    <t>Juul kegels</t>
  </si>
  <si>
    <t>Lars beck</t>
  </si>
  <si>
    <t>Raven Maes</t>
  </si>
  <si>
    <t>Lotte, Jasper, Jonas, Robin Van Passel</t>
  </si>
  <si>
    <t>40 te kort!!</t>
  </si>
  <si>
    <t>Wouter Nora Burm</t>
  </si>
  <si>
    <t>Matthias van Landeghem</t>
  </si>
  <si>
    <t>Jack cornu</t>
  </si>
  <si>
    <t>Ewout</t>
  </si>
  <si>
    <t>Niels Lara Vereecken</t>
  </si>
  <si>
    <t>Seppe Janssens</t>
  </si>
  <si>
    <t>Gilles van daele</t>
  </si>
  <si>
    <t>Zias Millaz Braems</t>
  </si>
  <si>
    <t>Louise Tuur Emma hellin</t>
  </si>
  <si>
    <t>Nora Lucie Van Raemdonck</t>
  </si>
  <si>
    <t>Nand Minne Beck</t>
  </si>
  <si>
    <t>Wout Sepp Greg van de voorde</t>
  </si>
  <si>
    <t>Shiloh thienpont</t>
  </si>
  <si>
    <t>Jakobien Dora Marjon Bral</t>
  </si>
  <si>
    <t>Simon Janne Leys</t>
  </si>
  <si>
    <t>Tuur Luka Steensens</t>
  </si>
  <si>
    <t>Reneke Oste</t>
  </si>
  <si>
    <t>Ward vercauteren</t>
  </si>
  <si>
    <t>Tijl buys</t>
  </si>
  <si>
    <t>Simon VDV</t>
  </si>
  <si>
    <t>Pauline van de velde</t>
  </si>
  <si>
    <t>Tristan selis</t>
  </si>
  <si>
    <t>Louise Paelinck</t>
  </si>
  <si>
    <t>Daan line de baer</t>
  </si>
  <si>
    <t>Briek mies loes Geeraerts</t>
  </si>
  <si>
    <t>Lowie buysrogge</t>
  </si>
  <si>
    <t>Olivia de nert</t>
  </si>
  <si>
    <t>Wout Daan Finn van poucke</t>
  </si>
  <si>
    <t>Sam Zander de smet</t>
  </si>
  <si>
    <t>Nathan Janssens</t>
  </si>
  <si>
    <t>Patje</t>
  </si>
  <si>
    <t>Imaya vlaminck</t>
  </si>
  <si>
    <t>Nena Lola van Passel</t>
  </si>
  <si>
    <t>Josephine Rosanne Poppe</t>
  </si>
  <si>
    <t>Rune Maes</t>
  </si>
  <si>
    <t>Nilo van puyembroeck</t>
  </si>
  <si>
    <t>Merel maes</t>
  </si>
  <si>
    <t>Temmermans melissa (emma hotaj)</t>
  </si>
  <si>
    <t>Lars Nicque</t>
  </si>
  <si>
    <t>Tibe nicasie</t>
  </si>
  <si>
    <t>Liam Faye palmkoeck</t>
  </si>
  <si>
    <t>Lukas de wree</t>
  </si>
  <si>
    <t>Joke Weyn</t>
  </si>
  <si>
    <t>Cedric Thierens</t>
  </si>
  <si>
    <t>Milan van de vyvere</t>
  </si>
  <si>
    <t>Louie De Wolf</t>
  </si>
  <si>
    <t>Emke, Sienke, Floris Pauwels</t>
  </si>
  <si>
    <t>Kato, Saar Selis</t>
  </si>
  <si>
    <t>Jolien, Sander, Marlies De Paep</t>
  </si>
  <si>
    <t>Nander en Nora van kerckvoorde</t>
  </si>
  <si>
    <t>Yarne De Ryck</t>
  </si>
  <si>
    <t>Ward Boon</t>
  </si>
  <si>
    <t>Loewie De Boitselier</t>
  </si>
  <si>
    <t>Bente</t>
  </si>
  <si>
    <t>VAN LANDEGHEM TINE: YLENE SEGERS. MIEL SEGERS. KASPER AUDENAERT</t>
  </si>
  <si>
    <t>VOLLEMAN-DULLAERT E &amp; V: NIENKE VOLLEMAN. MAARTJE VOLLEMAN</t>
  </si>
  <si>
    <t>SCHELFHOUT - JOOSTEN: WOUTER SCHELFHOUT</t>
  </si>
  <si>
    <t>WIELS-KERCKHOVE J &amp; L: SEM WIELS</t>
  </si>
  <si>
    <t>DE TROYER-JANSSENS: RIEN DE TROYER TIJN DE TROYER</t>
  </si>
  <si>
    <t>CATELAIN - MOENS: ELIAN MOENS . NICKIAS MOENS</t>
  </si>
  <si>
    <t>DE WILDE OBE: OBE DE WILDE</t>
  </si>
  <si>
    <t>WANTE PHILIP - LAUREYS CAROLINE: LARS WANTE</t>
  </si>
  <si>
    <t>LIEN VERSTRAETE: .INS OLIVIA VERSTRAETE</t>
  </si>
  <si>
    <t>CONICKX JORIEN: INSCHRIJVING SCOUTS</t>
  </si>
  <si>
    <t>VAN SCHEPENDOM - LAUWERS: NIELS VAN SCHEPENDOM</t>
  </si>
  <si>
    <t>DHR. DIETER POPPE: MARENNE POPPE</t>
  </si>
  <si>
    <t>DULLAERT-DE COCK: LISA DULLAERT</t>
  </si>
  <si>
    <t>CORNELIS LOT: LOT CORNELIS</t>
  </si>
  <si>
    <t>BOEL LUKAS: LUKAS BOEL</t>
  </si>
  <si>
    <t>DE KOONING-DESCAMPS: JASPER DE KOONING</t>
  </si>
  <si>
    <t xml:space="preserve">VAN CAMPENHOUT TRUI: </t>
  </si>
  <si>
    <t>VAN DE VELDE LIES: VIC TIJSMANS</t>
  </si>
  <si>
    <t>VAN PUYMBROUCK NADINE: MAMPAEY JOAS EN NAIS</t>
  </si>
  <si>
    <t>COUVREUR-HERMANS: VLINDER COUVREUR</t>
  </si>
  <si>
    <t>CORNELIS PIET: PIET CORNELIS</t>
  </si>
  <si>
    <t>RAES NATHALIE: TINE GOESSENS</t>
  </si>
  <si>
    <t>FRANCKAERT WIM &amp; VAN BROECK MELISSA: LOÏC FRANCKAERT</t>
  </si>
  <si>
    <t>VAN VLIERBERGHE DE MOOR: STERRE VAN VLIERBERGHE</t>
  </si>
  <si>
    <t>DELCOURT-OULD AISSA C &amp; S: MANIM MANSOURY-DELCOURT</t>
  </si>
  <si>
    <t>MEJ LOUKA VAN AELST: LOUKA VAN AELST</t>
  </si>
  <si>
    <t>DE BOCK ARJEN: ARJEN DE BOCK</t>
  </si>
  <si>
    <t>INGE DECOSTER: SIEBE PERICK</t>
  </si>
  <si>
    <t>MOORTHAMERS YOUK: 40 GELDJES INSCHRIJVING VOOR MEZELF GROETJES IK</t>
  </si>
  <si>
    <t>VANASSCHE-VAN DUYSE: JANNES VAN DUYSE</t>
  </si>
  <si>
    <t>THOMAS-VAN WAEBEEKE: INSCHRIJVING JASPER THOMAS</t>
  </si>
  <si>
    <t>BECK-VAN DUYSE P &amp; M: LORE BECK</t>
  </si>
  <si>
    <t>DE SMIT VANESSA: IMANDT ARIANNA</t>
  </si>
  <si>
    <t>SIEN DE BRABANDER: SIEN DE BRABANDER</t>
  </si>
  <si>
    <t>VAN GOETHEM-VAN VYNCKT: DANAE VAN GOETHEM</t>
  </si>
  <si>
    <t>DE H SENNE WIERZBA: SENNE WIERZBA</t>
  </si>
  <si>
    <t>MAMPAEY ILIAS: ILIAS MAMPAEY</t>
  </si>
  <si>
    <t>MOORTHAMERS BAS: BAS MOORTHAMERS</t>
  </si>
  <si>
    <t>LIPPENS-HEIRMAN: THOR LIPPENS. LIDGELD SCOUTS JAAR 2022-2023</t>
  </si>
  <si>
    <t>VAN DUYSE - VERGUCHT: TIEBE VAN DUYSE</t>
  </si>
  <si>
    <t>BAERT ATHENA - HEIRMAN STEVEN: ANTHEA HEIRMAN</t>
  </si>
  <si>
    <t>SCOUTS EN GIDSEN VLAANDEREN: Inschrijvingsgeld</t>
  </si>
  <si>
    <t>Scouts &amp; Gidsen vlaanderen: Inschrijvingen</t>
  </si>
  <si>
    <t>SCOUTS EN GIDSEN VLAANDEREN VZW: Inschrijvingen</t>
  </si>
  <si>
    <t>VERVOORT-LAUREYS: WIETSE VERVOORT</t>
  </si>
  <si>
    <t>SCOUTS EN GIDSEN VLAANDEREN VZW: uitschrijving</t>
  </si>
  <si>
    <t>DE WILDE MORAN: Inschrijving</t>
  </si>
  <si>
    <t>DE H WUBBE VAN HOEY: WUBBE VAN HOEY</t>
  </si>
  <si>
    <t>Scouts &amp; Gidsen: Inschrijving nieuw lid</t>
  </si>
  <si>
    <t>SONNEVILLE-SONNEVILLE-DéNES C &amp; M: VICTOR SONNEVILLE</t>
  </si>
  <si>
    <t>SCOUTS EN GIDSEN VLAANDEREN: inschrijvingen</t>
  </si>
  <si>
    <t>scouts &amp; gidsen: achterstalige inschrijving</t>
  </si>
  <si>
    <t>Victor sonneville: Overschot inschrijvingsgeld</t>
  </si>
  <si>
    <t>Wubbe: Overschot inschrijving</t>
  </si>
  <si>
    <t>PEASTRO PAMILA: PAYCONIQ 0FE407DD14E377CBC0CD0FC3 SCOUTS ST.-JOHANNES     114282A0D60E-439C-BFC8-206EFBE21EA1 INSCHRIJVING ST.-JOHANNES INSCHRIJVING ST.-JOH</t>
  </si>
  <si>
    <t>KINDREKENING: PAYCONIQ 53BA68A87CA4683DAAE401AF SCOUTS ST.-JOHANNES     CA03F10CFD7E-46DD-A3F6-E2CC5FCB2E52 INSCHRIJVING ST.-JOHANNES</t>
  </si>
  <si>
    <t>VAN LANDEGHEM TINE: Payconiq 9338b68c3744cf71eba75880 Scouts St.-Johannes     b5de8c4866cc-4164-986a-8b4cc4e179d4 Inschrijving St.-Johannes</t>
  </si>
  <si>
    <t>DESCAMPS VALERIE: Payconiq f1ad60a25b8b2653c8d18029 Scouts St.-Johannes     17fbbb866296-4ecd-814b-bf7066a4f411 Inschrijving St.-Johannes</t>
  </si>
  <si>
    <t>WEYN-JANSSENS: PAYCONIQ AB04468D87F26FD201A93DA8 SCOUTS ST.-JOHANNES     1D47E91A9E0E-4F0F-8F10-DD241F4D9F36 INSCHRIJVING ST.-JOHANNES</t>
  </si>
  <si>
    <t>MEJ LIESBETH LAUWERS: PAYCONIQ 05C01D8BA2B553BB94EBBE82 SCOUTS ST.-JOHANNES     F11A8CCAA984-4E21-9601-0A8F97F9662D INSCHRIJVING ST.-JOHANNES</t>
  </si>
  <si>
    <t>STEENSSENS LUKA: PAYCONIQ 517464CAF4DB0BE8615D63FD SCOUTS ST.-JOHANNES     646DDE74E41F-4D65-A535-EAFD48E4B1A5 INSCHRIJVING ST.-JOHANNES</t>
  </si>
  <si>
    <t>ADRIAENSSENS - DEYAERT: PAYCONIQ 14994B385235B8010A8E6258 SCOUTS ST.-JOHANNES     1D6448FD181A-49D8-AFB4-39D550D2CD6F INSCHRIJVING ST.-JOHANNES</t>
  </si>
  <si>
    <t>TEMMERMANS MELISSA: Payconiq 90c95aab57067b3ec26740d7 Scouts St.-Johannes     cfc1ff06e436-40a4-8f46-271fd0eb90b7 Inschrijving St.-Johannes</t>
  </si>
  <si>
    <t>VAN DE VYVERE NIKO: Payconiq 16075bb5f63c8c7bca124141 Scouts St.-Johannes     87db4cd2ee61-4c79-8b18-b64d9a4d0565 Inschrijving St.-Johannes</t>
  </si>
  <si>
    <t>BANCONTACT PAYCONIQCOMPANY NVSEGREG ATED ACCOUNT: PAYCONIQ B3ABA622C57ED7667EA5039B SCOUTS ST.-JOHANNES     C9FDFFE79191-4F4E-B65A-3C7A4FA47DC7 INSCHRIJVING ST.-JOHANNES</t>
  </si>
  <si>
    <t>DHR. SIMON VAN DE VOORDE: PAYCONIQ 7CA957865EE7BBFABC973012 SCOUTS ST.-JOHANNES     B96561B08A1B-4E78-8992-70B272C009C1 INSCHRIJVING ST.-JOHANNES</t>
  </si>
  <si>
    <t>DE WILDE OBE: PAYCONIQ 83BDF95D00EE3180E0A6B292 SCOUTS ST.-JOHANNES     8E041D83C9C4-4321-ABA5-6C219A469FA9 INSCHRIJVING ST.-JOHANNES</t>
  </si>
  <si>
    <t>SPELEMAN-VAN DE VOORDE: PAYCONIQ DD1A15126626D5D9F1884881 SCOUTS ST.-JOHANNES     C3B554DA4242-405B-9B12-179672DB7B57 INSCHRIJVING ST.-JOHANNES</t>
  </si>
  <si>
    <t>LORE MARGUILLIER: PAYCONIQ 96E198DEC1909850CAC7BC1A SCOUTS ST.-JOHANNES D8F01BEA0E14-4166-8214-C61A19FBA648 INSCHRIJVING ST.-JOHANNES</t>
  </si>
  <si>
    <t>MEJ TESSA VANDER POORTEN: PAYCONIQ 623019118E2C3C05CFED5577 SCOUTS ST.-JOHANNES     7069E3A3E51D-40E3-842D-7D7783F2A29D INSCHRIJVING ST.-JOHANNES</t>
  </si>
  <si>
    <t>SONNEVILLE-SONNEVILLE-DéNES C &amp; M: Payconiq 48c68d505c08c1a7848df6bc Scouts St.-Johannes     d1966a021108-47c6-af1d-225b79a64177 Inschrijving St.-Johannes</t>
  </si>
  <si>
    <t>VAN POUCKE CHRISTOF: PAYCONIQ A1328522794A0906AA422B69 SCOUTS ST.-JOHANNES     C9018D30F356-41EB-834C-C7B01C16825C INSCHRIJVING ST.-JOHANNES</t>
  </si>
  <si>
    <t>VYVEY - ALLEWEIRELDT: g</t>
  </si>
  <si>
    <t>16</t>
  </si>
  <si>
    <t>DE CLERCQ AN: Payconiq 327b4a6ee8cfcd721647aad9 Scouts St.-Johannes     0fb14fe71462-4855-b78b-9ccdcf693fdd BBQ 2023 - 0fb14fe7-1462-4855-b78b-9ccdcf693fd</t>
  </si>
  <si>
    <t>49.75</t>
  </si>
  <si>
    <t>CLOET ARNE - OPGENHAFFEN SILKE: Payconiq cd93195bac02c479d619f153 Scouts St.-Johannes     5a2133647268-4d4b-a19c-916a9ac3adc1 BBQ 2023 - 5a213364-7268-4d4b-a19c-916a9ac3adc</t>
  </si>
  <si>
    <t>55.25</t>
  </si>
  <si>
    <t>JULIE ENGELS: PAYCONIQ E610396D058FFF134AF04300 SCOUTS ST.-JOHANNES 787861B02822-4701-838A-C016E5539162 BBQ 2023 - 787861B0-2822-4701-838A-C016E553916</t>
  </si>
  <si>
    <t>103.5</t>
  </si>
  <si>
    <t>MIEKE DEN HOND: PAYCONIQ 074B99F4901861D06EF126B7 SCOUTS ST.-JOHANNES     A1379E1E6064-47E7-A3D8-E354459B9AD3 BBQ 2023 - A1379E1E-6064-47E7-A3D8-E354459B9AD</t>
  </si>
  <si>
    <t>28.5</t>
  </si>
  <si>
    <t>Karoshi: ON 1220-23</t>
  </si>
  <si>
    <t>-3187.96</t>
  </si>
  <si>
    <t>g: g</t>
  </si>
  <si>
    <t>VAN DUYSE - COONE: PAYCONIQ E3626726B3E2BC05013798E7 SCOUTS ST.-JOHANNES     653AAF0675A0-4991-9940-D3019104BEF8 BBQ 2023 - 653AAF06-75A0-4991-9940-D3019104BEF</t>
  </si>
  <si>
    <t>VYVEY - ALLEWEIRELDT: BBQ 72</t>
  </si>
  <si>
    <t>94.75</t>
  </si>
  <si>
    <t>33</t>
  </si>
  <si>
    <t>-41.9</t>
  </si>
  <si>
    <t>VAN DUYSE GEERT: Payconiq a13f5876a3a916b7508bafd9 Scouts St.-Johannes     d33435f0ffd7-47e2-ad7d-58593ef61ab1 BBQ 2023 - d33435f0-ffd7-47e2-ad7d-58593ef61ab</t>
  </si>
  <si>
    <t>60.75</t>
  </si>
  <si>
    <t>-3.16</t>
  </si>
  <si>
    <t>Celine Thierens sponsoring</t>
  </si>
  <si>
    <t>A. Lehembre</t>
  </si>
  <si>
    <t>De Vet - Wauwman</t>
  </si>
  <si>
    <t>BB</t>
  </si>
  <si>
    <t>Vyvey-Cloet</t>
  </si>
  <si>
    <t>De Ridder Cloet sponsoring</t>
  </si>
  <si>
    <t>Cashgeld start</t>
  </si>
  <si>
    <t>Van Raemdonck - Dhollander</t>
  </si>
  <si>
    <t>Drukland - posters</t>
  </si>
  <si>
    <t>Drukland - flyers</t>
  </si>
  <si>
    <t>Koerier sponsor</t>
  </si>
  <si>
    <t>Bral-De backer</t>
  </si>
  <si>
    <t>Geeraerts Bral</t>
  </si>
  <si>
    <t>De Loose - Thierens</t>
  </si>
  <si>
    <t>Optiek Decoster sponsor</t>
  </si>
  <si>
    <t>Waasland noord</t>
  </si>
  <si>
    <t>kimbeau sponsor</t>
  </si>
  <si>
    <t>Vereecken nicky</t>
  </si>
  <si>
    <t>Leten Sofie</t>
  </si>
  <si>
    <t>Leys Maarten - Van de voorde</t>
  </si>
  <si>
    <t>De Wree Stefan - Behiels Ann</t>
  </si>
  <si>
    <t>Vercauteren Dirk</t>
  </si>
  <si>
    <t>Buysrogge-verhels</t>
  </si>
  <si>
    <t>Barbara Allerweireld</t>
  </si>
  <si>
    <t>Van De Vyvere Niko</t>
  </si>
  <si>
    <t>Geeraerts Sus</t>
  </si>
  <si>
    <t>Maes-Van Duys</t>
  </si>
  <si>
    <t>De Geest De Graeve</t>
  </si>
  <si>
    <t>Weemaes-Maes Bart &amp; Lieve</t>
  </si>
  <si>
    <t>Cloet Arne - Opgenhaffen</t>
  </si>
  <si>
    <t>Meerschaert Merel</t>
  </si>
  <si>
    <t>Schelfout-Joosten</t>
  </si>
  <si>
    <t>Colman Katrijn</t>
  </si>
  <si>
    <t>De Geest Tinneke</t>
  </si>
  <si>
    <t>Wierzba Verhegge</t>
  </si>
  <si>
    <t>Van Landeghem Tine</t>
  </si>
  <si>
    <t>Weyn-Janssens</t>
  </si>
  <si>
    <t>Kegels-Beck</t>
  </si>
  <si>
    <t>T-shirts</t>
  </si>
  <si>
    <t>Test vegan</t>
  </si>
  <si>
    <t>Bonnetjes AVA</t>
  </si>
  <si>
    <t>verfbussen</t>
  </si>
  <si>
    <t>Verf action</t>
  </si>
  <si>
    <t>Turkse bakker</t>
  </si>
  <si>
    <t>Joke Thyssen</t>
  </si>
  <si>
    <t>Laure Ongena</t>
  </si>
  <si>
    <t>Smitz Barbara</t>
  </si>
  <si>
    <t>Payconiq</t>
  </si>
  <si>
    <t>Tijl Geerts</t>
  </si>
  <si>
    <t>Lookboter</t>
  </si>
  <si>
    <t>Colruyt</t>
  </si>
  <si>
    <t>Alvo</t>
  </si>
  <si>
    <t>Cocktails Piet</t>
  </si>
  <si>
    <t>Colruyt Brunch</t>
  </si>
  <si>
    <t>Colruyt Veggie en extra</t>
  </si>
  <si>
    <t>Sumup</t>
  </si>
  <si>
    <t>Jorien</t>
  </si>
  <si>
    <t>De Rudder</t>
  </si>
  <si>
    <t>Cash + Payconiq</t>
  </si>
  <si>
    <t>Louis Cash</t>
  </si>
  <si>
    <t>Payconiq Nais</t>
  </si>
  <si>
    <t>Payconiq Reneke</t>
  </si>
  <si>
    <t>Payconiq Arjen</t>
  </si>
  <si>
    <t>Payconiq Lukas</t>
  </si>
  <si>
    <t>Newline</t>
  </si>
  <si>
    <t>Aqtor</t>
  </si>
  <si>
    <t>Alvo Vlees</t>
  </si>
  <si>
    <t>Alvo couscous</t>
  </si>
  <si>
    <t>Brouwer</t>
  </si>
  <si>
    <t>Winkel Joke</t>
  </si>
  <si>
    <t>MAMPAEY ILIAS: MONEY BBQ</t>
  </si>
  <si>
    <t xml:space="preserve">MIWA BEKERS: </t>
  </si>
  <si>
    <t>VZW SINT-JOHANNES: WINS +WATER</t>
  </si>
  <si>
    <t>123inkt: 3D inkt youk giveraandenken</t>
  </si>
  <si>
    <t>-6.45</t>
  </si>
  <si>
    <t>-3.61</t>
  </si>
  <si>
    <t>VAN DEN BRANDEN-DE BOCK G &amp; W: Payconiq 258354bd8df2afb5a9c40b20 Scouts St.-Johannes     cb17d5d33caa-43ee-a74e-ffdf95db5306 BBQ 2023 - cb17d5d3-3caa-43ee-a74e-ffdf95db530</t>
  </si>
  <si>
    <t>98.75</t>
  </si>
  <si>
    <t>VAN DUYSE - COONE: PAYCONIQ C04DC0102C3D504BC6E6D03C SCOUTS ST.-JOHANNES     F3F8CD845492-4651-B306-7DB0E9FA78F5 BRUNCH 2023 - F3F8CD84-5492-4651-B306-7DB0E9FA</t>
  </si>
  <si>
    <t>JOKE THYSSEN: PAYCONIQ BEA848752580A3AF9319E4AD SCOUTS ST.-JOHANNES     96EDF6C9A83D-4E64-BCFC-436DD365992B BBQ 2023 - 96EDF6C9-A83D-4E64-BCFC-436DD365992</t>
  </si>
  <si>
    <t>VYVEY - ALLEWEIRELDT: h</t>
  </si>
  <si>
    <t>VYVEY - ALLEWEIRELDT: hg</t>
  </si>
  <si>
    <t>0=hele dag</t>
  </si>
  <si>
    <t>1=vanaf middag</t>
  </si>
  <si>
    <t>2=vanaf avond</t>
  </si>
  <si>
    <t>3=niet</t>
  </si>
  <si>
    <t>4=enkel avond niet</t>
  </si>
  <si>
    <t>Ilias:20</t>
  </si>
  <si>
    <t>Rinke:20</t>
  </si>
  <si>
    <t>Obe:20</t>
  </si>
  <si>
    <t>Laure:20</t>
  </si>
  <si>
    <t>Kato?</t>
  </si>
  <si>
    <t>MA</t>
  </si>
  <si>
    <t>DI</t>
  </si>
  <si>
    <t>WOE</t>
  </si>
  <si>
    <t>DO</t>
  </si>
  <si>
    <t>VRIJ</t>
  </si>
  <si>
    <t>ZA</t>
  </si>
  <si>
    <t>Leefweek Breuk</t>
  </si>
  <si>
    <t>HO</t>
  </si>
  <si>
    <t>x</t>
  </si>
  <si>
    <t>Jelle</t>
  </si>
  <si>
    <t>Carrefour market</t>
  </si>
  <si>
    <t>Louis</t>
  </si>
  <si>
    <t>Joke</t>
  </si>
  <si>
    <t>Piet cocktails?</t>
  </si>
  <si>
    <t>Bas</t>
  </si>
  <si>
    <t>colruyt</t>
  </si>
  <si>
    <t>Dannae</t>
  </si>
  <si>
    <t>Moran</t>
  </si>
  <si>
    <t>Youk</t>
  </si>
  <si>
    <t>LukasDW</t>
  </si>
  <si>
    <t>Aldi</t>
  </si>
  <si>
    <t>Senne</t>
  </si>
  <si>
    <t>Wout</t>
  </si>
  <si>
    <t>Pïet</t>
  </si>
  <si>
    <t>JokeT</t>
  </si>
  <si>
    <t>Cedric</t>
  </si>
  <si>
    <t>Robbe</t>
  </si>
  <si>
    <t>Obe</t>
  </si>
  <si>
    <t>Schauni</t>
  </si>
  <si>
    <t>Saar</t>
  </si>
  <si>
    <t>JokeW</t>
  </si>
  <si>
    <t>Merel</t>
  </si>
  <si>
    <t>Luka</t>
  </si>
  <si>
    <t>Simon</t>
  </si>
  <si>
    <t>Nais</t>
  </si>
  <si>
    <t>Kato</t>
  </si>
  <si>
    <t>Rune</t>
  </si>
  <si>
    <t>Louka</t>
  </si>
  <si>
    <t>Reneke</t>
  </si>
  <si>
    <t>Lukasdw</t>
  </si>
  <si>
    <t>Illias</t>
  </si>
  <si>
    <t>reneke</t>
  </si>
  <si>
    <t>Arjen</t>
  </si>
  <si>
    <t>Marthe</t>
  </si>
  <si>
    <t>Joas</t>
  </si>
  <si>
    <t>Trui</t>
  </si>
  <si>
    <t>LukasB</t>
  </si>
  <si>
    <t>Lies</t>
  </si>
  <si>
    <t>Lot</t>
  </si>
  <si>
    <t>Sien</t>
  </si>
  <si>
    <t>Tuur</t>
  </si>
  <si>
    <t>Sander</t>
  </si>
  <si>
    <t>Ilias</t>
  </si>
  <si>
    <t>Oudleiding</t>
  </si>
  <si>
    <t>Jelle Merel</t>
  </si>
  <si>
    <t>ILIAS MAMPAEY: NAFT HO</t>
  </si>
  <si>
    <t>Laure</t>
  </si>
  <si>
    <t>LAURE ONGHENA: NAFT HO</t>
  </si>
  <si>
    <t>RINKE DE BO: NAFT HO</t>
  </si>
  <si>
    <t>KATO SELIS: NAFT HO</t>
  </si>
  <si>
    <t>MAMPAEY JOAS: LEEFWEEK</t>
  </si>
  <si>
    <t>BOEL SANDER: LEIDINGSWEEKEND + LEEFWEEK</t>
  </si>
  <si>
    <t>CONICKX JORIEN: LEEFWEEK SORRY XXX</t>
  </si>
  <si>
    <t>CORNELIS PIET: LEEFWEEK</t>
  </si>
  <si>
    <t>BENTE ROMBAUT: LEEFWEEK</t>
  </si>
  <si>
    <t>CORNELIS-VAN HAUTE: LOT CORNELIS LEEFWEEK</t>
  </si>
  <si>
    <t>32</t>
  </si>
  <si>
    <t>17.5</t>
  </si>
  <si>
    <t>-25.08</t>
  </si>
  <si>
    <t>RAES NATHALIE: PAYCONIQ E0B4CA48CB4A9DF62F6BD3E4 SCOUTS ST.-JOHANNES     B0456B7C623D-4DD7-A2B5-53B0E8007234 BBQ 2023 - B0456B7C-623D-4DD7-A2B5-53B0E800723</t>
  </si>
  <si>
    <t>100.25</t>
  </si>
  <si>
    <t>Hapje eerste groepsraad</t>
  </si>
  <si>
    <t>Das Obe</t>
  </si>
  <si>
    <t>Tenten Jowokamp</t>
  </si>
  <si>
    <t>ALL</t>
  </si>
  <si>
    <t>Overgang middageten</t>
  </si>
  <si>
    <t>Sjortouw</t>
  </si>
  <si>
    <t>Aldi zeep overgang</t>
  </si>
  <si>
    <t>Verf Sjorbalken</t>
  </si>
  <si>
    <t>Alles reiniger</t>
  </si>
  <si>
    <t>Vereffening start van het jaar givers</t>
  </si>
  <si>
    <t>Beamer kabels</t>
  </si>
  <si>
    <t>Vereffening start van het jaar kapoenen</t>
  </si>
  <si>
    <t>Containerpark</t>
  </si>
  <si>
    <t>mediaraven</t>
  </si>
  <si>
    <t>Jaartekens</t>
  </si>
  <si>
    <t>Kledij verkoop</t>
  </si>
  <si>
    <t>Waarborg de roeck?</t>
  </si>
  <si>
    <t>Payconiq kledij</t>
  </si>
  <si>
    <t>Vereffening</t>
  </si>
  <si>
    <t>Kledij payconiq</t>
  </si>
  <si>
    <t>DE VET - WAUMAN: DE VET FERRE - 2DE HANDS TRUI EN 2 LABELS</t>
  </si>
  <si>
    <t xml:space="preserve">                                                                       : </t>
  </si>
  <si>
    <t>Sumup Limited: SUMUP PID196668 PAYOUT 171022</t>
  </si>
  <si>
    <t>DE BOCK ARJEN: KLEDIJ</t>
  </si>
  <si>
    <t>DHR. JELLE DE GEEST: KLEDIJ</t>
  </si>
  <si>
    <t xml:space="preserve">GO CONNECT BV: </t>
  </si>
  <si>
    <t xml:space="preserve">SCOUTS ST-GILLIS-WAAS: </t>
  </si>
  <si>
    <t>Bumperbal</t>
  </si>
  <si>
    <t>THOMAS JASPER: SCOUTSDAS</t>
  </si>
  <si>
    <t>Schoutshuis: Ignace</t>
  </si>
  <si>
    <t>GEM.BESTUUR ST-GILLIS-WAAS: SUBSIDIE JEUGD 2022</t>
  </si>
  <si>
    <t>SCOUTS ST-GILLIS-WAAS: vereffening</t>
  </si>
  <si>
    <t>KBC: rekening kosten</t>
  </si>
  <si>
    <t>PAYCONIQ INTERNATIONAL SASEGREGATIO N ACCOUNT: 20230119-63C9CB7C790AE04CC818FE2A-NONE-PQ-BULKRECON-634D68E2AC8193268A39F48E</t>
  </si>
  <si>
    <t>DHR. JELLE DE GEEST: PAYCONIQ 3B6115C9DB804D135B30DB94 SCOUTS ST.-JOHANNES</t>
  </si>
  <si>
    <t>WOUTERS: Voorschot kamp 23</t>
  </si>
  <si>
    <t>SCOUTS ST-GILLIS-WAAS: lening voor kampprijs</t>
  </si>
  <si>
    <t>LOUIS VERCAUTEREN: zeep. sponsjes en vuilzakken</t>
  </si>
  <si>
    <t>Jg-gi 2023: Scouts sint-johannes Bente Rombaut</t>
  </si>
  <si>
    <t>JOWO: Vereffeningen</t>
  </si>
  <si>
    <t>LOUIS VERCAUTEREN: smosjes groepsraad</t>
  </si>
  <si>
    <t>Payconiq: Payconiq</t>
  </si>
  <si>
    <t>Colruyt: Brunchboxen</t>
  </si>
  <si>
    <t>Cash: Brunchboxen</t>
  </si>
  <si>
    <t>Ava: Brunchboxen</t>
  </si>
  <si>
    <t>CLOET-VAN DAM F &amp; H: Payconiq d2ab8d32a684ab7ae08783f8 Scouts St.-Johannes</t>
  </si>
  <si>
    <t>DE PAEP-GALLE M &amp; V: Payconiq 74606535a4d54c408010eb48 Scouts St.-Johannes</t>
  </si>
  <si>
    <t>SCOUTS ST-GILLIS-WAAS: Frisdrank</t>
  </si>
  <si>
    <t>SCOUTS ST-GILLIS-WAAS: Kosten brunchboxen</t>
  </si>
  <si>
    <t>Sumup Limited: SUMUP PID264048 PAYOUT 200323</t>
  </si>
  <si>
    <t>JOWO: Betalingen brunchboxen</t>
  </si>
  <si>
    <t>SCOUTS ST-GILLIS-WAAS: Foute berekening</t>
  </si>
  <si>
    <t>Bol: Groepskas upgrade</t>
  </si>
  <si>
    <t>JONGGIVERS: Vuilzakken</t>
  </si>
  <si>
    <t>DHR. JELLE DE GEEST: CASH</t>
  </si>
  <si>
    <t>Coolblue: Bluetooth ontvanger boxen</t>
  </si>
  <si>
    <t>KabelShop: Kabels Boxen</t>
  </si>
  <si>
    <t>NMBS - SNCB: Trein ticket ilias</t>
  </si>
  <si>
    <t>De heer horeca: nieuw bestek</t>
  </si>
  <si>
    <t>GO CONNECT BV: trooper</t>
  </si>
  <si>
    <t>DHR. JELLE DE GEEST: PAYCONIQ A99FA9610D68C1DE93DAD422 SCOUTS ST.-JOHANNES                                         TEST</t>
  </si>
  <si>
    <t>SCOUTS ST-GILLIS-WAAS: Cash storting</t>
  </si>
  <si>
    <t>JONGGIVERS: Storting prijs</t>
  </si>
  <si>
    <t>GIVERS: Cash geld gevonden</t>
  </si>
  <si>
    <t>BENTE ROMBAUT: kledij nieuwe givers</t>
  </si>
  <si>
    <t>Scouts en gidsen: Kampverzekering</t>
  </si>
  <si>
    <t>BENTE ROMBAUT: kledij van Wubbe</t>
  </si>
  <si>
    <t>De Zwerver: Kaarten voor op kamp</t>
  </si>
  <si>
    <t>SCHELFHOUT-JOOSTEN G &amp; C: Wouter Schelfhout 2 maal XL t shirt</t>
  </si>
  <si>
    <t>payconiq: kosten</t>
  </si>
  <si>
    <t>MAES RUNE: T-SHIRT TIBE (JONGGIVERS)</t>
  </si>
  <si>
    <t>TUUR WEEMAES: Kosten materiaal</t>
  </si>
  <si>
    <t>LOUIS VERCAUTEREN: nieuwe tentpaal hopper</t>
  </si>
  <si>
    <t>decathlon: vortex</t>
  </si>
  <si>
    <t>SIEN DE BRABANDER: Zeep</t>
  </si>
  <si>
    <t>DE ROECK: Waarborg scouts</t>
  </si>
  <si>
    <t>JG-GI 2023: Sint johannes provision</t>
  </si>
  <si>
    <t>DE BOCK ARJEN: Trui maat M</t>
  </si>
  <si>
    <t>JORIEN CONICKX: Eco zeep en afwasmiddel</t>
  </si>
  <si>
    <t>Kapoenenkamp 2024: Voorschot Kapoenenkamp 2024</t>
  </si>
  <si>
    <t>Payconiq: Payconiq fee</t>
  </si>
  <si>
    <t>Colruyt: colruyt</t>
  </si>
  <si>
    <t>SCOUTS ST-GILLIS-WAAS: Colruyt</t>
  </si>
  <si>
    <t>action: action</t>
  </si>
  <si>
    <t>hubo: hubo</t>
  </si>
  <si>
    <t>intermarché: intermarché</t>
  </si>
  <si>
    <t>hema: hema</t>
  </si>
  <si>
    <t>SCOUTS ST-GILLIS-WAAS: Terugbetaling jg koopjes</t>
  </si>
  <si>
    <t>spar: spar</t>
  </si>
  <si>
    <t>Ardennes aventures: kayak+paintball givers</t>
  </si>
  <si>
    <t>SCOUTS ST-GILLIS-WAAS: Paintball terugbetaling</t>
  </si>
  <si>
    <t>colruyt: colruyt givers</t>
  </si>
  <si>
    <t>SCOUTS ST-GILLIS-WAAS: Terugbetaling winkel givers</t>
  </si>
  <si>
    <t>SCOUTS ST-GILLIS-WAAS: Spar</t>
  </si>
  <si>
    <t>Krantenwinkel: gasfles givers</t>
  </si>
  <si>
    <t>krantenwinkel: gasfles givers</t>
  </si>
  <si>
    <t>SCOUTS ST-GILLIS-WAAS: Spar + 2 keer gas</t>
  </si>
  <si>
    <t>Vzw Oud Scouts Hofstade: Scouts Sint-johannes 1-12juli 2024</t>
  </si>
  <si>
    <t>Fast copy: posters braderij</t>
  </si>
  <si>
    <t>Frituur: frieten braderij</t>
  </si>
  <si>
    <t>LUKAS DE WREE: fotos afdrukken braderij</t>
  </si>
  <si>
    <t>Stamhoofd: webshops</t>
  </si>
  <si>
    <t>LOUIS VERCAUTEREN: lollys velcro en geplastificeerde affiche braderij</t>
  </si>
  <si>
    <t>LOUIS VERCAUTEREN: wieletje en schimmelproduct douche van kuisdag uit Hubo</t>
  </si>
  <si>
    <t>frieten: braderij</t>
  </si>
  <si>
    <t>foto's braderij: kruidvat</t>
  </si>
  <si>
    <t>DE WILDE MORAN: frieten braderij</t>
  </si>
  <si>
    <t>VERCAUTEREN LOUIS: CURRYWORST SPECIAL BRADERIJ</t>
  </si>
  <si>
    <t>DHR. JELLE DE GEEST: frieten braderij</t>
  </si>
  <si>
    <t>DHR. SIMON VAN DE VOORDE: SNACKS BRADERIJ</t>
  </si>
  <si>
    <t>carrefour: broodjes braderij</t>
  </si>
  <si>
    <t>MEDIARAVEN: website</t>
  </si>
  <si>
    <t>STEENSSENS LUKA: VIANDEL SPECIAAL</t>
  </si>
  <si>
    <t>SCOUTS ST-GILLIS-WAAS: Payconiq 4be56ed69b52b5f9253a8faf Scouts St.-Johannes     134f3516db49-435f-beb0-fe7c511f2bff BBQ 2023 - 134f3516-db49-435f-beb0-fe7c511f2bf</t>
  </si>
  <si>
    <t>VAN LANDEGHEM TINE: Payconiq 5e54b8c0d4bb48264022c0bd Scouts St.-Johannes</t>
  </si>
  <si>
    <t>VOLLEMAN RENS: Payconiq 05b93f9cce60a546e6110817 Scouts St.-Johannes</t>
  </si>
  <si>
    <t>HEYNINCK USCHI: Payconiq 82923a9797e8f689fa511803 Scouts St.-Johannes</t>
  </si>
  <si>
    <t>VAN LANDEGHEM JOKE: Payconiq 1de8a2d06a4a83f84ba02767 Scouts St.-Johannes                                         KVF</t>
  </si>
  <si>
    <t>HEYNINCK USCHI: Payconiq d4b8cc39df3610fa90a4ecc3 Scouts St.-Johannes</t>
  </si>
  <si>
    <t>OST LIESL: PAYCONIQ D1B12E0940C115CD6397F73D SCOUTS ST.-JOHANNES</t>
  </si>
  <si>
    <t>OST LIESL: PAYCONIQ 1F8D3767499E7A56896E69A5 SCOUTS ST.-JOHANNES</t>
  </si>
  <si>
    <t>BANCONTACT PAYCONIQCOMPANY NVSEGREG ATED ACCOUNT: PAYCONIQ E69C6E81AB0E3270A34CB719 SCOUTS ST.-JOHANNES</t>
  </si>
  <si>
    <t>BANCONTACT PAYCONIQCOMPANY NVSEGREG ATED ACCOUNT: PAYCONIQ 2DEF8672767B33B6019B941F SCOUTS ST.-JOHANNES</t>
  </si>
  <si>
    <t>Sumup Limited: SUMUP PID336649 PAYOUT 140823</t>
  </si>
  <si>
    <t>VEREECKEN FIEN: PAYCONIQ 77DA7AEAD3B8A93FE7A6FFA0 SCOUTS ST.-JOHANNES</t>
  </si>
  <si>
    <t>SERTYN JO: PAYCONIQ AE872219239BA8B4B76477F6 SCOUTS ST.-JOHANNES</t>
  </si>
  <si>
    <t>BUYS STIJN: PAYCONIQ 908E8DC25D792B5BD33F502D SCOUTS ST.-JOHANNES</t>
  </si>
  <si>
    <t>MOL ELINE: PAYCONIQ 8B86907BEC5833BD9C154387 SCOUTS ST.-JOHANNES</t>
  </si>
  <si>
    <t>SCOUTS ST-GILLIS-WAAS: Waarborg wouterkamp 2023</t>
  </si>
  <si>
    <t>Sumup Limited: SUMUP PID337212 PAYOUT 150823</t>
  </si>
  <si>
    <t>JIN: Kampvuur festival</t>
  </si>
  <si>
    <t>NACHTEGAEL LIEVE - VERNIMMEN CHRIST OPH: PAYCONIQ 997E37D9E0965EEC1B60F9C0 SCOUTS ST.-JOHANNES     C8E5F5392016-467E-82C6-9C64F06DFF56 BBQ 2023 - C8E5F539-2016-467E-82C6-9C64F06DFF5</t>
  </si>
  <si>
    <t>MUSCVZW: PAYCONIQ + SUMUP</t>
  </si>
  <si>
    <t>SCOUTING RAVELS VZW: Srcvd - borg</t>
  </si>
  <si>
    <t>Hopper: Dassen</t>
  </si>
  <si>
    <t>Carrefour: broodjes opbouw</t>
  </si>
  <si>
    <t>containerpark: rommel opbouw</t>
  </si>
  <si>
    <t>Frituur: frieten jin</t>
  </si>
  <si>
    <t>colruyt: broodjes opbouw</t>
  </si>
  <si>
    <t>carrefour: broodjes colruyt</t>
  </si>
  <si>
    <t>drukland: flyers jin</t>
  </si>
  <si>
    <t>SCOUTS ST-GILLIS-WAAS: Flyers jin</t>
  </si>
  <si>
    <t>hopper: dassen</t>
  </si>
  <si>
    <t>ALL MOVING COMPANY NV: TERUGSTORTING</t>
  </si>
  <si>
    <t>SCOUTS ST-GILLIS-WAAS: FRIETEN JIN</t>
  </si>
  <si>
    <t>SCOUTS ST-GILLIS-WAAS: VEREFFENING</t>
  </si>
  <si>
    <t>SCOUTS ST-GILLIS-WAAS: KAMP 2023</t>
  </si>
  <si>
    <t>PIET CORNELIS: Broodjes opbouw</t>
  </si>
  <si>
    <t>PIET CORNELIS: Broodjes + drank opbouw</t>
  </si>
  <si>
    <t>MOORTHAMERS BAS: SCOUTS T-SHIRT</t>
  </si>
  <si>
    <t>VAN GOETHEM SCHAUNI: Payconiq 1c879fc9fee502bdd98e5770 Scouts St.-Johannes     b7b9d0aaad3b-46fc-919e-e7324da9c958 T-shirt 60 jaar - b7b9d0aa-ad3b-46fc-919e-e732</t>
  </si>
  <si>
    <t>SELIS SAAR: Payconiq d830dc6f95f043fe0e678c74 Scouts St.-Johannes     6f1d5991240d-4dae-9a96-9c6022d609d7 T-shirt 60 jaar - 6f1d5991-240d-4dae-9a96-9c60</t>
  </si>
  <si>
    <t>CLOET INE: Payconiq 90cf2afa8e8ccaf28f82ea91 Scouts St.-Johannes     12595e29bb17-4b19-833f-88e98863a176 T-shirt 60 jaar - 12595e29-bb17-4b19-833f-88e9</t>
  </si>
  <si>
    <t>ELINE DE BOECK: t-shirt 8</t>
  </si>
  <si>
    <t>NACHTEGAEL LIEVE - VERNIMMEN CHRIST OPH: PAYCONIQ 5AA667D8931C89657E345D61 SCOUTS ST.-JOHANNES     865F1D27B338-4B44-85F3-0A336511480F T-SHIRT 60 JAAR - 865F1D27-B338-4B44-85F3-0A33</t>
  </si>
  <si>
    <t>JOKE THYSSEN: PAYCONIQ B5B27E281DB1E44B70C15FD7 SCOUTS ST.-JOHANNES     5B62648E013A-440B-AB3B-48C792A007C6 T-SHIRT 60 JAAR - 5B62648E-013A-440B-AB3B-48C7</t>
  </si>
  <si>
    <t>BRAL - DE BACKKER: PAYCONIQ D6802D20F693700869529D3B SCOUTS ST.-JOHANNES     9CDD839EB420-4E0D-BA4D-DBA51EC4674F T-SHIRT 60 JAAR - 9CDD839E-B420-4E0D-BA4D-DBA5</t>
  </si>
  <si>
    <t>MEJ LOUKA VAN AELST: PAYCONIQ 1D0ABF05E3A8C487B85BC918 SCOUTS ST.-JOHANNES     48ED099DB916-45FB-88D4-75211355707A T-SHIRT 60 JAAR - 48ED099D-B916-45FB-88D4-7521</t>
  </si>
  <si>
    <t>BANCONTACT PAYCONIQCOMPANY NVSEGREG ATED ACCOUNT: PAYCONIQ F9F9F5C01AD5624D1B6311B1 SCOUTS ST.-JOHANNES     B775A75FF501-4441-8517-B2A0E074FD63 T-SHIRT 60 JAAR - B775A75F-F501-4441-8517-B2A0</t>
  </si>
  <si>
    <t>Jelle kot: Ava+Hubo</t>
  </si>
  <si>
    <t>GEERAERTS SUS: TSHIRT 7</t>
  </si>
  <si>
    <t>CORNELIS LIES: T-SHIRT 9 LIES CORNELIS</t>
  </si>
  <si>
    <t>OPGENHAFFEN SILKE: Payconiq 87110993a9ccfc74fddaad31 Scouts St.-Johannes     f2a94226486f-439a-8241-8cbef7b0cf66 T-shirt 60 jaar - f2a94226-486f-439a-8241-8cbe</t>
  </si>
  <si>
    <t>SCOUTS ST-GILLIS-WAAS: Vereffening</t>
  </si>
  <si>
    <t>Woutershof: BOETE JOWOKAMP</t>
  </si>
  <si>
    <t>Kapoenenkamp 2026: Kapoenen Scouts Sint-Johannes Moran De Wilde Juli 2026</t>
  </si>
  <si>
    <t>Needen: 60 jaar tshirts bestellen</t>
  </si>
  <si>
    <t>LORE SELIS: Extra tshirts</t>
  </si>
  <si>
    <t>CORNELIS PIET: T SHIRT EN TRUI</t>
  </si>
  <si>
    <t>RUNE MAES: HUUR Leidingsweekend 2</t>
  </si>
  <si>
    <t>Drank heenweg (colruyt)</t>
  </si>
  <si>
    <t>Notes</t>
  </si>
  <si>
    <t>overschot aan drank/eten 200</t>
  </si>
  <si>
    <t>Extra vergeten (colruyt)</t>
  </si>
  <si>
    <t>Trein</t>
  </si>
  <si>
    <t>LW1</t>
  </si>
  <si>
    <t>Colruyt zaterdag</t>
  </si>
  <si>
    <t>Colruyt drankspel</t>
  </si>
  <si>
    <t>LukadDW</t>
  </si>
  <si>
    <t>Lokaal</t>
  </si>
  <si>
    <t>Sander winkel</t>
  </si>
  <si>
    <t>Extra rinke</t>
  </si>
  <si>
    <t>Ilias Hammetje</t>
  </si>
  <si>
    <t>Extra marthe</t>
  </si>
  <si>
    <t>RINKE DE BO: BROOD</t>
  </si>
  <si>
    <t>MEJ KATO SELIS: KATO</t>
  </si>
  <si>
    <t>WEYN JOKE: JOKE WEYN</t>
  </si>
  <si>
    <t>VERCAUTEREN LOUIS: LOUIS VERCAUTEREN</t>
  </si>
  <si>
    <t>ADRIAENSSENS ROBBE: ROBBE ADRIAENSSENS</t>
  </si>
  <si>
    <t>CORNELIS-VAN HAUTE: LOT CORNELIS</t>
  </si>
  <si>
    <t>Renéke</t>
  </si>
  <si>
    <t>DE WREE LUKAS: LW1: LUKAS DE WREE</t>
  </si>
  <si>
    <t>RINKE DE BO: - NAFT</t>
  </si>
  <si>
    <t>Piet</t>
  </si>
  <si>
    <t>STEENSSENS LUKA: LUKA</t>
  </si>
  <si>
    <t>MAMPAEY NAIS: NAIS MAMPAEY</t>
  </si>
  <si>
    <t>DHR. SIMON VAN DE VOORDE: SIMON</t>
  </si>
  <si>
    <t>ROBBE VYVEY: ROBBE (DEN ECHTE)</t>
  </si>
  <si>
    <t>ONGENA LAURE: LEIDINGSWEEKEND</t>
  </si>
  <si>
    <t xml:space="preserve">VAN GOETHEM SCHAUNI: </t>
  </si>
  <si>
    <t>JOKE THYSSEN: LEIDINGSWEEKEND</t>
  </si>
  <si>
    <t>WEEMAES TUUR: INSCHRIJVING + LEIDINGSWEEKEND LW1</t>
  </si>
  <si>
    <t>MEJ SAAR SELIS: LW1SAAR</t>
  </si>
  <si>
    <t>DE WILDE MORAN: MORAN</t>
  </si>
  <si>
    <t>DHR. JELLE DE GEEST: JELLE  MEREL</t>
  </si>
  <si>
    <t>Bauke</t>
  </si>
  <si>
    <t xml:space="preserve">CORNELIS LIES: </t>
  </si>
  <si>
    <t>MOORTHAMERS YOUK: LW NULL</t>
  </si>
  <si>
    <t>Lore</t>
  </si>
  <si>
    <t xml:space="preserve">VERCAUTEREN SEPPE: </t>
  </si>
  <si>
    <t>MAES RUNE:  RUNE</t>
  </si>
  <si>
    <t>Rinke</t>
  </si>
  <si>
    <t>MOORTHAMERS BAS: BAS</t>
  </si>
  <si>
    <t>BOEL SANDER: LEIDINGSWEEKEND</t>
  </si>
  <si>
    <t>rest leefweek</t>
  </si>
  <si>
    <t>CONICKX JORIEN: JORIEN</t>
  </si>
  <si>
    <t>BAUKE ROMBAUT: LEIDINGSWEEKEND</t>
  </si>
  <si>
    <t>MARTHE DE BRABANDER: Leidingsweekend</t>
  </si>
  <si>
    <t>MEVR. RENEKE OSTE: RENEKE</t>
  </si>
  <si>
    <t>VAN CAMPENHOUT TRUI: TRUI</t>
  </si>
  <si>
    <t>MEJ LORE SELIS: LORE</t>
  </si>
  <si>
    <t>THIERENS CEDRIC: WOEPS. NOG VAN LEIDINGSWEEKEND</t>
  </si>
  <si>
    <t>DE H SENNE WIERZBA: Leidingsweekend</t>
  </si>
  <si>
    <t>MAMPAEY JOAS: LEIDINGSWEEKEND</t>
  </si>
  <si>
    <t>SCOUTING LIER VZW: TERUGSTORTING WAARBORG SCOUTS SINT JOHANNAS</t>
  </si>
  <si>
    <t>DE H WOUT VAN POUCKE: WOUT VAN POUCKE</t>
  </si>
  <si>
    <t>GEERAERTS SUS: SUS GEERAERTS</t>
  </si>
  <si>
    <t>NWJ</t>
  </si>
  <si>
    <t>JOKE THYSSEN: JOKE THYSSEN</t>
  </si>
  <si>
    <t>DHR. JELLE DE GEEST: JELLE DE GEEST</t>
  </si>
  <si>
    <t>DHR. SIMON VAN DE VOORDE: SIMON VAN DE VOORDE</t>
  </si>
  <si>
    <t>ROBBE VYVEY: ROBBE VYVEY</t>
  </si>
  <si>
    <t>VYVEY-CLOET: BEN EN INE VYVEY-CLOET</t>
  </si>
  <si>
    <t>THIERENS CEDRIC: CEDRIC THIERENS</t>
  </si>
  <si>
    <t>MAES RUNE: RUNE MAES</t>
  </si>
  <si>
    <t>MEJ KATO SELIS: KATO SELIS</t>
  </si>
  <si>
    <t>BOEL SANDER: SANDER BOEL</t>
  </si>
  <si>
    <t>WEYN JOKE: Nieuwjaar alcoholisch  xxx</t>
  </si>
  <si>
    <t>MAMPAEY NAIS: NMJ NAIS MAMPAEY</t>
  </si>
  <si>
    <t>MEJ SAAR SELIS: Nieuwjaar</t>
  </si>
  <si>
    <t>WEEMAES TUUR: geld Tuur nieuwjaar</t>
  </si>
  <si>
    <t>MEJ LOUKA VAN AELST: MATS VAN AELST</t>
  </si>
  <si>
    <t>ONGENA LAURE: nieuwjaar</t>
  </si>
  <si>
    <t>MAMPAEY JOAS: NIEUWJAAR</t>
  </si>
  <si>
    <t>DE WREE LUKAS: NJ LUKAS DE WREE</t>
  </si>
  <si>
    <t>MEVR. MEREL DE GEEST: NIEUWJAAR MEREL</t>
  </si>
  <si>
    <t>Robbe Adriaenssens: ETEN</t>
  </si>
  <si>
    <t>Ine &amp; Ben: GLAZEN</t>
  </si>
  <si>
    <t>RUNE MAES: DECOR</t>
  </si>
  <si>
    <t>MOORTHAMERS YOUK: nieuwjaar</t>
  </si>
  <si>
    <t>DE WILDE MORAN: NJ MORAN DE WILDE</t>
  </si>
  <si>
    <t>SIEN DE BRABANDER: nieuwjaar</t>
  </si>
  <si>
    <t>MAMPAEY ILIAS: MONEY ILIAS NIEUWJAAR SORRY DA HET ZO LAAT IS XXX</t>
  </si>
  <si>
    <t>CORNELIS-VAN HAUTE: LOT CORNELIS OUDJAAR</t>
  </si>
  <si>
    <t>PIET CORNELIS: nieuwjaar</t>
  </si>
  <si>
    <t>CEDRIC THIERENS: df</t>
  </si>
  <si>
    <t>Lore selis: f</t>
  </si>
  <si>
    <t>YOUK MOORTHAMERS: f</t>
  </si>
  <si>
    <t>Lukas Boel: Leidingsweekend</t>
  </si>
  <si>
    <t>nog te krijgen</t>
  </si>
  <si>
    <t>Winkel: Leidingsweekend</t>
  </si>
  <si>
    <t>Colruyt: Leidingsweekend</t>
  </si>
  <si>
    <t>LW2</t>
  </si>
  <si>
    <t>SANDER BOEL: Eten leidingsweekend</t>
  </si>
  <si>
    <t>SANDER BOEL: Inkom Monkey Dronky</t>
  </si>
  <si>
    <t>Naft</t>
  </si>
  <si>
    <t>VAN GOETHEM SCHAUNI: yuyuuuu</t>
  </si>
  <si>
    <t>Totaal prijs</t>
  </si>
  <si>
    <t>SIEN DE BRABANDER: SIEN</t>
  </si>
  <si>
    <t>WEYN JOKE: JOKE</t>
  </si>
  <si>
    <t>WIM CHEYNS: Wim LW2</t>
  </si>
  <si>
    <t>DE WILDE OBE: kut obe</t>
  </si>
  <si>
    <t>Totaal:</t>
  </si>
  <si>
    <t>ADRIAENSSENS ROBBE: ROBBE</t>
  </si>
  <si>
    <t>BENTE ROMBAUT: BENTE</t>
  </si>
  <si>
    <t>Naam</t>
  </si>
  <si>
    <t>Factor</t>
  </si>
  <si>
    <t>Prijs</t>
  </si>
  <si>
    <t>Betaald?</t>
  </si>
  <si>
    <t>VAN VYNCKT FREIJA: DANAE</t>
  </si>
  <si>
    <t>MAES RUNE: RUNE</t>
  </si>
  <si>
    <t>DE BOCK ARJEN: ARJEN</t>
  </si>
  <si>
    <t>MAMPAEY NAIS: NAIS</t>
  </si>
  <si>
    <t>MOORTHAMERS YOUK: YOUK</t>
  </si>
  <si>
    <t>Lukas</t>
  </si>
  <si>
    <t>SELIS LIPPENS: Leidingsweekend Saar</t>
  </si>
  <si>
    <t>SCOUTS ST-GILLIS-WAAS: WOUT VAN POUCKE</t>
  </si>
  <si>
    <t>MEVR. RENEKE OSTE: LW 2 RENEKE</t>
  </si>
  <si>
    <t>VERCAUTEREN SEPPE: PATJE</t>
  </si>
  <si>
    <t>MOORTHAMERS BAS: L BAS W.  2</t>
  </si>
  <si>
    <t>DE WREE LUKAS: LUKAS</t>
  </si>
  <si>
    <t>CORNELIS PIET: PIET</t>
  </si>
  <si>
    <t>PIET CORNELIS: TE VEEL BETAALD</t>
  </si>
  <si>
    <t>WEEMAES TUUR: LW 2 TUUR WEEMAES</t>
  </si>
  <si>
    <t>DHR. JELLE DE GEEST: JELLE</t>
  </si>
  <si>
    <t>ONGENA LAURE: LAURE</t>
  </si>
  <si>
    <t>GEERAERTS SUS: SUS</t>
  </si>
  <si>
    <t>BOEL SANDER: - SANDER BOEL</t>
  </si>
  <si>
    <t>CONICKX JORIEN: LW JORIEN</t>
  </si>
  <si>
    <t>VERCAUTEREN LOUIS: LOUIS</t>
  </si>
  <si>
    <t>THIERENS CEDRIC: CEDRIC</t>
  </si>
  <si>
    <t>BOEL LUKAS: LEIDINGSWEEKEND</t>
  </si>
  <si>
    <t>MAMPAEY ILIAS: ILIAS</t>
  </si>
  <si>
    <t>CORNELIS-VAN HAUTE: LOT</t>
  </si>
  <si>
    <t>MAMPAEY JOAS:   BFE</t>
  </si>
  <si>
    <t>Sus</t>
  </si>
  <si>
    <t>Pipi</t>
  </si>
  <si>
    <t>Collect &amp; go: bedankingsfeestje buffet+drank</t>
  </si>
  <si>
    <t>Renmans: Vlees bedankingsfeestje</t>
  </si>
  <si>
    <t>Colruyt: Cava + kidibull bedankingsfeestje</t>
  </si>
  <si>
    <t>BFE</t>
  </si>
  <si>
    <t>plezant bakkerij: Brood bedankingsfeestje</t>
  </si>
  <si>
    <t>X</t>
  </si>
  <si>
    <t>SIEN DE BRABANDER: Sien</t>
  </si>
  <si>
    <t>Sponsoring Groepskas</t>
  </si>
  <si>
    <t>MEJ LOUKA VAN AELST: LOUKA</t>
  </si>
  <si>
    <t>Vlees pps</t>
  </si>
  <si>
    <t>Aantal Gasten</t>
  </si>
  <si>
    <t>Inkomsten Vlees</t>
  </si>
  <si>
    <t>VAN GOETHEM SCHAUNI: SCHAUNI</t>
  </si>
  <si>
    <t>Overschot Scoutshuisje</t>
  </si>
  <si>
    <t>Nog te betalen</t>
  </si>
  <si>
    <t>VERCAUTEREN SEPPE: Patje</t>
  </si>
  <si>
    <t>Huidig per persoon</t>
  </si>
  <si>
    <t>VYVEY-WAUMAN: WANNES   KAAT</t>
  </si>
  <si>
    <t>VAN BUYNDER-SCHEPENS: KIRSTEN + THIJS</t>
  </si>
  <si>
    <t>Arne</t>
  </si>
  <si>
    <t>VYVEY-CLOET: INE EN BEN</t>
  </si>
  <si>
    <t>DE H WOUT VAN POUCKE: WOUT</t>
  </si>
  <si>
    <t>Ben</t>
  </si>
  <si>
    <t>STEENSSENS LUKA: Luka</t>
  </si>
  <si>
    <t>DE WREE LUKAS: BF1 LUKAS DE WREE</t>
  </si>
  <si>
    <t>Danae</t>
  </si>
  <si>
    <t>Dries</t>
  </si>
  <si>
    <t>LOUIS VERCAUTEREN: ingredienten extra patatsla bbq bedankingsfeestje</t>
  </si>
  <si>
    <t>Ine</t>
  </si>
  <si>
    <t>OPGENHAFFEN SILKE: bedankingsfeestje</t>
  </si>
  <si>
    <t>Jens</t>
  </si>
  <si>
    <t>RINKE DE BO: RINKE</t>
  </si>
  <si>
    <t>CLOET ARNE: ARNE</t>
  </si>
  <si>
    <t>Kaat</t>
  </si>
  <si>
    <t>BAUKE ROMBAUT: bedankingsfeestje</t>
  </si>
  <si>
    <t>Katrien</t>
  </si>
  <si>
    <t>MEJ SAAR SELIS: SAAR</t>
  </si>
  <si>
    <t>Kirsten</t>
  </si>
  <si>
    <t>MAMPAEY ILIAS: BEDANKINGSFEESTJE ILIAS</t>
  </si>
  <si>
    <t>Lander</t>
  </si>
  <si>
    <t>JOKE THYSSEN: JOKE T.</t>
  </si>
  <si>
    <t>MARTHE DE BRABANDER: MARTHE DE BRABANDER</t>
  </si>
  <si>
    <t>DE WILDE OBE: OBE</t>
  </si>
  <si>
    <t>VAN BUYNDER DRIES: bdf</t>
  </si>
  <si>
    <t>WEYN JOKE: JOKE BIER</t>
  </si>
  <si>
    <t>DE WILDE OBE: OBE PART 2</t>
  </si>
  <si>
    <t>KOKLENBERG KATRIEN: KATRIEN</t>
  </si>
  <si>
    <t>?</t>
  </si>
  <si>
    <t>Marlies</t>
  </si>
  <si>
    <t>SCOUTS ST-GILLIS-WAAS: Overschot leidingsfeestje</t>
  </si>
  <si>
    <t>WIM CHEYNS: bfe</t>
  </si>
  <si>
    <t>WEEMAES TUUR: tuur BBQ</t>
  </si>
  <si>
    <t>LORE SELIS: Leidingsfeestje dubbel</t>
  </si>
  <si>
    <t>CORNELIS-FORRE: JENS LIES</t>
  </si>
  <si>
    <t>CONICKX JORIEN: JORIEN EN LANDER</t>
  </si>
  <si>
    <t>SCHELFHOUT MARLIES: MARLIES</t>
  </si>
  <si>
    <t>DE H SENNE WIERZBA: Bedankingsfeestje</t>
  </si>
  <si>
    <t>BOEL SANDER: BEDANKINGSFEESTJE SANDER</t>
  </si>
  <si>
    <t>RobbeA</t>
  </si>
  <si>
    <t>RobbeV</t>
  </si>
  <si>
    <t>DHR. JELLE DE GEEST: MEREL</t>
  </si>
  <si>
    <t>Silke</t>
  </si>
  <si>
    <t>Thijs</t>
  </si>
  <si>
    <t>WannesV</t>
  </si>
  <si>
    <t>Wim</t>
  </si>
  <si>
    <t>Woutvp</t>
  </si>
  <si>
    <t>RINKE DE BO: MARSEPEIN 2 BESTELLINGEN SAMEN</t>
  </si>
  <si>
    <t>VAN DAELE TESSY: MARSEPEIN VAN DAELE TESSY. TWEEHAGEN 80</t>
  </si>
  <si>
    <t>MEJ LIESBETH LAUWERS: MILLA FELIX LAUWERS 2X 500G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</si>
  <si>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</si>
  <si>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</si>
  <si>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</si>
  <si>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</si>
  <si>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</si>
  <si>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</si>
  <si>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</si>
  <si>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</si>
  <si>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</si>
  <si>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</si>
  <si>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</si>
  <si>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</si>
  <si>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</si>
  <si>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</si>
  <si>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</si>
  <si>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</si>
  <si>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</si>
  <si>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</si>
  <si>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</si>
  <si>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</si>
  <si>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</si>
  <si>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</si>
  <si>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</si>
  <si>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</si>
  <si>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</si>
  <si>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</si>
  <si>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</si>
  <si>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</si>
  <si>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</si>
  <si>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</si>
  <si>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</si>
  <si>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</si>
  <si>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</si>
  <si>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</si>
  <si>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</si>
  <si>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</si>
  <si>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</si>
  <si>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</si>
  <si>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</si>
  <si>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</si>
  <si>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</si>
  <si>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</si>
  <si>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</si>
  <si>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</si>
  <si>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</si>
  <si>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</si>
  <si>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</si>
  <si>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</si>
  <si>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</si>
  <si>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</si>
  <si>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</si>
  <si>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</si>
  <si>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</si>
  <si>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</si>
  <si>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</si>
  <si>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</si>
  <si>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</si>
  <si>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</si>
  <si>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</si>
  <si>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</si>
  <si>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</si>
  <si>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</si>
  <si>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</si>
  <si>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</si>
  <si>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</si>
  <si>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</si>
  <si>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</si>
  <si>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</si>
  <si>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</si>
  <si>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</si>
  <si>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</si>
  <si>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</si>
  <si>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</si>
  <si>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</si>
  <si>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</si>
  <si>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</si>
  <si>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</si>
  <si>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</si>
  <si>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</si>
  <si>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</si>
  <si>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</si>
  <si>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</si>
  <si>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</si>
  <si>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</si>
  <si>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</si>
  <si>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</si>
  <si>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</si>
  <si>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</si>
  <si>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</si>
  <si>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</si>
  <si>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</si>
  <si>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</si>
  <si>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</si>
  <si>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</si>
  <si>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</si>
  <si>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</si>
  <si>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</si>
  <si>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</si>
  <si>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</si>
  <si>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</si>
  <si>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</si>
  <si>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</si>
  <si>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</si>
  <si>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</si>
  <si>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</si>
  <si>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</si>
  <si>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</si>
  <si>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</si>
  <si>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</si>
  <si>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</si>
  <si>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</si>
  <si>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</si>
  <si>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</si>
  <si>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</si>
  <si>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</si>
  <si>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</si>
  <si>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</si>
  <si>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</si>
  <si>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</si>
  <si>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</si>
  <si>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</si>
  <si>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</si>
  <si>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</si>
  <si>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</si>
  <si>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</si>
  <si>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</si>
  <si>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nmbs: trein groepsreis</t>
  </si>
  <si>
    <t>VAN PASSEL-TRIENPONT: VAN PASSEL NENA EN LOLA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</si>
  <si>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</si>
  <si>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</si>
  <si>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</si>
  <si>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</si>
  <si>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</si>
  <si>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</si>
  <si>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</si>
  <si>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</si>
  <si>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</si>
  <si>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</si>
  <si>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</si>
  <si>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</si>
  <si>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</si>
  <si>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</si>
  <si>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DE PAEP-GALLE M &amp; V: SANDER MARLIES EN JOLIEN DE PAEP</t>
  </si>
  <si>
    <t>LOUIS VERCAUTEREN: terugbetaling voorschieten ijsjes groepsreis</t>
  </si>
  <si>
    <t>SCOUTS ST-GILLIS-WAAS: 2de aankoop ijsjes groepsreis</t>
  </si>
  <si>
    <t>DE PAEP - GALLE: terugbetaling dubbele inschrijving groepsreis Marlies Sander Jolien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</si>
</sst>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€-813]\ * #,##0.00_ ;_ [$€-813]\ * \-#,##0.00_ ;_ [$€-813]\ * &quot;-&quot;??_ ;_ @_ "/>
    <numFmt numFmtId="165" formatCode="_-&quot;€&quot;\ * #,##0.00_-;\-&quot;€&quot;\ * #,##0.00_-;_-&quot;€&quot;\ * &quot;-&quot;??_-;_-@"/>
    <numFmt numFmtId="166" formatCode="_-\€\ * #,##0.00_-;\-\€\ * #,##0.00_-;_-\€\ * &quot;-&quot;??_-;_-@"/>
    <numFmt numFmtId="167" formatCode="&quot;€&quot;\ #,##0.00"/>
    <numFmt numFmtId="168" formatCode="_-\€\ * #,##0.00_-;\-\€\ * #,##0.00_-;_-\€\ 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sz val="11"/>
      <color rgb="FF1D2129"/>
      <name val="Calibri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2"/>
    <xf numFmtId="0" fontId="5" fillId="0" borderId="2"/>
  </cellStyleXfs>
  <cellXfs count="33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0" fontId="4" fillId="3" borderId="2" xfId="0" applyFont="1" applyFill="1"/>
    <xf numFmtId="166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167" fontId="1" fillId="0" borderId="0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9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3" fillId="0" borderId="0" xfId="0" applyNumberFormat="1" applyFont="1" applyBorder="1"/>
    <xf numFmtId="0" fontId="5" fillId="0" borderId="0" xfId="1" applyBorder="1"/>
    <xf numFmtId="168" fontId="1" fillId="0" borderId="0" xfId="0" applyNumberFormat="1" applyFont="1" applyBorder="1"/>
    <xf numFmtId="168" fontId="0" fillId="0" borderId="0" xfId="0" applyNumberFormat="1" applyBorder="1"/>
    <xf numFmtId="0" fontId="5" fillId="0" borderId="2" xfId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</cellXfs>
  <cellStyles count="2">
    <cellStyle name="Hyperlink" xfId="1" builtinId="8"/>
    <cellStyle name="Standaard" xfId="0" builtinId="0"/>
  </cellStyles>
  <dxfs count="5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600</v>
      </c>
      <c r="D2" s="3"/>
      <c r="F2" s="3"/>
    </row>
    <row r="3" spans="1:6" ht="14.25" customHeight="1" x14ac:dyDescent="0.25">
      <c r="A3" s="5" t="s">
        <v>4</v>
      </c>
      <c r="B3" s="4">
        <f>Leefweek!$E$3</f>
        <v>474.43000000000018</v>
      </c>
      <c r="D3" s="3"/>
    </row>
    <row r="4" spans="1:6" ht="14.25" customHeight="1" x14ac:dyDescent="0.25">
      <c r="A4" s="5" t="s">
        <v>5</v>
      </c>
      <c r="B4" s="4">
        <f>BBQ!$E$3</f>
        <v>2193.27</v>
      </c>
    </row>
    <row r="5" spans="1:6" ht="14.25" customHeight="1" x14ac:dyDescent="0.25">
      <c r="A5" s="5" t="s">
        <v>6</v>
      </c>
      <c r="B5" s="4">
        <f>Allerlei!$E$3</f>
        <v>2386.4799999999996</v>
      </c>
    </row>
    <row r="6" spans="1:6" ht="14.25" customHeight="1" x14ac:dyDescent="0.25">
      <c r="A6" s="5" t="s">
        <v>7</v>
      </c>
      <c r="B6" s="4">
        <f>Inschrijvingen!$E$2</f>
        <v>2262.2000000000003</v>
      </c>
    </row>
    <row r="7" spans="1:6" ht="14.25" customHeight="1" x14ac:dyDescent="0.25">
      <c r="A7" s="5" t="s">
        <v>8</v>
      </c>
      <c r="B7" s="4">
        <f>'Leidingsweekend 1'!$E$3</f>
        <v>-192.79000000000019</v>
      </c>
    </row>
    <row r="8" spans="1:6" ht="14.25" customHeight="1" x14ac:dyDescent="0.25">
      <c r="A8" s="5" t="s">
        <v>9</v>
      </c>
      <c r="B8" s="4">
        <f>'Pannekoeken verkoop'!$E$3</f>
        <v>3584.9</v>
      </c>
    </row>
    <row r="9" spans="1:6" ht="14.25" customHeight="1" x14ac:dyDescent="0.25">
      <c r="A9" s="5" t="s">
        <v>10</v>
      </c>
      <c r="B9" s="4">
        <f>Nieuwjaar!$E$3</f>
        <v>-5.3700000000000188</v>
      </c>
    </row>
    <row r="10" spans="1:6" ht="14.25" customHeight="1" x14ac:dyDescent="0.25">
      <c r="A10" s="5" t="s">
        <v>11</v>
      </c>
      <c r="B10" s="4">
        <f>'Leidingsweekend 2'!$E$3</f>
        <v>-239.87000000000126</v>
      </c>
    </row>
    <row r="11" spans="1:6" ht="14.25" customHeight="1" x14ac:dyDescent="0.25">
      <c r="A11" s="5" t="s">
        <v>12</v>
      </c>
      <c r="B11" s="4">
        <f>Bedankingsfeestje!$E$3</f>
        <v>-224.01</v>
      </c>
    </row>
    <row r="12" spans="1:6" ht="14.25" customHeight="1" x14ac:dyDescent="0.25">
      <c r="A12" s="26" t="s">
        <v>13</v>
      </c>
      <c r="B12" s="4">
        <f>SpaghettiFretti!$E$3</f>
        <v>0</v>
      </c>
    </row>
    <row r="13" spans="1:6" ht="14.25" customHeight="1" x14ac:dyDescent="0.25">
      <c r="A13" s="29" t="s">
        <v>14</v>
      </c>
      <c r="B13" s="4">
        <f>Groepsreis!$E$3</f>
        <v>-64.13</v>
      </c>
      <c r="D13" s="7" t="s">
        <v>15</v>
      </c>
    </row>
    <row r="14" spans="1:6" ht="14.25" customHeight="1" x14ac:dyDescent="0.25">
      <c r="B14" s="4"/>
      <c r="C14" s="8"/>
      <c r="D14" s="9">
        <f>SUM(B:B)</f>
        <v>10775.11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51" priority="1" operator="lessThan">
      <formula>0</formula>
    </cfRule>
    <cfRule type="cellIs" dxfId="50" priority="2" operator="greaterThan">
      <formula>0</formula>
    </cfRule>
  </conditionalFormatting>
  <conditionalFormatting sqref="D14">
    <cfRule type="cellIs" dxfId="49" priority="3" operator="lessThan">
      <formula>0</formula>
    </cfRule>
    <cfRule type="cellIs" dxfId="48" priority="4" operator="greaterThan">
      <formula>0</formula>
    </cfRule>
  </conditionalFormatting>
  <hyperlinks>
    <hyperlink ref="A3" location="Leefweek!A1" display="Leefweek" xr:uid="{00000000-0004-0000-0000-000000000000}"/>
    <hyperlink ref="A4" location="BBQ!A1" display="BBQ" xr:uid="{00000000-0004-0000-0000-000001000000}"/>
    <hyperlink ref="A5" location="Allerlei!A1" display="Allerlei" xr:uid="{00000000-0004-0000-0000-000002000000}"/>
    <hyperlink ref="A6" location="Inschrijvingen!A1" display="Inschrijvingen!A1" xr:uid="{00000000-0004-0000-0000-000003000000}"/>
    <hyperlink ref="A7" location="'Leidingsweekend 1'!A1" display="'Leidingsweekend 1'!A1" xr:uid="{00000000-0004-0000-0000-000004000000}"/>
    <hyperlink ref="A8" location="'Pannekoeken verkoop'!A1" display="'Pannekoeken verkoop'!A1" xr:uid="{00000000-0004-0000-0000-000005000000}"/>
    <hyperlink ref="A9" location="Nieuwjaar!A1" display="Nieuwjaar!A1" xr:uid="{00000000-0004-0000-0000-000006000000}"/>
    <hyperlink ref="A10" location="'Leidingsweekend 2'!A1" display="Leidingsweeknd2" xr:uid="{00000000-0004-0000-0000-000007000000}"/>
    <hyperlink ref="A11" location="Bedankingsfeestje!A1" display="Bedankingsfeestje" xr:uid="{00000000-0004-0000-0000-000008000000}"/>
    <hyperlink ref="A12" location="SpaghettiFretti!A1" display="SpaghettiFretti" xr:uid="{00000000-0004-0000-0000-000009000000}"/>
    <hyperlink ref="A13" location="Groepsreis!A1" display="Groepsreis" xr:uid="{00000000-0004-0000-0000-00000A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G54" sqref="G5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721</v>
      </c>
      <c r="B2" s="13">
        <v>71</v>
      </c>
    </row>
    <row r="3" spans="1:5" ht="14.25" customHeight="1" x14ac:dyDescent="0.25">
      <c r="A3" s="6" t="s">
        <v>722</v>
      </c>
      <c r="B3" s="13">
        <v>14</v>
      </c>
      <c r="D3" s="1" t="s">
        <v>15</v>
      </c>
      <c r="E3" s="2">
        <f>SUM((B:B))</f>
        <v>3584.9</v>
      </c>
    </row>
    <row r="4" spans="1:5" ht="14.25" customHeight="1" x14ac:dyDescent="0.25">
      <c r="A4" s="6" t="s">
        <v>723</v>
      </c>
      <c r="B4" s="13">
        <v>14</v>
      </c>
      <c r="D4" s="1" t="s">
        <v>19</v>
      </c>
      <c r="E4" s="11" t="s">
        <v>724</v>
      </c>
    </row>
    <row r="5" spans="1:5" ht="14.25" customHeight="1" x14ac:dyDescent="0.25">
      <c r="A5" s="6" t="s">
        <v>725</v>
      </c>
      <c r="B5" s="13">
        <v>7</v>
      </c>
    </row>
    <row r="6" spans="1:5" ht="14.25" customHeight="1" x14ac:dyDescent="0.25">
      <c r="A6" s="6" t="s">
        <v>726</v>
      </c>
      <c r="B6" s="13">
        <v>10</v>
      </c>
    </row>
    <row r="7" spans="1:5" ht="14.25" customHeight="1" x14ac:dyDescent="0.25">
      <c r="A7" s="6" t="s">
        <v>727</v>
      </c>
      <c r="B7" s="13">
        <v>10</v>
      </c>
    </row>
    <row r="8" spans="1:5" ht="14.25" customHeight="1" x14ac:dyDescent="0.25">
      <c r="A8" s="6" t="s">
        <v>728</v>
      </c>
      <c r="B8" s="13">
        <v>12</v>
      </c>
    </row>
    <row r="9" spans="1:5" ht="14.25" customHeight="1" x14ac:dyDescent="0.25">
      <c r="A9" s="6" t="s">
        <v>729</v>
      </c>
      <c r="B9" s="13">
        <v>10</v>
      </c>
    </row>
    <row r="10" spans="1:5" ht="14.25" customHeight="1" x14ac:dyDescent="0.25">
      <c r="A10" s="6" t="s">
        <v>730</v>
      </c>
      <c r="B10" s="13">
        <v>10</v>
      </c>
    </row>
    <row r="11" spans="1:5" ht="14.25" customHeight="1" x14ac:dyDescent="0.25">
      <c r="A11" s="6" t="s">
        <v>731</v>
      </c>
      <c r="B11" s="13">
        <v>21</v>
      </c>
    </row>
    <row r="12" spans="1:5" ht="14.25" customHeight="1" x14ac:dyDescent="0.25">
      <c r="A12" s="6" t="s">
        <v>732</v>
      </c>
      <c r="B12" s="13">
        <v>10</v>
      </c>
    </row>
    <row r="13" spans="1:5" ht="14.25" customHeight="1" x14ac:dyDescent="0.25">
      <c r="A13" s="6" t="s">
        <v>733</v>
      </c>
      <c r="B13" s="13">
        <v>55</v>
      </c>
    </row>
    <row r="14" spans="1:5" ht="14.25" customHeight="1" x14ac:dyDescent="0.25">
      <c r="A14" s="6" t="s">
        <v>734</v>
      </c>
      <c r="B14" s="13">
        <v>84</v>
      </c>
    </row>
    <row r="15" spans="1:5" ht="14.25" customHeight="1" x14ac:dyDescent="0.25">
      <c r="A15" s="6" t="s">
        <v>735</v>
      </c>
      <c r="B15" s="13">
        <v>10</v>
      </c>
    </row>
    <row r="16" spans="1:5" ht="14.25" customHeight="1" x14ac:dyDescent="0.25">
      <c r="A16" s="6" t="s">
        <v>736</v>
      </c>
      <c r="B16" s="13">
        <v>94</v>
      </c>
    </row>
    <row r="17" spans="1:2" ht="14.25" customHeight="1" x14ac:dyDescent="0.25">
      <c r="A17" s="6" t="s">
        <v>737</v>
      </c>
      <c r="B17" s="13">
        <v>15</v>
      </c>
    </row>
    <row r="18" spans="1:2" ht="14.25" customHeight="1" x14ac:dyDescent="0.25">
      <c r="A18" s="6" t="s">
        <v>738</v>
      </c>
      <c r="B18" s="13">
        <v>-195</v>
      </c>
    </row>
    <row r="19" spans="1:2" ht="14.25" customHeight="1" x14ac:dyDescent="0.25">
      <c r="A19" s="6" t="s">
        <v>739</v>
      </c>
      <c r="B19" s="13">
        <v>14</v>
      </c>
    </row>
    <row r="20" spans="1:2" ht="15.75" customHeight="1" x14ac:dyDescent="0.25">
      <c r="A20" s="6" t="s">
        <v>740</v>
      </c>
      <c r="B20" s="13">
        <v>25</v>
      </c>
    </row>
    <row r="21" spans="1:2" ht="15.75" customHeight="1" x14ac:dyDescent="0.25">
      <c r="A21" s="6" t="s">
        <v>741</v>
      </c>
      <c r="B21" s="13">
        <v>10</v>
      </c>
    </row>
    <row r="22" spans="1:2" ht="15.75" customHeight="1" x14ac:dyDescent="0.25">
      <c r="A22" s="6" t="s">
        <v>742</v>
      </c>
      <c r="B22" s="13">
        <v>25</v>
      </c>
    </row>
    <row r="23" spans="1:2" ht="15.75" customHeight="1" x14ac:dyDescent="0.25">
      <c r="A23" s="6" t="s">
        <v>369</v>
      </c>
      <c r="B23" s="13">
        <v>-202</v>
      </c>
    </row>
    <row r="24" spans="1:2" ht="15.75" customHeight="1" x14ac:dyDescent="0.25">
      <c r="A24" s="6" t="s">
        <v>369</v>
      </c>
      <c r="B24" s="13">
        <v>-67.84</v>
      </c>
    </row>
    <row r="25" spans="1:2" ht="15.75" customHeight="1" x14ac:dyDescent="0.25">
      <c r="A25" s="6" t="s">
        <v>743</v>
      </c>
      <c r="B25" s="13">
        <v>-557.91999999999996</v>
      </c>
    </row>
    <row r="26" spans="1:2" ht="15.75" customHeight="1" x14ac:dyDescent="0.25">
      <c r="A26" s="6" t="s">
        <v>369</v>
      </c>
      <c r="B26" s="13">
        <v>-138.38999999999999</v>
      </c>
    </row>
    <row r="27" spans="1:2" ht="15.75" customHeight="1" x14ac:dyDescent="0.25">
      <c r="A27" s="6" t="s">
        <v>744</v>
      </c>
      <c r="B27" s="13">
        <v>14</v>
      </c>
    </row>
    <row r="28" spans="1:2" ht="15.75" customHeight="1" x14ac:dyDescent="0.25">
      <c r="A28" s="6" t="s">
        <v>369</v>
      </c>
      <c r="B28" s="13">
        <v>-26.5</v>
      </c>
    </row>
    <row r="29" spans="1:2" ht="15.75" customHeight="1" x14ac:dyDescent="0.25">
      <c r="A29" s="6" t="s">
        <v>745</v>
      </c>
      <c r="B29" s="13">
        <v>4</v>
      </c>
    </row>
    <row r="30" spans="1:2" ht="15.75" customHeight="1" x14ac:dyDescent="0.25">
      <c r="A30" s="6" t="s">
        <v>746</v>
      </c>
      <c r="B30" s="13">
        <v>35</v>
      </c>
    </row>
    <row r="31" spans="1:2" ht="15.75" customHeight="1" x14ac:dyDescent="0.25">
      <c r="A31" s="6" t="s">
        <v>747</v>
      </c>
      <c r="B31" s="13">
        <v>8</v>
      </c>
    </row>
    <row r="32" spans="1:2" ht="15.75" customHeight="1" x14ac:dyDescent="0.25">
      <c r="A32" s="6" t="s">
        <v>748</v>
      </c>
      <c r="B32" s="13">
        <v>30</v>
      </c>
    </row>
    <row r="33" spans="1:2" ht="15.75" customHeight="1" x14ac:dyDescent="0.25">
      <c r="A33" s="6" t="s">
        <v>749</v>
      </c>
      <c r="B33" s="13">
        <v>35</v>
      </c>
    </row>
    <row r="34" spans="1:2" ht="15.75" customHeight="1" x14ac:dyDescent="0.25">
      <c r="A34" s="6" t="s">
        <v>750</v>
      </c>
      <c r="B34" s="13">
        <v>4</v>
      </c>
    </row>
    <row r="35" spans="1:2" ht="15.75" customHeight="1" x14ac:dyDescent="0.25">
      <c r="A35" s="6" t="s">
        <v>751</v>
      </c>
      <c r="B35" s="13">
        <v>812.45</v>
      </c>
    </row>
    <row r="36" spans="1:2" ht="15.75" customHeight="1" x14ac:dyDescent="0.25">
      <c r="A36" s="6" t="s">
        <v>752</v>
      </c>
      <c r="B36" s="13">
        <v>30</v>
      </c>
    </row>
    <row r="37" spans="1:2" ht="15.75" customHeight="1" x14ac:dyDescent="0.25">
      <c r="A37" s="6" t="s">
        <v>753</v>
      </c>
      <c r="B37" s="13">
        <v>4</v>
      </c>
    </row>
    <row r="38" spans="1:2" ht="15.75" customHeight="1" x14ac:dyDescent="0.25">
      <c r="A38" s="6" t="s">
        <v>754</v>
      </c>
      <c r="B38" s="13">
        <v>50</v>
      </c>
    </row>
    <row r="39" spans="1:2" ht="15.75" customHeight="1" x14ac:dyDescent="0.25">
      <c r="A39" s="6" t="s">
        <v>755</v>
      </c>
      <c r="B39" s="13">
        <v>25</v>
      </c>
    </row>
    <row r="40" spans="1:2" ht="15.75" customHeight="1" x14ac:dyDescent="0.25">
      <c r="A40" s="6" t="s">
        <v>756</v>
      </c>
      <c r="B40" s="13">
        <v>14</v>
      </c>
    </row>
    <row r="41" spans="1:2" ht="15.75" customHeight="1" x14ac:dyDescent="0.25">
      <c r="A41" s="6" t="s">
        <v>757</v>
      </c>
      <c r="B41" s="13">
        <v>16</v>
      </c>
    </row>
    <row r="42" spans="1:2" ht="15.75" customHeight="1" x14ac:dyDescent="0.25">
      <c r="A42" s="6" t="s">
        <v>758</v>
      </c>
      <c r="B42" s="13">
        <v>20</v>
      </c>
    </row>
    <row r="43" spans="1:2" ht="15.75" customHeight="1" x14ac:dyDescent="0.25">
      <c r="A43" s="6" t="s">
        <v>759</v>
      </c>
      <c r="B43" s="13">
        <v>150</v>
      </c>
    </row>
    <row r="44" spans="1:2" ht="15.75" customHeight="1" x14ac:dyDescent="0.25">
      <c r="A44" s="6" t="s">
        <v>760</v>
      </c>
      <c r="B44" s="13">
        <v>55</v>
      </c>
    </row>
    <row r="45" spans="1:2" ht="15.75" customHeight="1" x14ac:dyDescent="0.25">
      <c r="A45" s="6" t="s">
        <v>761</v>
      </c>
      <c r="B45" s="13">
        <v>-239.28</v>
      </c>
    </row>
    <row r="46" spans="1:2" ht="15.75" customHeight="1" x14ac:dyDescent="0.25">
      <c r="A46" s="6" t="s">
        <v>762</v>
      </c>
      <c r="B46" s="13">
        <v>-60</v>
      </c>
    </row>
    <row r="47" spans="1:2" ht="15.75" customHeight="1" x14ac:dyDescent="0.25">
      <c r="A47" s="6" t="s">
        <v>763</v>
      </c>
      <c r="B47" s="13">
        <v>-150</v>
      </c>
    </row>
    <row r="48" spans="1:2" ht="15.75" customHeight="1" x14ac:dyDescent="0.25">
      <c r="A48" s="6" t="s">
        <v>764</v>
      </c>
      <c r="B48" s="13">
        <v>21</v>
      </c>
    </row>
    <row r="49" spans="1:2" ht="15.75" customHeight="1" x14ac:dyDescent="0.25">
      <c r="A49" s="6" t="s">
        <v>765</v>
      </c>
      <c r="B49" s="13">
        <v>100</v>
      </c>
    </row>
    <row r="50" spans="1:2" ht="15.75" customHeight="1" x14ac:dyDescent="0.25">
      <c r="A50" s="6" t="s">
        <v>766</v>
      </c>
      <c r="B50" s="13">
        <v>11</v>
      </c>
    </row>
    <row r="51" spans="1:2" ht="15.75" customHeight="1" x14ac:dyDescent="0.25">
      <c r="A51" s="6" t="s">
        <v>767</v>
      </c>
      <c r="B51" s="13">
        <v>3725</v>
      </c>
    </row>
    <row r="52" spans="1:2" ht="15.75" customHeight="1" x14ac:dyDescent="0.25">
      <c r="A52" s="6" t="s">
        <v>768</v>
      </c>
      <c r="B52" s="13">
        <v>-462.62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lessThan">
      <formula>0</formula>
    </cfRule>
    <cfRule type="cellIs" dxfId="14" priority="2" operator="greaterThan">
      <formula>0</formula>
    </cfRule>
  </conditionalFormatting>
  <conditionalFormatting sqref="E3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769</v>
      </c>
      <c r="B2" s="27">
        <v>23</v>
      </c>
    </row>
    <row r="3" spans="1:5" ht="14.25" customHeight="1" x14ac:dyDescent="0.25">
      <c r="A3" t="s">
        <v>770</v>
      </c>
      <c r="B3" s="27">
        <v>14</v>
      </c>
      <c r="D3" s="1" t="s">
        <v>15</v>
      </c>
      <c r="E3" s="2">
        <f>SUM((B:B))</f>
        <v>0</v>
      </c>
    </row>
    <row r="4" spans="1:5" ht="14.25" customHeight="1" x14ac:dyDescent="0.25">
      <c r="A4" t="s">
        <v>771</v>
      </c>
      <c r="B4" s="27">
        <v>10</v>
      </c>
      <c r="D4" s="1" t="s">
        <v>19</v>
      </c>
      <c r="E4" s="11"/>
    </row>
    <row r="5" spans="1:5" ht="14.25" customHeight="1" x14ac:dyDescent="0.25">
      <c r="A5" t="s">
        <v>772</v>
      </c>
      <c r="B5" s="27">
        <v>40</v>
      </c>
    </row>
    <row r="6" spans="1:5" ht="14.25" customHeight="1" x14ac:dyDescent="0.25">
      <c r="A6" t="s">
        <v>773</v>
      </c>
      <c r="B6" s="27">
        <v>20</v>
      </c>
    </row>
    <row r="7" spans="1:5" ht="14.25" customHeight="1" x14ac:dyDescent="0.25">
      <c r="A7" t="s">
        <v>774</v>
      </c>
      <c r="B7" s="27">
        <v>20</v>
      </c>
    </row>
    <row r="8" spans="1:5" ht="14.25" customHeight="1" x14ac:dyDescent="0.25">
      <c r="A8" t="s">
        <v>775</v>
      </c>
      <c r="B8" s="27">
        <v>20</v>
      </c>
    </row>
    <row r="9" spans="1:5" ht="14.25" customHeight="1" x14ac:dyDescent="0.25">
      <c r="A9" t="s">
        <v>776</v>
      </c>
      <c r="B9" s="27">
        <v>20</v>
      </c>
    </row>
    <row r="10" spans="1:5" ht="14.25" customHeight="1" x14ac:dyDescent="0.25">
      <c r="A10" t="s">
        <v>777</v>
      </c>
      <c r="B10" s="27">
        <v>10</v>
      </c>
    </row>
    <row r="11" spans="1:5" ht="14.25" customHeight="1" x14ac:dyDescent="0.25">
      <c r="A11" t="s">
        <v>778</v>
      </c>
      <c r="B11" s="27">
        <v>13</v>
      </c>
    </row>
    <row r="12" spans="1:5" ht="14.25" customHeight="1" x14ac:dyDescent="0.25">
      <c r="A12" t="s">
        <v>779</v>
      </c>
      <c r="B12" s="27">
        <v>20</v>
      </c>
    </row>
    <row r="13" spans="1:5" ht="14.25" customHeight="1" x14ac:dyDescent="0.25">
      <c r="A13" t="s">
        <v>780</v>
      </c>
      <c r="B13" s="27">
        <v>40</v>
      </c>
    </row>
    <row r="14" spans="1:5" ht="14.25" customHeight="1" x14ac:dyDescent="0.25">
      <c r="A14" t="s">
        <v>781</v>
      </c>
      <c r="B14" s="27">
        <v>1.5</v>
      </c>
    </row>
    <row r="15" spans="1:5" ht="14.25" customHeight="1" x14ac:dyDescent="0.25">
      <c r="A15" t="s">
        <v>782</v>
      </c>
      <c r="B15" s="27">
        <v>5</v>
      </c>
    </row>
    <row r="16" spans="1:5" ht="14.25" customHeight="1" x14ac:dyDescent="0.25">
      <c r="A16" t="s">
        <v>783</v>
      </c>
      <c r="B16" s="27">
        <v>10</v>
      </c>
    </row>
    <row r="17" spans="1:2" ht="14.25" customHeight="1" x14ac:dyDescent="0.25">
      <c r="A17" t="s">
        <v>784</v>
      </c>
      <c r="B17" s="27">
        <v>10</v>
      </c>
    </row>
    <row r="18" spans="1:2" ht="14.25" customHeight="1" x14ac:dyDescent="0.25">
      <c r="A18" t="s">
        <v>785</v>
      </c>
      <c r="B18" s="27">
        <v>5</v>
      </c>
    </row>
    <row r="19" spans="1:2" ht="14.25" customHeight="1" x14ac:dyDescent="0.25">
      <c r="A19" t="s">
        <v>786</v>
      </c>
      <c r="B19" s="27">
        <v>20</v>
      </c>
    </row>
    <row r="20" spans="1:2" ht="14.25" customHeight="1" x14ac:dyDescent="0.25">
      <c r="A20" t="s">
        <v>787</v>
      </c>
      <c r="B20" s="27">
        <v>20</v>
      </c>
    </row>
    <row r="21" spans="1:2" ht="15.75" customHeight="1" x14ac:dyDescent="0.25">
      <c r="A21" t="s">
        <v>788</v>
      </c>
      <c r="B21" s="27">
        <v>20</v>
      </c>
    </row>
    <row r="22" spans="1:2" ht="15.75" customHeight="1" x14ac:dyDescent="0.25">
      <c r="A22" t="s">
        <v>789</v>
      </c>
      <c r="B22" s="27">
        <v>10</v>
      </c>
    </row>
    <row r="23" spans="1:2" ht="15.75" customHeight="1" x14ac:dyDescent="0.25">
      <c r="A23" t="s">
        <v>790</v>
      </c>
      <c r="B23" s="27">
        <v>10</v>
      </c>
    </row>
    <row r="24" spans="1:2" ht="15.75" customHeight="1" x14ac:dyDescent="0.25">
      <c r="A24" t="s">
        <v>791</v>
      </c>
      <c r="B24" s="27">
        <v>40</v>
      </c>
    </row>
    <row r="25" spans="1:2" ht="15.75" customHeight="1" x14ac:dyDescent="0.25">
      <c r="A25" t="s">
        <v>792</v>
      </c>
      <c r="B25" s="27">
        <v>20</v>
      </c>
    </row>
    <row r="26" spans="1:2" ht="15.75" customHeight="1" x14ac:dyDescent="0.25">
      <c r="A26" t="s">
        <v>793</v>
      </c>
      <c r="B26" s="27">
        <v>119</v>
      </c>
    </row>
    <row r="27" spans="1:2" ht="15.75" customHeight="1" x14ac:dyDescent="0.25">
      <c r="A27" t="s">
        <v>794</v>
      </c>
      <c r="B27" s="27">
        <v>5</v>
      </c>
    </row>
    <row r="28" spans="1:2" ht="15.75" customHeight="1" x14ac:dyDescent="0.25">
      <c r="A28" t="s">
        <v>795</v>
      </c>
      <c r="B28" s="27">
        <v>10</v>
      </c>
    </row>
    <row r="29" spans="1:2" ht="15.75" customHeight="1" x14ac:dyDescent="0.25">
      <c r="A29" t="s">
        <v>796</v>
      </c>
      <c r="B29" s="27">
        <v>14</v>
      </c>
    </row>
    <row r="30" spans="1:2" ht="15.75" customHeight="1" x14ac:dyDescent="0.25">
      <c r="A30" t="s">
        <v>797</v>
      </c>
      <c r="B30" s="27">
        <v>40</v>
      </c>
    </row>
    <row r="31" spans="1:2" ht="15.75" customHeight="1" x14ac:dyDescent="0.25">
      <c r="A31" t="s">
        <v>798</v>
      </c>
      <c r="B31" s="27">
        <v>5</v>
      </c>
    </row>
    <row r="32" spans="1:2" ht="15.75" customHeight="1" x14ac:dyDescent="0.25">
      <c r="A32" t="s">
        <v>799</v>
      </c>
      <c r="B32" s="27">
        <v>20</v>
      </c>
    </row>
    <row r="33" spans="1:2" ht="15.75" customHeight="1" x14ac:dyDescent="0.25">
      <c r="A33" t="s">
        <v>800</v>
      </c>
      <c r="B33" s="27">
        <v>20</v>
      </c>
    </row>
    <row r="34" spans="1:2" ht="15.75" customHeight="1" x14ac:dyDescent="0.25">
      <c r="A34" t="s">
        <v>801</v>
      </c>
      <c r="B34" s="27">
        <v>10</v>
      </c>
    </row>
    <row r="35" spans="1:2" ht="15.75" customHeight="1" x14ac:dyDescent="0.25">
      <c r="A35" t="s">
        <v>802</v>
      </c>
      <c r="B35" s="27">
        <v>10</v>
      </c>
    </row>
    <row r="36" spans="1:2" ht="15.75" customHeight="1" x14ac:dyDescent="0.25">
      <c r="A36" t="s">
        <v>803</v>
      </c>
      <c r="B36" s="27">
        <v>20</v>
      </c>
    </row>
    <row r="37" spans="1:2" ht="15.75" customHeight="1" x14ac:dyDescent="0.25">
      <c r="A37" t="s">
        <v>804</v>
      </c>
      <c r="B37" s="27">
        <v>23</v>
      </c>
    </row>
    <row r="38" spans="1:2" ht="15.75" customHeight="1" x14ac:dyDescent="0.25">
      <c r="A38" t="s">
        <v>805</v>
      </c>
      <c r="B38" s="27">
        <v>26</v>
      </c>
    </row>
    <row r="39" spans="1:2" ht="15.75" customHeight="1" x14ac:dyDescent="0.25">
      <c r="A39" t="s">
        <v>806</v>
      </c>
      <c r="B39" s="27">
        <v>772.12</v>
      </c>
    </row>
    <row r="40" spans="1:2" ht="15.75" customHeight="1" x14ac:dyDescent="0.25">
      <c r="A40" t="s">
        <v>807</v>
      </c>
      <c r="B40" s="27">
        <v>10</v>
      </c>
    </row>
    <row r="41" spans="1:2" ht="15.75" customHeight="1" x14ac:dyDescent="0.25">
      <c r="A41" t="s">
        <v>808</v>
      </c>
      <c r="B41" s="27">
        <v>46</v>
      </c>
    </row>
    <row r="42" spans="1:2" ht="15.75" customHeight="1" x14ac:dyDescent="0.25">
      <c r="A42" t="s">
        <v>809</v>
      </c>
      <c r="B42" s="27">
        <v>20</v>
      </c>
    </row>
    <row r="43" spans="1:2" ht="15.75" customHeight="1" x14ac:dyDescent="0.25">
      <c r="A43" t="s">
        <v>810</v>
      </c>
      <c r="B43" s="27">
        <v>77</v>
      </c>
    </row>
    <row r="44" spans="1:2" ht="15.75" customHeight="1" x14ac:dyDescent="0.25">
      <c r="A44" t="s">
        <v>811</v>
      </c>
      <c r="B44" s="27">
        <v>20</v>
      </c>
    </row>
    <row r="45" spans="1:2" ht="15.75" customHeight="1" x14ac:dyDescent="0.25">
      <c r="A45" t="s">
        <v>812</v>
      </c>
      <c r="B45" s="27">
        <v>72</v>
      </c>
    </row>
    <row r="46" spans="1:2" ht="15.75" customHeight="1" x14ac:dyDescent="0.25">
      <c r="A46" t="s">
        <v>813</v>
      </c>
      <c r="B46" s="27">
        <v>36</v>
      </c>
    </row>
    <row r="47" spans="1:2" ht="15.75" customHeight="1" x14ac:dyDescent="0.25">
      <c r="A47" t="s">
        <v>814</v>
      </c>
      <c r="B47" s="27">
        <v>20</v>
      </c>
    </row>
    <row r="48" spans="1:2" ht="15.75" customHeight="1" x14ac:dyDescent="0.25">
      <c r="A48" t="s">
        <v>815</v>
      </c>
      <c r="B48" s="27">
        <v>64</v>
      </c>
    </row>
    <row r="49" spans="1:2" ht="15.75" customHeight="1" x14ac:dyDescent="0.25">
      <c r="A49" t="s">
        <v>816</v>
      </c>
      <c r="B49" s="27">
        <v>10</v>
      </c>
    </row>
    <row r="50" spans="1:2" ht="15.75" customHeight="1" x14ac:dyDescent="0.25">
      <c r="A50" t="s">
        <v>817</v>
      </c>
      <c r="B50" s="27">
        <v>10</v>
      </c>
    </row>
    <row r="51" spans="1:2" ht="15.75" customHeight="1" x14ac:dyDescent="0.25">
      <c r="A51" t="s">
        <v>818</v>
      </c>
      <c r="B51" s="27">
        <v>28</v>
      </c>
    </row>
    <row r="52" spans="1:2" ht="15.75" customHeight="1" x14ac:dyDescent="0.25">
      <c r="A52" t="s">
        <v>819</v>
      </c>
      <c r="B52" s="27">
        <v>-1928.62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E3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676</v>
      </c>
      <c r="B2" s="27">
        <v>8</v>
      </c>
    </row>
    <row r="3" spans="1:5" ht="14.25" customHeight="1" x14ac:dyDescent="0.25">
      <c r="A3" t="s">
        <v>820</v>
      </c>
      <c r="B3" s="27">
        <v>16</v>
      </c>
      <c r="D3" s="1" t="s">
        <v>15</v>
      </c>
      <c r="E3" s="2">
        <f>SUM((B:B))</f>
        <v>-64.13</v>
      </c>
    </row>
    <row r="4" spans="1:5" ht="14.25" customHeight="1" x14ac:dyDescent="0.25">
      <c r="A4" t="s">
        <v>821</v>
      </c>
      <c r="B4" s="27">
        <v>24</v>
      </c>
      <c r="D4" s="1" t="s">
        <v>19</v>
      </c>
      <c r="E4" s="11" t="s">
        <v>822</v>
      </c>
    </row>
    <row r="5" spans="1:5" ht="14.25" customHeight="1" x14ac:dyDescent="0.25">
      <c r="A5" t="s">
        <v>823</v>
      </c>
      <c r="B5" s="27">
        <v>8</v>
      </c>
    </row>
    <row r="6" spans="1:5" ht="14.25" customHeight="1" x14ac:dyDescent="0.25">
      <c r="A6" t="s">
        <v>824</v>
      </c>
      <c r="B6" s="27">
        <v>33</v>
      </c>
    </row>
    <row r="7" spans="1:5" ht="14.25" customHeight="1" x14ac:dyDescent="0.25">
      <c r="A7" t="s">
        <v>825</v>
      </c>
      <c r="B7" s="27">
        <v>8</v>
      </c>
    </row>
    <row r="8" spans="1:5" ht="14.25" customHeight="1" x14ac:dyDescent="0.25">
      <c r="A8" t="s">
        <v>826</v>
      </c>
      <c r="B8" s="27">
        <v>16</v>
      </c>
    </row>
    <row r="9" spans="1:5" ht="14.25" customHeight="1" x14ac:dyDescent="0.25">
      <c r="A9" t="s">
        <v>827</v>
      </c>
      <c r="B9" s="27">
        <v>24</v>
      </c>
    </row>
    <row r="10" spans="1:5" ht="14.25" customHeight="1" x14ac:dyDescent="0.25">
      <c r="A10" t="s">
        <v>828</v>
      </c>
      <c r="B10" s="27">
        <v>8</v>
      </c>
    </row>
    <row r="11" spans="1:5" ht="14.25" customHeight="1" x14ac:dyDescent="0.25">
      <c r="A11" t="s">
        <v>829</v>
      </c>
      <c r="B11" s="27">
        <v>24</v>
      </c>
    </row>
    <row r="12" spans="1:5" ht="14.25" customHeight="1" x14ac:dyDescent="0.25">
      <c r="A12" t="s">
        <v>830</v>
      </c>
      <c r="B12" s="27">
        <v>16</v>
      </c>
    </row>
    <row r="13" spans="1:5" ht="14.25" customHeight="1" x14ac:dyDescent="0.25">
      <c r="A13" t="s">
        <v>831</v>
      </c>
      <c r="B13" s="27">
        <v>8</v>
      </c>
    </row>
    <row r="14" spans="1:5" ht="14.25" customHeight="1" x14ac:dyDescent="0.25">
      <c r="A14" t="s">
        <v>832</v>
      </c>
      <c r="B14" s="27">
        <v>8</v>
      </c>
    </row>
    <row r="15" spans="1:5" ht="14.25" customHeight="1" x14ac:dyDescent="0.25">
      <c r="A15" t="s">
        <v>833</v>
      </c>
      <c r="B15" s="27">
        <v>8</v>
      </c>
    </row>
    <row r="16" spans="1:5" ht="14.25" customHeight="1" x14ac:dyDescent="0.25">
      <c r="A16" t="s">
        <v>834</v>
      </c>
      <c r="B16" s="27">
        <v>8</v>
      </c>
    </row>
    <row r="17" spans="1:2" ht="14.25" customHeight="1" x14ac:dyDescent="0.25">
      <c r="A17" t="s">
        <v>835</v>
      </c>
      <c r="B17" s="27">
        <v>32</v>
      </c>
    </row>
    <row r="18" spans="1:2" ht="14.25" customHeight="1" x14ac:dyDescent="0.25">
      <c r="A18" t="s">
        <v>836</v>
      </c>
      <c r="B18" s="27">
        <v>8</v>
      </c>
    </row>
    <row r="19" spans="1:2" ht="14.25" customHeight="1" x14ac:dyDescent="0.25">
      <c r="A19" t="s">
        <v>837</v>
      </c>
      <c r="B19" s="27">
        <v>8</v>
      </c>
    </row>
    <row r="20" spans="1:2" ht="14.25" customHeight="1" x14ac:dyDescent="0.25">
      <c r="A20" t="s">
        <v>838</v>
      </c>
      <c r="B20" s="27">
        <v>8</v>
      </c>
    </row>
    <row r="21" spans="1:2" ht="15.75" customHeight="1" x14ac:dyDescent="0.25">
      <c r="A21" t="s">
        <v>839</v>
      </c>
      <c r="B21" s="27">
        <v>8</v>
      </c>
    </row>
    <row r="22" spans="1:2" ht="15.75" customHeight="1" x14ac:dyDescent="0.25">
      <c r="A22" t="s">
        <v>840</v>
      </c>
      <c r="B22" s="27">
        <v>8</v>
      </c>
    </row>
    <row r="23" spans="1:2" ht="15.75" customHeight="1" x14ac:dyDescent="0.25">
      <c r="A23" t="s">
        <v>841</v>
      </c>
      <c r="B23" s="27">
        <v>8</v>
      </c>
    </row>
    <row r="24" spans="1:2" ht="15.75" customHeight="1" x14ac:dyDescent="0.25">
      <c r="A24" t="s">
        <v>842</v>
      </c>
      <c r="B24" s="27">
        <v>8</v>
      </c>
    </row>
    <row r="25" spans="1:2" ht="15.75" customHeight="1" x14ac:dyDescent="0.25">
      <c r="A25" t="s">
        <v>843</v>
      </c>
      <c r="B25" s="27">
        <v>16</v>
      </c>
    </row>
    <row r="26" spans="1:2" ht="15.75" customHeight="1" x14ac:dyDescent="0.25">
      <c r="A26" t="s">
        <v>844</v>
      </c>
      <c r="B26" s="27">
        <v>8</v>
      </c>
    </row>
    <row r="27" spans="1:2" ht="15.75" customHeight="1" x14ac:dyDescent="0.25">
      <c r="A27" t="s">
        <v>845</v>
      </c>
      <c r="B27" s="27">
        <v>8</v>
      </c>
    </row>
    <row r="28" spans="1:2" ht="15.75" customHeight="1" x14ac:dyDescent="0.25">
      <c r="A28" t="s">
        <v>846</v>
      </c>
      <c r="B28" s="27">
        <v>8</v>
      </c>
    </row>
    <row r="29" spans="1:2" ht="15.75" customHeight="1" x14ac:dyDescent="0.25">
      <c r="A29" t="s">
        <v>847</v>
      </c>
      <c r="B29" s="27">
        <v>8</v>
      </c>
    </row>
    <row r="30" spans="1:2" ht="15.75" customHeight="1" x14ac:dyDescent="0.25">
      <c r="A30" t="s">
        <v>848</v>
      </c>
      <c r="B30" s="27">
        <v>16</v>
      </c>
    </row>
    <row r="31" spans="1:2" ht="15.75" customHeight="1" x14ac:dyDescent="0.25">
      <c r="A31" t="s">
        <v>849</v>
      </c>
      <c r="B31" s="27">
        <v>8</v>
      </c>
    </row>
    <row r="32" spans="1:2" ht="15.75" customHeight="1" x14ac:dyDescent="0.25">
      <c r="A32" t="s">
        <v>566</v>
      </c>
      <c r="B32" s="27">
        <v>8</v>
      </c>
    </row>
    <row r="33" spans="1:2" ht="15.75" customHeight="1" x14ac:dyDescent="0.25">
      <c r="A33" t="s">
        <v>850</v>
      </c>
      <c r="B33" s="27">
        <v>-623</v>
      </c>
    </row>
    <row r="34" spans="1:2" ht="15.75" customHeight="1" x14ac:dyDescent="0.25">
      <c r="A34" t="s">
        <v>560</v>
      </c>
      <c r="B34" s="27">
        <v>8</v>
      </c>
    </row>
    <row r="35" spans="1:2" ht="15.75" customHeight="1" x14ac:dyDescent="0.25">
      <c r="A35" t="s">
        <v>851</v>
      </c>
      <c r="B35" s="27">
        <v>16</v>
      </c>
    </row>
    <row r="36" spans="1:2" ht="15.75" customHeight="1" x14ac:dyDescent="0.25">
      <c r="A36" t="s">
        <v>102</v>
      </c>
      <c r="B36" s="27">
        <v>8</v>
      </c>
    </row>
    <row r="37" spans="1:2" ht="15.75" customHeight="1" x14ac:dyDescent="0.25">
      <c r="A37" t="s">
        <v>852</v>
      </c>
      <c r="B37" s="27">
        <v>8</v>
      </c>
    </row>
    <row r="38" spans="1:2" ht="15.75" customHeight="1" x14ac:dyDescent="0.25">
      <c r="A38" t="s">
        <v>853</v>
      </c>
      <c r="B38" s="27">
        <v>8</v>
      </c>
    </row>
    <row r="39" spans="1:2" ht="15.75" customHeight="1" x14ac:dyDescent="0.25">
      <c r="A39" t="s">
        <v>854</v>
      </c>
      <c r="B39" s="27">
        <v>8</v>
      </c>
    </row>
    <row r="40" spans="1:2" ht="15.75" customHeight="1" x14ac:dyDescent="0.25">
      <c r="A40" t="s">
        <v>855</v>
      </c>
      <c r="B40" s="27">
        <v>8</v>
      </c>
    </row>
    <row r="41" spans="1:2" ht="15.75" customHeight="1" x14ac:dyDescent="0.25">
      <c r="A41" t="s">
        <v>691</v>
      </c>
      <c r="B41" s="27">
        <v>8</v>
      </c>
    </row>
    <row r="42" spans="1:2" ht="15.75" customHeight="1" x14ac:dyDescent="0.25">
      <c r="A42" t="s">
        <v>118</v>
      </c>
      <c r="B42" s="27">
        <v>8</v>
      </c>
    </row>
    <row r="43" spans="1:2" ht="15.75" customHeight="1" x14ac:dyDescent="0.25">
      <c r="A43" t="s">
        <v>856</v>
      </c>
      <c r="B43" s="27">
        <v>32</v>
      </c>
    </row>
    <row r="44" spans="1:2" ht="15.75" customHeight="1" x14ac:dyDescent="0.25">
      <c r="A44" t="s">
        <v>857</v>
      </c>
      <c r="B44" s="27">
        <v>8</v>
      </c>
    </row>
    <row r="45" spans="1:2" ht="15.75" customHeight="1" x14ac:dyDescent="0.25">
      <c r="A45" t="s">
        <v>858</v>
      </c>
      <c r="B45" s="27">
        <v>8</v>
      </c>
    </row>
    <row r="46" spans="1:2" ht="15.75" customHeight="1" x14ac:dyDescent="0.25">
      <c r="A46" t="s">
        <v>859</v>
      </c>
      <c r="B46" s="27">
        <v>16</v>
      </c>
    </row>
    <row r="47" spans="1:2" ht="15.75" customHeight="1" x14ac:dyDescent="0.25">
      <c r="A47" t="s">
        <v>860</v>
      </c>
      <c r="B47" s="27">
        <v>8</v>
      </c>
    </row>
    <row r="48" spans="1:2" ht="15.75" customHeight="1" x14ac:dyDescent="0.25">
      <c r="A48" t="s">
        <v>535</v>
      </c>
      <c r="B48" s="27">
        <v>8</v>
      </c>
    </row>
    <row r="49" spans="1:2" ht="15.75" customHeight="1" x14ac:dyDescent="0.25">
      <c r="A49" t="s">
        <v>861</v>
      </c>
      <c r="B49" s="27">
        <v>8</v>
      </c>
    </row>
    <row r="50" spans="1:2" ht="15.75" customHeight="1" x14ac:dyDescent="0.25">
      <c r="A50" t="s">
        <v>862</v>
      </c>
      <c r="B50" s="27">
        <v>8</v>
      </c>
    </row>
    <row r="51" spans="1:2" ht="15.75" customHeight="1" x14ac:dyDescent="0.25">
      <c r="A51" t="s">
        <v>863</v>
      </c>
      <c r="B51" s="27">
        <v>8</v>
      </c>
    </row>
    <row r="52" spans="1:2" ht="15.75" customHeight="1" x14ac:dyDescent="0.25">
      <c r="A52" t="s">
        <v>864</v>
      </c>
      <c r="B52" s="27">
        <v>8</v>
      </c>
    </row>
    <row r="53" spans="1:2" ht="15.75" customHeight="1" x14ac:dyDescent="0.25">
      <c r="A53" t="s">
        <v>865</v>
      </c>
      <c r="B53" s="27">
        <v>8</v>
      </c>
    </row>
    <row r="54" spans="1:2" ht="15.75" customHeight="1" x14ac:dyDescent="0.25">
      <c r="A54" t="s">
        <v>563</v>
      </c>
      <c r="B54" s="27">
        <v>8</v>
      </c>
    </row>
    <row r="55" spans="1:2" ht="15.75" customHeight="1" x14ac:dyDescent="0.25">
      <c r="A55" t="s">
        <v>866</v>
      </c>
      <c r="B55" s="27">
        <v>24</v>
      </c>
    </row>
    <row r="56" spans="1:2" ht="15.75" customHeight="1" x14ac:dyDescent="0.25">
      <c r="A56" t="s">
        <v>95</v>
      </c>
      <c r="B56" s="27">
        <v>8</v>
      </c>
    </row>
    <row r="57" spans="1:2" ht="15.75" customHeight="1" x14ac:dyDescent="0.25">
      <c r="A57" t="s">
        <v>139</v>
      </c>
      <c r="B57" s="27">
        <v>8</v>
      </c>
    </row>
    <row r="58" spans="1:2" ht="15.75" customHeight="1" x14ac:dyDescent="0.25">
      <c r="A58" t="s">
        <v>867</v>
      </c>
      <c r="B58" s="27">
        <v>-50.15</v>
      </c>
    </row>
    <row r="59" spans="1:2" ht="15.75" customHeight="1" x14ac:dyDescent="0.25">
      <c r="A59" t="s">
        <v>567</v>
      </c>
      <c r="B59" s="27">
        <v>8</v>
      </c>
    </row>
    <row r="60" spans="1:2" ht="15.75" customHeight="1" x14ac:dyDescent="0.25">
      <c r="A60" t="s">
        <v>868</v>
      </c>
      <c r="B60" s="27">
        <v>-7.98</v>
      </c>
    </row>
    <row r="61" spans="1:2" ht="15.75" customHeight="1" x14ac:dyDescent="0.25">
      <c r="A61" t="s">
        <v>869</v>
      </c>
      <c r="B61" s="27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E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J29" sqref="J2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f>SUM((B:B))</f>
        <v>0</v>
      </c>
    </row>
    <row r="4" spans="1:5" ht="14.25" customHeight="1" x14ac:dyDescent="0.25">
      <c r="B4" s="4"/>
      <c r="D4" s="1" t="s">
        <v>19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36"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5" width="15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16</v>
      </c>
      <c r="B2" s="4">
        <v>80</v>
      </c>
      <c r="D2" s="1" t="s">
        <v>15</v>
      </c>
      <c r="E2" s="10">
        <f>SUM(B:B)</f>
        <v>2262.2000000000003</v>
      </c>
    </row>
    <row r="3" spans="1:5" ht="15.75" customHeight="1" x14ac:dyDescent="0.25">
      <c r="A3" s="3" t="s">
        <v>17</v>
      </c>
      <c r="B3" s="4">
        <v>35</v>
      </c>
    </row>
    <row r="4" spans="1:5" ht="15.75" customHeight="1" x14ac:dyDescent="0.25">
      <c r="A4" s="3" t="s">
        <v>18</v>
      </c>
      <c r="B4" s="4">
        <v>35</v>
      </c>
      <c r="D4" s="1" t="s">
        <v>19</v>
      </c>
      <c r="E4" s="11"/>
    </row>
    <row r="5" spans="1:5" ht="15.75" customHeight="1" x14ac:dyDescent="0.25">
      <c r="A5" s="3" t="s">
        <v>20</v>
      </c>
      <c r="B5" s="4">
        <v>35</v>
      </c>
    </row>
    <row r="6" spans="1:5" ht="14.25" customHeight="1" x14ac:dyDescent="0.25">
      <c r="A6" s="3" t="s">
        <v>20</v>
      </c>
      <c r="B6" s="4">
        <v>5</v>
      </c>
    </row>
    <row r="7" spans="1:5" ht="14.25" customHeight="1" x14ac:dyDescent="0.25">
      <c r="A7" s="3" t="s">
        <v>21</v>
      </c>
      <c r="B7" s="4">
        <v>40</v>
      </c>
    </row>
    <row r="8" spans="1:5" ht="14.25" customHeight="1" x14ac:dyDescent="0.25">
      <c r="A8" s="3" t="s">
        <v>22</v>
      </c>
      <c r="B8" s="4">
        <v>40</v>
      </c>
    </row>
    <row r="9" spans="1:5" ht="14.25" customHeight="1" x14ac:dyDescent="0.25">
      <c r="A9" s="3" t="s">
        <v>23</v>
      </c>
      <c r="B9" s="4">
        <v>40</v>
      </c>
    </row>
    <row r="10" spans="1:5" ht="14.25" customHeight="1" x14ac:dyDescent="0.25">
      <c r="A10" s="3" t="s">
        <v>18</v>
      </c>
      <c r="B10" s="4">
        <v>5</v>
      </c>
    </row>
    <row r="11" spans="1:5" ht="14.25" customHeight="1" x14ac:dyDescent="0.25">
      <c r="A11" s="3" t="s">
        <v>24</v>
      </c>
      <c r="B11" s="4">
        <v>40</v>
      </c>
    </row>
    <row r="12" spans="1:5" ht="14.25" customHeight="1" x14ac:dyDescent="0.25">
      <c r="A12" s="3" t="s">
        <v>25</v>
      </c>
      <c r="B12" s="4">
        <v>80</v>
      </c>
    </row>
    <row r="13" spans="1:5" ht="14.25" customHeight="1" x14ac:dyDescent="0.25">
      <c r="A13" s="3" t="s">
        <v>26</v>
      </c>
      <c r="B13" s="4">
        <v>40</v>
      </c>
    </row>
    <row r="14" spans="1:5" ht="14.25" customHeight="1" x14ac:dyDescent="0.25">
      <c r="A14" s="3" t="s">
        <v>27</v>
      </c>
      <c r="B14" s="4">
        <v>40</v>
      </c>
    </row>
    <row r="15" spans="1:5" ht="14.25" customHeight="1" x14ac:dyDescent="0.25">
      <c r="A15" s="3" t="s">
        <v>17</v>
      </c>
      <c r="B15" s="4">
        <v>5</v>
      </c>
    </row>
    <row r="16" spans="1:5" ht="14.25" customHeight="1" x14ac:dyDescent="0.25">
      <c r="A16" s="3" t="s">
        <v>28</v>
      </c>
      <c r="B16" s="4">
        <v>120</v>
      </c>
    </row>
    <row r="17" spans="1:3" ht="14.25" customHeight="1" x14ac:dyDescent="0.25">
      <c r="A17" s="3" t="s">
        <v>29</v>
      </c>
      <c r="B17" s="4">
        <v>80</v>
      </c>
    </row>
    <row r="18" spans="1:3" ht="14.25" customHeight="1" x14ac:dyDescent="0.25">
      <c r="A18" s="3" t="s">
        <v>30</v>
      </c>
      <c r="B18" s="4">
        <v>40</v>
      </c>
    </row>
    <row r="19" spans="1:3" ht="14.25" customHeight="1" x14ac:dyDescent="0.25">
      <c r="A19" s="3" t="s">
        <v>31</v>
      </c>
      <c r="B19" s="4">
        <v>40</v>
      </c>
    </row>
    <row r="20" spans="1:3" ht="14.25" customHeight="1" x14ac:dyDescent="0.25">
      <c r="A20" s="3" t="s">
        <v>32</v>
      </c>
      <c r="B20" s="4">
        <v>80</v>
      </c>
    </row>
    <row r="21" spans="1:3" ht="15.75" customHeight="1" x14ac:dyDescent="0.25">
      <c r="A21" s="3" t="s">
        <v>33</v>
      </c>
      <c r="B21" s="4">
        <v>40</v>
      </c>
    </row>
    <row r="22" spans="1:3" ht="15.75" customHeight="1" x14ac:dyDescent="0.25">
      <c r="A22" s="3" t="s">
        <v>34</v>
      </c>
      <c r="B22" s="4">
        <v>40</v>
      </c>
    </row>
    <row r="23" spans="1:3" ht="15.75" customHeight="1" x14ac:dyDescent="0.25">
      <c r="A23" s="3" t="s">
        <v>35</v>
      </c>
      <c r="B23" s="4">
        <v>40</v>
      </c>
    </row>
    <row r="24" spans="1:3" ht="15.75" customHeight="1" x14ac:dyDescent="0.25">
      <c r="A24" s="3" t="s">
        <v>36</v>
      </c>
      <c r="B24" s="4">
        <v>120</v>
      </c>
      <c r="C24" s="3" t="s">
        <v>37</v>
      </c>
    </row>
    <row r="25" spans="1:3" ht="15.75" customHeight="1" x14ac:dyDescent="0.25">
      <c r="A25" s="3" t="s">
        <v>38</v>
      </c>
      <c r="B25" s="4">
        <v>80</v>
      </c>
    </row>
    <row r="26" spans="1:3" ht="15.75" customHeight="1" x14ac:dyDescent="0.25">
      <c r="A26" s="3" t="s">
        <v>39</v>
      </c>
      <c r="B26" s="4">
        <v>40</v>
      </c>
    </row>
    <row r="27" spans="1:3" ht="15.75" customHeight="1" x14ac:dyDescent="0.25">
      <c r="A27" s="3" t="s">
        <v>40</v>
      </c>
      <c r="B27" s="4">
        <v>40</v>
      </c>
    </row>
    <row r="28" spans="1:3" ht="15.75" customHeight="1" x14ac:dyDescent="0.25">
      <c r="A28" s="3" t="s">
        <v>41</v>
      </c>
      <c r="B28" s="4">
        <v>40</v>
      </c>
    </row>
    <row r="29" spans="1:3" ht="15.75" customHeight="1" x14ac:dyDescent="0.25">
      <c r="A29" s="3" t="s">
        <v>42</v>
      </c>
      <c r="B29" s="4">
        <v>80</v>
      </c>
    </row>
    <row r="30" spans="1:3" ht="15.75" customHeight="1" x14ac:dyDescent="0.25">
      <c r="A30" s="3" t="s">
        <v>43</v>
      </c>
      <c r="B30" s="4">
        <v>40</v>
      </c>
    </row>
    <row r="31" spans="1:3" ht="15.75" customHeight="1" x14ac:dyDescent="0.25">
      <c r="A31" s="3" t="s">
        <v>44</v>
      </c>
      <c r="B31" s="4">
        <v>40</v>
      </c>
    </row>
    <row r="32" spans="1:3" ht="15.75" customHeight="1" x14ac:dyDescent="0.25">
      <c r="A32" s="3" t="s">
        <v>45</v>
      </c>
      <c r="B32" s="4">
        <v>80</v>
      </c>
    </row>
    <row r="33" spans="1:2" ht="15.75" customHeight="1" x14ac:dyDescent="0.25">
      <c r="A33" s="3" t="s">
        <v>46</v>
      </c>
      <c r="B33" s="4">
        <v>120</v>
      </c>
    </row>
    <row r="34" spans="1:2" ht="15.75" customHeight="1" x14ac:dyDescent="0.25">
      <c r="A34" s="3" t="s">
        <v>47</v>
      </c>
      <c r="B34" s="4">
        <v>80</v>
      </c>
    </row>
    <row r="35" spans="1:2" ht="15.75" customHeight="1" x14ac:dyDescent="0.25">
      <c r="A35" s="3" t="s">
        <v>48</v>
      </c>
      <c r="B35" s="4">
        <v>80</v>
      </c>
    </row>
    <row r="36" spans="1:2" ht="15.75" customHeight="1" x14ac:dyDescent="0.25">
      <c r="A36" s="3" t="s">
        <v>49</v>
      </c>
      <c r="B36" s="4">
        <v>120</v>
      </c>
    </row>
    <row r="37" spans="1:2" ht="15.75" customHeight="1" x14ac:dyDescent="0.25">
      <c r="A37" s="3" t="s">
        <v>50</v>
      </c>
      <c r="B37" s="4">
        <v>40</v>
      </c>
    </row>
    <row r="38" spans="1:2" ht="15.75" customHeight="1" x14ac:dyDescent="0.25">
      <c r="A38" s="3" t="s">
        <v>51</v>
      </c>
      <c r="B38" s="4">
        <v>120</v>
      </c>
    </row>
    <row r="39" spans="1:2" ht="15.75" customHeight="1" x14ac:dyDescent="0.25">
      <c r="A39" s="3" t="s">
        <v>52</v>
      </c>
      <c r="B39" s="4">
        <v>80</v>
      </c>
    </row>
    <row r="40" spans="1:2" ht="15.75" customHeight="1" x14ac:dyDescent="0.25">
      <c r="A40" s="3" t="s">
        <v>53</v>
      </c>
      <c r="B40" s="4">
        <v>80</v>
      </c>
    </row>
    <row r="41" spans="1:2" ht="15.75" customHeight="1" x14ac:dyDescent="0.25">
      <c r="A41" s="3" t="s">
        <v>54</v>
      </c>
      <c r="B41" s="4">
        <v>40</v>
      </c>
    </row>
    <row r="42" spans="1:2" ht="15.75" customHeight="1" x14ac:dyDescent="0.25">
      <c r="A42" s="3" t="s">
        <v>55</v>
      </c>
      <c r="B42" s="4">
        <v>40</v>
      </c>
    </row>
    <row r="43" spans="1:2" ht="15.75" customHeight="1" x14ac:dyDescent="0.25">
      <c r="A43" s="3" t="s">
        <v>56</v>
      </c>
      <c r="B43" s="4">
        <v>40</v>
      </c>
    </row>
    <row r="44" spans="1:2" ht="15.75" customHeight="1" x14ac:dyDescent="0.25">
      <c r="A44" s="3" t="s">
        <v>57</v>
      </c>
      <c r="B44" s="4">
        <v>40</v>
      </c>
    </row>
    <row r="45" spans="1:2" ht="15.75" customHeight="1" x14ac:dyDescent="0.25">
      <c r="A45" s="3" t="s">
        <v>58</v>
      </c>
      <c r="B45" s="4">
        <v>40</v>
      </c>
    </row>
    <row r="46" spans="1:2" ht="15.75" customHeight="1" x14ac:dyDescent="0.25">
      <c r="A46" s="3" t="s">
        <v>59</v>
      </c>
      <c r="B46" s="4">
        <v>40</v>
      </c>
    </row>
    <row r="47" spans="1:2" ht="15.75" customHeight="1" x14ac:dyDescent="0.25">
      <c r="A47" s="3" t="s">
        <v>60</v>
      </c>
      <c r="B47" s="4">
        <v>40</v>
      </c>
    </row>
    <row r="48" spans="1:2" ht="15.75" customHeight="1" x14ac:dyDescent="0.25">
      <c r="A48" s="3" t="s">
        <v>61</v>
      </c>
      <c r="B48" s="4">
        <v>80</v>
      </c>
    </row>
    <row r="49" spans="1:2" ht="15.75" customHeight="1" x14ac:dyDescent="0.25">
      <c r="A49" s="3" t="s">
        <v>62</v>
      </c>
      <c r="B49" s="4">
        <v>120</v>
      </c>
    </row>
    <row r="50" spans="1:2" ht="15.75" customHeight="1" x14ac:dyDescent="0.25">
      <c r="A50" s="3" t="s">
        <v>63</v>
      </c>
      <c r="B50" s="4">
        <v>40</v>
      </c>
    </row>
    <row r="51" spans="1:2" ht="15.75" customHeight="1" x14ac:dyDescent="0.25">
      <c r="A51" s="3" t="s">
        <v>64</v>
      </c>
      <c r="B51" s="4">
        <v>40</v>
      </c>
    </row>
    <row r="52" spans="1:2" ht="15.75" customHeight="1" x14ac:dyDescent="0.25">
      <c r="A52" s="3" t="s">
        <v>65</v>
      </c>
      <c r="B52" s="4">
        <v>120</v>
      </c>
    </row>
    <row r="53" spans="1:2" ht="15.75" customHeight="1" x14ac:dyDescent="0.25">
      <c r="A53" s="3" t="s">
        <v>66</v>
      </c>
      <c r="B53" s="4">
        <v>80</v>
      </c>
    </row>
    <row r="54" spans="1:2" ht="15.75" customHeight="1" x14ac:dyDescent="0.25">
      <c r="A54" s="3" t="s">
        <v>67</v>
      </c>
      <c r="B54" s="4">
        <v>40</v>
      </c>
    </row>
    <row r="55" spans="1:2" ht="15.75" customHeight="1" x14ac:dyDescent="0.25">
      <c r="A55" s="3" t="s">
        <v>68</v>
      </c>
      <c r="B55" s="4">
        <v>40</v>
      </c>
    </row>
    <row r="56" spans="1:2" ht="15.75" customHeight="1" x14ac:dyDescent="0.25">
      <c r="A56" s="3" t="s">
        <v>69</v>
      </c>
      <c r="B56" s="4">
        <v>40</v>
      </c>
    </row>
    <row r="57" spans="1:2" ht="15.75" customHeight="1" x14ac:dyDescent="0.25">
      <c r="A57" s="3" t="s">
        <v>70</v>
      </c>
      <c r="B57" s="4">
        <v>80</v>
      </c>
    </row>
    <row r="58" spans="1:2" ht="15.75" customHeight="1" x14ac:dyDescent="0.25">
      <c r="A58" s="3" t="s">
        <v>71</v>
      </c>
      <c r="B58" s="4">
        <v>80</v>
      </c>
    </row>
    <row r="59" spans="1:2" ht="15.75" customHeight="1" x14ac:dyDescent="0.25">
      <c r="A59" s="3" t="s">
        <v>72</v>
      </c>
      <c r="B59" s="4">
        <v>40</v>
      </c>
    </row>
    <row r="60" spans="1:2" ht="15.75" customHeight="1" x14ac:dyDescent="0.25">
      <c r="A60" s="3" t="s">
        <v>73</v>
      </c>
      <c r="B60" s="4">
        <v>40</v>
      </c>
    </row>
    <row r="61" spans="1:2" ht="15.75" customHeight="1" x14ac:dyDescent="0.25">
      <c r="A61" s="3" t="s">
        <v>74</v>
      </c>
      <c r="B61" s="4">
        <v>40</v>
      </c>
    </row>
    <row r="62" spans="1:2" ht="15.75" customHeight="1" x14ac:dyDescent="0.25">
      <c r="A62" s="3" t="s">
        <v>75</v>
      </c>
      <c r="B62" s="4">
        <v>40</v>
      </c>
    </row>
    <row r="63" spans="1:2" ht="15.75" customHeight="1" x14ac:dyDescent="0.25">
      <c r="A63" s="3" t="s">
        <v>76</v>
      </c>
      <c r="B63" s="4">
        <v>40</v>
      </c>
    </row>
    <row r="64" spans="1:2" ht="15.75" customHeight="1" x14ac:dyDescent="0.25">
      <c r="A64" s="3" t="s">
        <v>77</v>
      </c>
      <c r="B64" s="4">
        <v>40</v>
      </c>
    </row>
    <row r="65" spans="1:2" ht="15.75" customHeight="1" x14ac:dyDescent="0.25">
      <c r="A65" s="3" t="s">
        <v>78</v>
      </c>
      <c r="B65" s="4">
        <v>80</v>
      </c>
    </row>
    <row r="66" spans="1:2" ht="15.75" customHeight="1" x14ac:dyDescent="0.25">
      <c r="A66" s="3" t="s">
        <v>79</v>
      </c>
      <c r="B66" s="4">
        <v>40</v>
      </c>
    </row>
    <row r="67" spans="1:2" ht="15.75" customHeight="1" x14ac:dyDescent="0.25">
      <c r="A67" s="3" t="s">
        <v>80</v>
      </c>
      <c r="B67" s="4">
        <v>40</v>
      </c>
    </row>
    <row r="68" spans="1:2" ht="15.75" customHeight="1" x14ac:dyDescent="0.25">
      <c r="A68" s="3" t="s">
        <v>81</v>
      </c>
      <c r="B68" s="4">
        <v>40</v>
      </c>
    </row>
    <row r="69" spans="1:2" ht="15.75" customHeight="1" x14ac:dyDescent="0.25">
      <c r="A69" s="3" t="s">
        <v>82</v>
      </c>
      <c r="B69" s="4">
        <v>40</v>
      </c>
    </row>
    <row r="70" spans="1:2" ht="15.75" customHeight="1" x14ac:dyDescent="0.25">
      <c r="A70" s="3" t="s">
        <v>83</v>
      </c>
      <c r="B70" s="4">
        <v>40</v>
      </c>
    </row>
    <row r="71" spans="1:2" ht="15.75" customHeight="1" x14ac:dyDescent="0.25">
      <c r="A71" s="3" t="s">
        <v>84</v>
      </c>
      <c r="B71" s="4">
        <v>120</v>
      </c>
    </row>
    <row r="72" spans="1:2" ht="15.75" customHeight="1" x14ac:dyDescent="0.25">
      <c r="A72" s="3" t="s">
        <v>85</v>
      </c>
      <c r="B72" s="4">
        <v>80</v>
      </c>
    </row>
    <row r="73" spans="1:2" ht="15.75" customHeight="1" x14ac:dyDescent="0.25">
      <c r="A73" s="3" t="s">
        <v>86</v>
      </c>
      <c r="B73" s="4">
        <v>120</v>
      </c>
    </row>
    <row r="74" spans="1:2" ht="15.75" customHeight="1" x14ac:dyDescent="0.25">
      <c r="A74" s="3" t="s">
        <v>87</v>
      </c>
      <c r="B74" s="4">
        <v>80</v>
      </c>
    </row>
    <row r="75" spans="1:2" ht="15.75" customHeight="1" x14ac:dyDescent="0.25">
      <c r="A75" s="12" t="s">
        <v>88</v>
      </c>
      <c r="B75" s="4">
        <v>40</v>
      </c>
    </row>
    <row r="76" spans="1:2" ht="15.75" customHeight="1" x14ac:dyDescent="0.25">
      <c r="A76" s="3" t="s">
        <v>89</v>
      </c>
      <c r="B76" s="4">
        <v>40</v>
      </c>
    </row>
    <row r="77" spans="1:2" ht="15.75" customHeight="1" x14ac:dyDescent="0.25">
      <c r="A77" s="3" t="s">
        <v>90</v>
      </c>
      <c r="B77" s="4">
        <v>40</v>
      </c>
    </row>
    <row r="78" spans="1:2" ht="15.75" customHeight="1" x14ac:dyDescent="0.25">
      <c r="A78" s="3" t="s">
        <v>91</v>
      </c>
      <c r="B78" s="4">
        <v>40</v>
      </c>
    </row>
    <row r="79" spans="1:2" ht="15.75" customHeight="1" x14ac:dyDescent="0.25">
      <c r="A79" s="6" t="s">
        <v>92</v>
      </c>
      <c r="B79" s="13">
        <v>120</v>
      </c>
    </row>
    <row r="80" spans="1:2" ht="15.75" customHeight="1" x14ac:dyDescent="0.25">
      <c r="A80" s="6" t="s">
        <v>93</v>
      </c>
      <c r="B80" s="13">
        <v>80</v>
      </c>
    </row>
    <row r="81" spans="1:2" ht="15.75" customHeight="1" x14ac:dyDescent="0.25">
      <c r="A81" s="6" t="s">
        <v>94</v>
      </c>
      <c r="B81" s="13">
        <v>40</v>
      </c>
    </row>
    <row r="82" spans="1:2" ht="15.75" customHeight="1" x14ac:dyDescent="0.25">
      <c r="A82" s="6" t="s">
        <v>95</v>
      </c>
      <c r="B82" s="13">
        <v>40</v>
      </c>
    </row>
    <row r="83" spans="1:2" ht="15.75" customHeight="1" x14ac:dyDescent="0.25">
      <c r="A83" s="6" t="s">
        <v>96</v>
      </c>
      <c r="B83" s="13">
        <v>80</v>
      </c>
    </row>
    <row r="84" spans="1:2" ht="15.75" customHeight="1" x14ac:dyDescent="0.25">
      <c r="A84" s="6" t="s">
        <v>97</v>
      </c>
      <c r="B84" s="13">
        <v>80</v>
      </c>
    </row>
    <row r="85" spans="1:2" ht="15.75" customHeight="1" x14ac:dyDescent="0.25">
      <c r="A85" s="6" t="s">
        <v>98</v>
      </c>
      <c r="B85" s="13">
        <v>40</v>
      </c>
    </row>
    <row r="86" spans="1:2" ht="15.75" customHeight="1" x14ac:dyDescent="0.25">
      <c r="A86" s="6" t="s">
        <v>99</v>
      </c>
      <c r="B86" s="13">
        <v>40</v>
      </c>
    </row>
    <row r="87" spans="1:2" ht="15.75" customHeight="1" x14ac:dyDescent="0.25">
      <c r="A87" s="6" t="s">
        <v>100</v>
      </c>
      <c r="B87" s="13">
        <v>10</v>
      </c>
    </row>
    <row r="88" spans="1:2" ht="15.75" customHeight="1" x14ac:dyDescent="0.25">
      <c r="A88" s="6" t="s">
        <v>101</v>
      </c>
      <c r="B88" s="13">
        <v>40</v>
      </c>
    </row>
    <row r="89" spans="1:2" ht="15.75" customHeight="1" x14ac:dyDescent="0.25">
      <c r="A89" s="6" t="s">
        <v>102</v>
      </c>
      <c r="B89" s="13">
        <v>40</v>
      </c>
    </row>
    <row r="90" spans="1:2" ht="15.75" customHeight="1" x14ac:dyDescent="0.25">
      <c r="A90" s="6" t="s">
        <v>103</v>
      </c>
      <c r="B90" s="13">
        <v>40</v>
      </c>
    </row>
    <row r="91" spans="1:2" ht="15.75" customHeight="1" x14ac:dyDescent="0.25">
      <c r="A91" s="6" t="s">
        <v>104</v>
      </c>
      <c r="B91" s="13">
        <v>40</v>
      </c>
    </row>
    <row r="92" spans="1:2" ht="15.75" customHeight="1" x14ac:dyDescent="0.25">
      <c r="A92" s="6" t="s">
        <v>105</v>
      </c>
      <c r="B92" s="13">
        <v>40</v>
      </c>
    </row>
    <row r="93" spans="1:2" ht="15.75" customHeight="1" x14ac:dyDescent="0.25">
      <c r="A93" s="6" t="s">
        <v>106</v>
      </c>
      <c r="B93" s="13">
        <v>40</v>
      </c>
    </row>
    <row r="94" spans="1:2" ht="15.75" customHeight="1" x14ac:dyDescent="0.25">
      <c r="A94" s="6" t="s">
        <v>107</v>
      </c>
      <c r="B94" s="13">
        <v>40</v>
      </c>
    </row>
    <row r="95" spans="1:2" ht="15.75" customHeight="1" x14ac:dyDescent="0.25">
      <c r="A95" s="6" t="s">
        <v>108</v>
      </c>
      <c r="B95" s="13">
        <v>40</v>
      </c>
    </row>
    <row r="96" spans="1:2" ht="15.75" customHeight="1" x14ac:dyDescent="0.25">
      <c r="A96" s="6" t="s">
        <v>109</v>
      </c>
      <c r="B96" s="13">
        <v>40</v>
      </c>
    </row>
    <row r="97" spans="1:2" ht="15.75" customHeight="1" x14ac:dyDescent="0.25">
      <c r="A97" s="6" t="s">
        <v>110</v>
      </c>
      <c r="B97" s="13">
        <v>80</v>
      </c>
    </row>
    <row r="98" spans="1:2" ht="15.75" customHeight="1" x14ac:dyDescent="0.25">
      <c r="A98" s="6" t="s">
        <v>111</v>
      </c>
      <c r="B98" s="13">
        <v>40</v>
      </c>
    </row>
    <row r="99" spans="1:2" ht="15.75" customHeight="1" x14ac:dyDescent="0.25">
      <c r="A99" s="6" t="s">
        <v>112</v>
      </c>
      <c r="B99" s="13">
        <v>40</v>
      </c>
    </row>
    <row r="100" spans="1:2" ht="15.75" customHeight="1" x14ac:dyDescent="0.25">
      <c r="A100" s="6" t="s">
        <v>113</v>
      </c>
      <c r="B100" s="13">
        <v>40</v>
      </c>
    </row>
    <row r="101" spans="1:2" ht="15.75" customHeight="1" x14ac:dyDescent="0.25">
      <c r="A101" s="6" t="s">
        <v>114</v>
      </c>
      <c r="B101" s="13">
        <v>40</v>
      </c>
    </row>
    <row r="102" spans="1:2" ht="15.75" customHeight="1" x14ac:dyDescent="0.25">
      <c r="A102" s="6" t="s">
        <v>115</v>
      </c>
      <c r="B102" s="13">
        <v>40</v>
      </c>
    </row>
    <row r="103" spans="1:2" ht="15.75" customHeight="1" x14ac:dyDescent="0.25">
      <c r="A103" s="6" t="s">
        <v>116</v>
      </c>
      <c r="B103" s="13">
        <v>40</v>
      </c>
    </row>
    <row r="104" spans="1:2" ht="15.75" customHeight="1" x14ac:dyDescent="0.25">
      <c r="A104" s="6" t="s">
        <v>117</v>
      </c>
      <c r="B104" s="13">
        <v>40</v>
      </c>
    </row>
    <row r="105" spans="1:2" ht="15.75" customHeight="1" x14ac:dyDescent="0.25">
      <c r="A105" s="6" t="s">
        <v>118</v>
      </c>
      <c r="B105" s="13">
        <v>40</v>
      </c>
    </row>
    <row r="106" spans="1:2" ht="15.75" customHeight="1" x14ac:dyDescent="0.25">
      <c r="A106" s="6" t="s">
        <v>119</v>
      </c>
      <c r="B106" s="13">
        <v>40</v>
      </c>
    </row>
    <row r="107" spans="1:2" ht="15.75" customHeight="1" x14ac:dyDescent="0.25">
      <c r="A107" s="6" t="s">
        <v>120</v>
      </c>
      <c r="B107" s="13">
        <v>40</v>
      </c>
    </row>
    <row r="108" spans="1:2" ht="15.75" customHeight="1" x14ac:dyDescent="0.25">
      <c r="A108" s="6" t="s">
        <v>121</v>
      </c>
      <c r="B108" s="13">
        <v>40</v>
      </c>
    </row>
    <row r="109" spans="1:2" ht="15.75" customHeight="1" x14ac:dyDescent="0.25">
      <c r="A109" s="6" t="s">
        <v>122</v>
      </c>
      <c r="B109" s="13">
        <v>40</v>
      </c>
    </row>
    <row r="110" spans="1:2" ht="15.75" customHeight="1" x14ac:dyDescent="0.25">
      <c r="A110" s="6" t="s">
        <v>123</v>
      </c>
      <c r="B110" s="13">
        <v>40</v>
      </c>
    </row>
    <row r="111" spans="1:2" ht="15.75" customHeight="1" x14ac:dyDescent="0.25">
      <c r="A111" s="6" t="s">
        <v>124</v>
      </c>
      <c r="B111" s="13">
        <v>40</v>
      </c>
    </row>
    <row r="112" spans="1:2" ht="15.75" customHeight="1" x14ac:dyDescent="0.25">
      <c r="A112" s="6" t="s">
        <v>125</v>
      </c>
      <c r="B112" s="13">
        <v>40</v>
      </c>
    </row>
    <row r="113" spans="1:2" ht="15.75" customHeight="1" x14ac:dyDescent="0.25">
      <c r="A113" s="6" t="s">
        <v>126</v>
      </c>
      <c r="B113" s="13">
        <v>40</v>
      </c>
    </row>
    <row r="114" spans="1:2" ht="15.75" customHeight="1" x14ac:dyDescent="0.25">
      <c r="A114" s="6" t="s">
        <v>127</v>
      </c>
      <c r="B114" s="13">
        <v>40</v>
      </c>
    </row>
    <row r="115" spans="1:2" ht="15.75" customHeight="1" x14ac:dyDescent="0.25">
      <c r="A115" s="6" t="s">
        <v>128</v>
      </c>
      <c r="B115" s="13">
        <v>40</v>
      </c>
    </row>
    <row r="116" spans="1:2" ht="15.75" customHeight="1" x14ac:dyDescent="0.25">
      <c r="A116" s="6" t="s">
        <v>129</v>
      </c>
      <c r="B116" s="13">
        <v>40</v>
      </c>
    </row>
    <row r="117" spans="1:2" ht="15.75" customHeight="1" x14ac:dyDescent="0.25">
      <c r="A117" s="6" t="s">
        <v>130</v>
      </c>
      <c r="B117" s="13">
        <v>40</v>
      </c>
    </row>
    <row r="118" spans="1:2" ht="15.75" customHeight="1" x14ac:dyDescent="0.25">
      <c r="A118" s="6" t="s">
        <v>131</v>
      </c>
      <c r="B118" s="13">
        <v>40</v>
      </c>
    </row>
    <row r="119" spans="1:2" ht="15.75" customHeight="1" x14ac:dyDescent="0.25">
      <c r="A119" s="6" t="s">
        <v>132</v>
      </c>
      <c r="B119" s="13">
        <v>40</v>
      </c>
    </row>
    <row r="120" spans="1:2" ht="15.75" customHeight="1" x14ac:dyDescent="0.25">
      <c r="A120" s="6" t="s">
        <v>133</v>
      </c>
      <c r="B120" s="13">
        <v>-5882</v>
      </c>
    </row>
    <row r="121" spans="1:2" ht="15.75" customHeight="1" x14ac:dyDescent="0.25">
      <c r="A121" s="6" t="s">
        <v>134</v>
      </c>
      <c r="B121" s="13">
        <v>-36.700000000000003</v>
      </c>
    </row>
    <row r="122" spans="1:2" ht="15.75" customHeight="1" x14ac:dyDescent="0.25">
      <c r="A122" s="6" t="s">
        <v>135</v>
      </c>
      <c r="B122" s="13">
        <v>73.400000000000006</v>
      </c>
    </row>
    <row r="123" spans="1:2" ht="15.75" customHeight="1" x14ac:dyDescent="0.25">
      <c r="A123" s="6" t="s">
        <v>136</v>
      </c>
      <c r="B123" s="13">
        <v>40</v>
      </c>
    </row>
    <row r="124" spans="1:2" ht="15.75" customHeight="1" x14ac:dyDescent="0.25">
      <c r="A124" s="6" t="s">
        <v>137</v>
      </c>
      <c r="B124" s="13">
        <v>36.700000000000003</v>
      </c>
    </row>
    <row r="125" spans="1:2" ht="15.75" customHeight="1" x14ac:dyDescent="0.25">
      <c r="A125" s="6" t="s">
        <v>138</v>
      </c>
      <c r="B125" s="13">
        <v>40</v>
      </c>
    </row>
    <row r="126" spans="1:2" ht="15.75" customHeight="1" x14ac:dyDescent="0.25">
      <c r="A126" t="s">
        <v>139</v>
      </c>
      <c r="B126" s="27">
        <v>40</v>
      </c>
    </row>
    <row r="127" spans="1:2" ht="15.75" customHeight="1" x14ac:dyDescent="0.25">
      <c r="A127" t="s">
        <v>140</v>
      </c>
      <c r="B127" s="27">
        <v>-18.399999999999999</v>
      </c>
    </row>
    <row r="128" spans="1:2" ht="15.75" customHeight="1" x14ac:dyDescent="0.25">
      <c r="A128" t="s">
        <v>141</v>
      </c>
      <c r="B128" s="27">
        <v>40</v>
      </c>
    </row>
    <row r="129" spans="1:2" ht="15.75" customHeight="1" x14ac:dyDescent="0.25">
      <c r="A129" t="s">
        <v>142</v>
      </c>
      <c r="B129" s="27">
        <v>-36.700000000000003</v>
      </c>
    </row>
    <row r="130" spans="1:2" ht="15.75" customHeight="1" x14ac:dyDescent="0.25">
      <c r="A130" t="s">
        <v>143</v>
      </c>
      <c r="B130" s="27">
        <v>-23.4</v>
      </c>
    </row>
    <row r="131" spans="1:2" ht="15.75" customHeight="1" x14ac:dyDescent="0.25">
      <c r="A131" t="s">
        <v>144</v>
      </c>
      <c r="B131" s="27">
        <v>-16.600000000000001</v>
      </c>
    </row>
    <row r="132" spans="1:2" ht="15.75" customHeight="1" x14ac:dyDescent="0.25">
      <c r="A132" t="s">
        <v>145</v>
      </c>
      <c r="B132" s="27">
        <v>-21.6</v>
      </c>
    </row>
    <row r="133" spans="1:2" ht="15.75" customHeight="1" x14ac:dyDescent="0.25">
      <c r="A133" t="s">
        <v>146</v>
      </c>
      <c r="B133" s="27">
        <v>80</v>
      </c>
    </row>
    <row r="134" spans="1:2" ht="15.75" customHeight="1" x14ac:dyDescent="0.25">
      <c r="A134" t="s">
        <v>147</v>
      </c>
      <c r="B134" s="27">
        <v>45</v>
      </c>
    </row>
    <row r="135" spans="1:2" ht="15.75" customHeight="1" x14ac:dyDescent="0.25">
      <c r="A135" t="s">
        <v>148</v>
      </c>
      <c r="B135" s="27">
        <v>90</v>
      </c>
    </row>
    <row r="136" spans="1:2" ht="15.75" customHeight="1" x14ac:dyDescent="0.25">
      <c r="A136" t="s">
        <v>149</v>
      </c>
      <c r="B136" s="27">
        <v>45</v>
      </c>
    </row>
    <row r="137" spans="1:2" ht="15.75" customHeight="1" x14ac:dyDescent="0.25">
      <c r="A137" t="s">
        <v>150</v>
      </c>
      <c r="B137" s="27">
        <v>45</v>
      </c>
    </row>
    <row r="138" spans="1:2" ht="15.75" customHeight="1" x14ac:dyDescent="0.25">
      <c r="A138" t="s">
        <v>151</v>
      </c>
      <c r="B138" s="27">
        <v>45</v>
      </c>
    </row>
    <row r="139" spans="1:2" ht="15.75" customHeight="1" x14ac:dyDescent="0.25">
      <c r="A139" t="s">
        <v>152</v>
      </c>
      <c r="B139" s="27">
        <v>45</v>
      </c>
    </row>
    <row r="140" spans="1:2" ht="15.75" customHeight="1" x14ac:dyDescent="0.25">
      <c r="A140" t="s">
        <v>153</v>
      </c>
      <c r="B140" s="27">
        <v>135</v>
      </c>
    </row>
    <row r="141" spans="1:2" ht="15.75" customHeight="1" x14ac:dyDescent="0.25">
      <c r="A141" t="s">
        <v>154</v>
      </c>
      <c r="B141" s="27">
        <v>45</v>
      </c>
    </row>
    <row r="142" spans="1:2" ht="15.75" customHeight="1" x14ac:dyDescent="0.25">
      <c r="A142" t="s">
        <v>155</v>
      </c>
      <c r="B142" s="27">
        <v>45</v>
      </c>
    </row>
    <row r="143" spans="1:2" ht="15.75" customHeight="1" x14ac:dyDescent="0.25">
      <c r="A143" t="s">
        <v>156</v>
      </c>
      <c r="B143" s="27">
        <v>45</v>
      </c>
    </row>
    <row r="144" spans="1:2" ht="15.75" customHeight="1" x14ac:dyDescent="0.25">
      <c r="A144" t="s">
        <v>157</v>
      </c>
      <c r="B144" s="27">
        <v>45</v>
      </c>
    </row>
    <row r="145" spans="1:2" ht="15.75" customHeight="1" x14ac:dyDescent="0.25">
      <c r="A145" t="s">
        <v>158</v>
      </c>
      <c r="B145" s="27">
        <v>45</v>
      </c>
    </row>
    <row r="146" spans="1:2" ht="15.75" customHeight="1" x14ac:dyDescent="0.25">
      <c r="A146" t="s">
        <v>159</v>
      </c>
      <c r="B146" s="27">
        <v>135</v>
      </c>
    </row>
    <row r="147" spans="1:2" ht="15.75" customHeight="1" x14ac:dyDescent="0.25">
      <c r="A147" t="s">
        <v>160</v>
      </c>
      <c r="B147" s="27">
        <v>45</v>
      </c>
    </row>
    <row r="148" spans="1:2" ht="15.75" customHeight="1" x14ac:dyDescent="0.25">
      <c r="A148" t="s">
        <v>161</v>
      </c>
      <c r="B148" s="27">
        <v>45</v>
      </c>
    </row>
    <row r="149" spans="1:2" ht="15.75" customHeight="1" x14ac:dyDescent="0.25">
      <c r="A149" t="s">
        <v>162</v>
      </c>
      <c r="B149" s="27">
        <v>45</v>
      </c>
    </row>
    <row r="150" spans="1:2" ht="15.75" customHeight="1" x14ac:dyDescent="0.25">
      <c r="A150" t="s">
        <v>163</v>
      </c>
      <c r="B150" s="27">
        <v>135</v>
      </c>
    </row>
    <row r="151" spans="1:2" ht="15.75" customHeight="1" x14ac:dyDescent="0.25">
      <c r="A151" t="s">
        <v>164</v>
      </c>
      <c r="B151" s="4" t="s">
        <v>165</v>
      </c>
    </row>
    <row r="152" spans="1:2" ht="15.75" customHeight="1" x14ac:dyDescent="0.25">
      <c r="A152" t="s">
        <v>166</v>
      </c>
      <c r="B152" s="4" t="s">
        <v>167</v>
      </c>
    </row>
    <row r="153" spans="1:2" ht="15.75" customHeight="1" x14ac:dyDescent="0.25">
      <c r="A153" t="s">
        <v>168</v>
      </c>
      <c r="B153" s="4" t="s">
        <v>169</v>
      </c>
    </row>
    <row r="154" spans="1:2" ht="15.75" customHeight="1" x14ac:dyDescent="0.25">
      <c r="A154" t="s">
        <v>164</v>
      </c>
      <c r="B154" s="4" t="s">
        <v>165</v>
      </c>
    </row>
    <row r="155" spans="1:2" ht="15.75" customHeight="1" x14ac:dyDescent="0.25">
      <c r="A155" t="s">
        <v>166</v>
      </c>
      <c r="B155" s="4" t="s">
        <v>167</v>
      </c>
    </row>
    <row r="156" spans="1:2" ht="15.75" customHeight="1" x14ac:dyDescent="0.25">
      <c r="A156" t="s">
        <v>168</v>
      </c>
      <c r="B156" s="4" t="s">
        <v>169</v>
      </c>
    </row>
    <row r="157" spans="1:2" ht="15.75" customHeight="1" x14ac:dyDescent="0.25">
      <c r="A157" t="s">
        <v>170</v>
      </c>
      <c r="B157" s="4" t="s">
        <v>171</v>
      </c>
    </row>
    <row r="158" spans="1:2" ht="15.75" customHeight="1" x14ac:dyDescent="0.25">
      <c r="A158" t="s">
        <v>172</v>
      </c>
      <c r="B158" s="4" t="s">
        <v>173</v>
      </c>
    </row>
    <row r="159" spans="1:2" ht="15.75" customHeight="1" x14ac:dyDescent="0.25">
      <c r="A159" t="s">
        <v>174</v>
      </c>
      <c r="B159" s="4" t="s">
        <v>175</v>
      </c>
    </row>
    <row r="160" spans="1:2" ht="15.75" customHeight="1" x14ac:dyDescent="0.25">
      <c r="A160" t="s">
        <v>170</v>
      </c>
      <c r="B160" s="27">
        <v>103.5</v>
      </c>
    </row>
    <row r="161" spans="1:2" ht="15.75" customHeight="1" x14ac:dyDescent="0.25">
      <c r="A161" t="s">
        <v>164</v>
      </c>
      <c r="B161" s="4">
        <v>16</v>
      </c>
    </row>
    <row r="162" spans="1:2" ht="15.75" customHeight="1" x14ac:dyDescent="0.25">
      <c r="A162" t="s">
        <v>176</v>
      </c>
      <c r="B162" s="4">
        <v>-3.61</v>
      </c>
    </row>
    <row r="163" spans="1:2" ht="15.75" customHeight="1" x14ac:dyDescent="0.25">
      <c r="A163" t="s">
        <v>166</v>
      </c>
      <c r="B163" s="4">
        <v>49.75</v>
      </c>
    </row>
    <row r="164" spans="1:2" ht="15.75" customHeight="1" x14ac:dyDescent="0.25">
      <c r="A164" t="s">
        <v>172</v>
      </c>
      <c r="B164" s="4">
        <v>28.5</v>
      </c>
    </row>
    <row r="165" spans="1:2" ht="15.75" customHeight="1" x14ac:dyDescent="0.25">
      <c r="A165" t="s">
        <v>177</v>
      </c>
      <c r="B165" s="4">
        <v>33</v>
      </c>
    </row>
    <row r="166" spans="1:2" ht="15.75" customHeight="1" x14ac:dyDescent="0.25">
      <c r="A166" t="s">
        <v>176</v>
      </c>
      <c r="B166" s="4">
        <v>-41.9</v>
      </c>
    </row>
    <row r="167" spans="1:2" ht="15.75" customHeight="1" x14ac:dyDescent="0.25">
      <c r="A167" t="s">
        <v>168</v>
      </c>
      <c r="B167" s="4">
        <v>55.25</v>
      </c>
    </row>
    <row r="168" spans="1:2" ht="15.75" customHeight="1" x14ac:dyDescent="0.25">
      <c r="A168" t="s">
        <v>170</v>
      </c>
      <c r="B168" s="27">
        <v>103.5</v>
      </c>
    </row>
    <row r="169" spans="1:2" ht="15.75" customHeight="1" x14ac:dyDescent="0.25">
      <c r="A169" t="s">
        <v>178</v>
      </c>
      <c r="B169" s="4">
        <v>94.75</v>
      </c>
    </row>
    <row r="170" spans="1:2" ht="15.75" customHeight="1" x14ac:dyDescent="0.25">
      <c r="A170" t="s">
        <v>176</v>
      </c>
      <c r="B170" s="4">
        <v>-3.16</v>
      </c>
    </row>
    <row r="171" spans="1:2" ht="15.75" customHeight="1" x14ac:dyDescent="0.25">
      <c r="A171" t="s">
        <v>176</v>
      </c>
      <c r="B171" s="4">
        <v>-25.08</v>
      </c>
    </row>
    <row r="172" spans="1:2" ht="15.75" customHeight="1" x14ac:dyDescent="0.25">
      <c r="A172" t="s">
        <v>170</v>
      </c>
      <c r="B172" s="27">
        <v>103.5</v>
      </c>
    </row>
    <row r="173" spans="1:2" ht="15.75" customHeight="1" x14ac:dyDescent="0.25">
      <c r="A173" t="s">
        <v>170</v>
      </c>
      <c r="B173" s="27">
        <v>103.5</v>
      </c>
    </row>
    <row r="174" spans="1:2" ht="15.75" customHeight="1" x14ac:dyDescent="0.25">
      <c r="B174" s="4"/>
    </row>
    <row r="175" spans="1:2" ht="15.75" customHeight="1" x14ac:dyDescent="0.25">
      <c r="B175" s="4"/>
    </row>
    <row r="176" spans="1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1:2" ht="15.75" customHeight="1" x14ac:dyDescent="0.25">
      <c r="B321" s="4"/>
    </row>
    <row r="322" spans="1:2" ht="15.75" customHeight="1" x14ac:dyDescent="0.25">
      <c r="B322" s="4"/>
    </row>
    <row r="323" spans="1:2" ht="15.75" customHeight="1" x14ac:dyDescent="0.25">
      <c r="B323" s="4"/>
    </row>
    <row r="324" spans="1:2" ht="15.75" customHeight="1" x14ac:dyDescent="0.25">
      <c r="B324" s="4"/>
    </row>
    <row r="325" spans="1:2" ht="15.75" customHeight="1" x14ac:dyDescent="0.25">
      <c r="B325" s="4"/>
    </row>
    <row r="326" spans="1:2" ht="15.75" customHeight="1" x14ac:dyDescent="0.25">
      <c r="A326" t="s">
        <v>170</v>
      </c>
      <c r="B326" t="s">
        <v>171</v>
      </c>
    </row>
    <row r="327" spans="1:2" ht="15.75" customHeight="1" x14ac:dyDescent="0.25">
      <c r="A327" t="s">
        <v>178</v>
      </c>
      <c r="B327" t="s">
        <v>179</v>
      </c>
    </row>
    <row r="328" spans="1:2" ht="15.75" customHeight="1" x14ac:dyDescent="0.25">
      <c r="A328" t="s">
        <v>177</v>
      </c>
      <c r="B328" t="s">
        <v>180</v>
      </c>
    </row>
    <row r="329" spans="1:2" ht="15.75" customHeight="1" x14ac:dyDescent="0.25">
      <c r="A329" t="s">
        <v>176</v>
      </c>
      <c r="B329" t="s">
        <v>181</v>
      </c>
    </row>
    <row r="330" spans="1:2" ht="15.75" customHeight="1" x14ac:dyDescent="0.25">
      <c r="A330" t="s">
        <v>170</v>
      </c>
      <c r="B330" t="s">
        <v>171</v>
      </c>
    </row>
    <row r="331" spans="1:2" ht="15.75" customHeight="1" x14ac:dyDescent="0.25">
      <c r="A331" t="s">
        <v>178</v>
      </c>
      <c r="B331" t="s">
        <v>179</v>
      </c>
    </row>
    <row r="332" spans="1:2" ht="15.75" customHeight="1" x14ac:dyDescent="0.25">
      <c r="A332" t="s">
        <v>177</v>
      </c>
      <c r="B332" t="s">
        <v>180</v>
      </c>
    </row>
    <row r="333" spans="1:2" ht="15.75" customHeight="1" x14ac:dyDescent="0.25">
      <c r="A333" t="s">
        <v>176</v>
      </c>
      <c r="B333" t="s">
        <v>181</v>
      </c>
    </row>
    <row r="334" spans="1:2" ht="15.75" customHeight="1" x14ac:dyDescent="0.25">
      <c r="A334" t="s">
        <v>170</v>
      </c>
      <c r="B334" t="s">
        <v>171</v>
      </c>
    </row>
    <row r="335" spans="1:2" ht="15.75" customHeight="1" x14ac:dyDescent="0.25">
      <c r="A335" t="s">
        <v>178</v>
      </c>
      <c r="B335" t="s">
        <v>179</v>
      </c>
    </row>
    <row r="336" spans="1:2" ht="15.75" customHeight="1" x14ac:dyDescent="0.25">
      <c r="A336" t="s">
        <v>177</v>
      </c>
      <c r="B336" t="s">
        <v>180</v>
      </c>
    </row>
    <row r="337" spans="1:2" ht="15.75" customHeight="1" x14ac:dyDescent="0.25">
      <c r="A337" t="s">
        <v>176</v>
      </c>
      <c r="B337" t="s">
        <v>181</v>
      </c>
    </row>
    <row r="338" spans="1:2" ht="15.75" customHeight="1" x14ac:dyDescent="0.25">
      <c r="A338" t="s">
        <v>170</v>
      </c>
      <c r="B338" t="s">
        <v>171</v>
      </c>
    </row>
    <row r="339" spans="1:2" ht="15.75" customHeight="1" x14ac:dyDescent="0.25">
      <c r="A339" t="s">
        <v>178</v>
      </c>
      <c r="B339" t="s">
        <v>179</v>
      </c>
    </row>
    <row r="340" spans="1:2" ht="15.75" customHeight="1" x14ac:dyDescent="0.25">
      <c r="A340" t="s">
        <v>177</v>
      </c>
      <c r="B340" t="s">
        <v>180</v>
      </c>
    </row>
    <row r="341" spans="1:2" ht="15.75" customHeight="1" x14ac:dyDescent="0.25">
      <c r="A341" t="s">
        <v>176</v>
      </c>
      <c r="B341" t="s">
        <v>181</v>
      </c>
    </row>
    <row r="342" spans="1:2" ht="15.75" customHeight="1" x14ac:dyDescent="0.25">
      <c r="A342" t="s">
        <v>177</v>
      </c>
      <c r="B342" t="s">
        <v>180</v>
      </c>
    </row>
    <row r="343" spans="1:2" ht="15.75" customHeight="1" x14ac:dyDescent="0.25">
      <c r="A343" t="s">
        <v>182</v>
      </c>
      <c r="B343" t="s">
        <v>183</v>
      </c>
    </row>
    <row r="344" spans="1:2" ht="15.75" customHeight="1" x14ac:dyDescent="0.25">
      <c r="A344" t="s">
        <v>176</v>
      </c>
      <c r="B344" t="s">
        <v>184</v>
      </c>
    </row>
    <row r="345" spans="1:2" ht="15.75" customHeight="1" x14ac:dyDescent="0.25"/>
    <row r="346" spans="1:2" ht="15.75" customHeight="1" x14ac:dyDescent="0.25"/>
    <row r="347" spans="1:2" ht="15.75" customHeight="1" x14ac:dyDescent="0.25"/>
    <row r="348" spans="1:2" ht="15.75" customHeight="1" x14ac:dyDescent="0.25"/>
    <row r="349" spans="1:2" ht="15.75" customHeight="1" x14ac:dyDescent="0.25"/>
    <row r="350" spans="1:2" ht="15.75" customHeight="1" x14ac:dyDescent="0.25"/>
    <row r="351" spans="1:2" ht="15.75" customHeight="1" x14ac:dyDescent="0.25"/>
    <row r="352" spans="1: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E2 B2:B1000">
    <cfRule type="cellIs" dxfId="47" priority="1" operator="greaterThan">
      <formula>0</formula>
    </cfRule>
    <cfRule type="cellIs" dxfId="4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52" workbookViewId="0">
      <selection activeCell="B80" sqref="B80"/>
    </sheetView>
  </sheetViews>
  <sheetFormatPr defaultColWidth="14.42578125" defaultRowHeight="15" customHeight="1" x14ac:dyDescent="0.25"/>
  <cols>
    <col min="1" max="1" width="44.5703125" customWidth="1"/>
    <col min="2" max="2" width="45.42578125" customWidth="1"/>
    <col min="3" max="3" width="8.7109375" customWidth="1"/>
    <col min="4" max="4" width="24" customWidth="1"/>
    <col min="5" max="5" width="20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185</v>
      </c>
      <c r="B2" s="4">
        <v>50</v>
      </c>
    </row>
    <row r="3" spans="1:5" ht="14.25" customHeight="1" x14ac:dyDescent="0.25">
      <c r="A3" s="3" t="s">
        <v>186</v>
      </c>
      <c r="B3" s="4">
        <v>48</v>
      </c>
      <c r="D3" s="1" t="s">
        <v>15</v>
      </c>
      <c r="E3" s="2">
        <f>SUM(B:B)</f>
        <v>2193.27</v>
      </c>
    </row>
    <row r="4" spans="1:5" ht="14.25" customHeight="1" x14ac:dyDescent="0.25">
      <c r="A4" s="3" t="s">
        <v>187</v>
      </c>
      <c r="B4" s="4">
        <v>94</v>
      </c>
      <c r="D4" s="1" t="s">
        <v>19</v>
      </c>
      <c r="E4" s="11" t="s">
        <v>188</v>
      </c>
    </row>
    <row r="5" spans="1:5" ht="14.25" customHeight="1" x14ac:dyDescent="0.25">
      <c r="A5" s="3" t="s">
        <v>189</v>
      </c>
      <c r="B5" s="4">
        <v>38</v>
      </c>
    </row>
    <row r="6" spans="1:5" ht="14.25" customHeight="1" x14ac:dyDescent="0.25">
      <c r="A6" s="3" t="s">
        <v>190</v>
      </c>
      <c r="B6" s="4">
        <v>50</v>
      </c>
      <c r="D6" s="3" t="s">
        <v>191</v>
      </c>
      <c r="E6" s="3">
        <v>555.1</v>
      </c>
    </row>
    <row r="7" spans="1:5" ht="14.25" customHeight="1" x14ac:dyDescent="0.25">
      <c r="A7" s="3" t="s">
        <v>192</v>
      </c>
      <c r="B7" s="4">
        <v>131</v>
      </c>
    </row>
    <row r="8" spans="1:5" ht="14.25" customHeight="1" x14ac:dyDescent="0.25">
      <c r="A8" s="3" t="s">
        <v>193</v>
      </c>
      <c r="B8" s="4">
        <v>-26.04</v>
      </c>
    </row>
    <row r="9" spans="1:5" ht="14.25" customHeight="1" x14ac:dyDescent="0.25">
      <c r="A9" s="3" t="s">
        <v>194</v>
      </c>
      <c r="B9" s="4">
        <v>-62.8</v>
      </c>
    </row>
    <row r="10" spans="1:5" ht="14.25" customHeight="1" x14ac:dyDescent="0.25">
      <c r="A10" s="3" t="s">
        <v>195</v>
      </c>
      <c r="B10" s="4">
        <v>25</v>
      </c>
    </row>
    <row r="11" spans="1:5" ht="14.25" customHeight="1" x14ac:dyDescent="0.25">
      <c r="A11" s="3" t="s">
        <v>196</v>
      </c>
      <c r="B11" s="4">
        <v>83</v>
      </c>
    </row>
    <row r="12" spans="1:5" ht="14.25" customHeight="1" x14ac:dyDescent="0.25">
      <c r="A12" s="3" t="s">
        <v>197</v>
      </c>
      <c r="B12" s="4">
        <v>83</v>
      </c>
    </row>
    <row r="13" spans="1:5" ht="14.25" customHeight="1" x14ac:dyDescent="0.25">
      <c r="A13" s="3" t="s">
        <v>198</v>
      </c>
      <c r="B13" s="4">
        <v>70</v>
      </c>
    </row>
    <row r="14" spans="1:5" ht="14.25" customHeight="1" x14ac:dyDescent="0.25">
      <c r="A14" s="3" t="s">
        <v>199</v>
      </c>
      <c r="B14" s="4">
        <v>25</v>
      </c>
    </row>
    <row r="15" spans="1:5" ht="14.25" customHeight="1" x14ac:dyDescent="0.25">
      <c r="A15" s="3" t="s">
        <v>200</v>
      </c>
      <c r="B15" s="4">
        <v>40</v>
      </c>
    </row>
    <row r="16" spans="1:5" ht="14.25" customHeight="1" x14ac:dyDescent="0.25">
      <c r="A16" s="3" t="s">
        <v>201</v>
      </c>
      <c r="B16" s="4">
        <v>25</v>
      </c>
    </row>
    <row r="17" spans="1:2" ht="14.25" customHeight="1" x14ac:dyDescent="0.25">
      <c r="A17" s="3" t="s">
        <v>202</v>
      </c>
      <c r="B17" s="4">
        <v>70</v>
      </c>
    </row>
    <row r="18" spans="1:2" ht="14.25" customHeight="1" x14ac:dyDescent="0.25">
      <c r="A18" s="3" t="s">
        <v>203</v>
      </c>
      <c r="B18" s="4">
        <v>67</v>
      </c>
    </row>
    <row r="19" spans="1:2" ht="14.25" customHeight="1" x14ac:dyDescent="0.25">
      <c r="A19" s="3" t="s">
        <v>204</v>
      </c>
      <c r="B19" s="4">
        <v>48</v>
      </c>
    </row>
    <row r="20" spans="1:2" ht="14.25" customHeight="1" x14ac:dyDescent="0.25">
      <c r="A20" s="3" t="s">
        <v>205</v>
      </c>
      <c r="B20" s="4">
        <v>99</v>
      </c>
    </row>
    <row r="21" spans="1:2" ht="15.75" customHeight="1" x14ac:dyDescent="0.25">
      <c r="A21" s="3" t="s">
        <v>206</v>
      </c>
      <c r="B21" s="4">
        <v>51</v>
      </c>
    </row>
    <row r="22" spans="1:2" ht="15.75" customHeight="1" x14ac:dyDescent="0.25">
      <c r="A22" s="3" t="s">
        <v>207</v>
      </c>
      <c r="B22" s="4">
        <v>83</v>
      </c>
    </row>
    <row r="23" spans="1:2" ht="15.75" customHeight="1" x14ac:dyDescent="0.25">
      <c r="A23" s="3" t="s">
        <v>208</v>
      </c>
      <c r="B23" s="4">
        <v>71</v>
      </c>
    </row>
    <row r="24" spans="1:2" ht="15.75" customHeight="1" x14ac:dyDescent="0.25">
      <c r="A24" s="3" t="s">
        <v>209</v>
      </c>
      <c r="B24" s="4">
        <v>237</v>
      </c>
    </row>
    <row r="25" spans="1:2" ht="15.75" customHeight="1" x14ac:dyDescent="0.25">
      <c r="A25" s="3" t="s">
        <v>210</v>
      </c>
      <c r="B25" s="4">
        <v>19</v>
      </c>
    </row>
    <row r="26" spans="1:2" ht="15.75" customHeight="1" x14ac:dyDescent="0.25">
      <c r="A26" s="3" t="s">
        <v>211</v>
      </c>
      <c r="B26" s="4">
        <v>58</v>
      </c>
    </row>
    <row r="27" spans="1:2" ht="15.75" customHeight="1" x14ac:dyDescent="0.25">
      <c r="A27" s="3" t="s">
        <v>212</v>
      </c>
      <c r="B27" s="4">
        <v>105</v>
      </c>
    </row>
    <row r="28" spans="1:2" ht="15.75" customHeight="1" x14ac:dyDescent="0.25">
      <c r="A28" s="3" t="s">
        <v>213</v>
      </c>
      <c r="B28" s="4">
        <v>32</v>
      </c>
    </row>
    <row r="29" spans="1:2" ht="15.75" customHeight="1" x14ac:dyDescent="0.25">
      <c r="A29" s="3" t="s">
        <v>214</v>
      </c>
      <c r="B29" s="4">
        <v>35</v>
      </c>
    </row>
    <row r="30" spans="1:2" ht="15.75" customHeight="1" x14ac:dyDescent="0.25">
      <c r="A30" s="3" t="s">
        <v>215</v>
      </c>
      <c r="B30" s="4">
        <v>29</v>
      </c>
    </row>
    <row r="31" spans="1:2" ht="15.75" customHeight="1" x14ac:dyDescent="0.25">
      <c r="A31" s="3" t="s">
        <v>216</v>
      </c>
      <c r="B31" s="4">
        <v>16</v>
      </c>
    </row>
    <row r="32" spans="1:2" ht="15.75" customHeight="1" x14ac:dyDescent="0.25">
      <c r="A32" s="3" t="s">
        <v>217</v>
      </c>
      <c r="B32" s="4">
        <v>67</v>
      </c>
    </row>
    <row r="33" spans="1:2" ht="15.75" customHeight="1" x14ac:dyDescent="0.25">
      <c r="A33" s="3" t="s">
        <v>218</v>
      </c>
      <c r="B33" s="4">
        <v>35</v>
      </c>
    </row>
    <row r="34" spans="1:2" ht="15.75" customHeight="1" x14ac:dyDescent="0.25">
      <c r="A34" s="3" t="s">
        <v>219</v>
      </c>
      <c r="B34" s="4">
        <v>99</v>
      </c>
    </row>
    <row r="35" spans="1:2" ht="15.75" customHeight="1" x14ac:dyDescent="0.25">
      <c r="A35" s="3" t="s">
        <v>220</v>
      </c>
      <c r="B35" s="4">
        <v>89</v>
      </c>
    </row>
    <row r="36" spans="1:2" ht="15.75" customHeight="1" x14ac:dyDescent="0.25">
      <c r="A36" s="3" t="s">
        <v>221</v>
      </c>
      <c r="B36" s="4">
        <v>40</v>
      </c>
    </row>
    <row r="37" spans="1:2" ht="15.75" customHeight="1" x14ac:dyDescent="0.25">
      <c r="A37" s="3" t="s">
        <v>222</v>
      </c>
      <c r="B37" s="4">
        <v>38</v>
      </c>
    </row>
    <row r="38" spans="1:2" ht="15.75" customHeight="1" x14ac:dyDescent="0.25">
      <c r="A38" s="3" t="s">
        <v>223</v>
      </c>
      <c r="B38" s="4">
        <v>-56.81</v>
      </c>
    </row>
    <row r="39" spans="1:2" ht="15.75" customHeight="1" x14ac:dyDescent="0.25">
      <c r="A39" s="3" t="s">
        <v>224</v>
      </c>
      <c r="B39" s="4">
        <v>-22.99</v>
      </c>
    </row>
    <row r="40" spans="1:2" ht="15.75" customHeight="1" x14ac:dyDescent="0.25">
      <c r="A40" s="3" t="s">
        <v>225</v>
      </c>
      <c r="B40" s="4">
        <v>-3.99</v>
      </c>
    </row>
    <row r="41" spans="1:2" ht="15.75" customHeight="1" x14ac:dyDescent="0.25">
      <c r="A41" s="3" t="s">
        <v>226</v>
      </c>
      <c r="B41" s="4">
        <v>-5.98</v>
      </c>
    </row>
    <row r="42" spans="1:2" ht="15.75" customHeight="1" x14ac:dyDescent="0.25">
      <c r="A42" s="3" t="s">
        <v>227</v>
      </c>
      <c r="B42" s="4">
        <v>-9.9600000000000009</v>
      </c>
    </row>
    <row r="43" spans="1:2" ht="15.75" customHeight="1" x14ac:dyDescent="0.25">
      <c r="A43" s="3" t="s">
        <v>228</v>
      </c>
      <c r="B43" s="4">
        <v>-74</v>
      </c>
    </row>
    <row r="44" spans="1:2" ht="15.75" customHeight="1" x14ac:dyDescent="0.25">
      <c r="A44" s="3" t="s">
        <v>229</v>
      </c>
      <c r="B44" s="4">
        <v>28</v>
      </c>
    </row>
    <row r="45" spans="1:2" ht="15.75" customHeight="1" x14ac:dyDescent="0.25">
      <c r="A45" s="3" t="s">
        <v>230</v>
      </c>
      <c r="B45" s="4">
        <v>30</v>
      </c>
    </row>
    <row r="46" spans="1:2" ht="15.75" customHeight="1" x14ac:dyDescent="0.25">
      <c r="A46" s="3" t="s">
        <v>231</v>
      </c>
      <c r="B46" s="4">
        <v>64</v>
      </c>
    </row>
    <row r="47" spans="1:2" ht="15.75" customHeight="1" x14ac:dyDescent="0.25">
      <c r="A47" s="3" t="s">
        <v>232</v>
      </c>
      <c r="B47" s="4">
        <v>83</v>
      </c>
    </row>
    <row r="48" spans="1:2" ht="15.75" customHeight="1" x14ac:dyDescent="0.25">
      <c r="A48" s="3" t="s">
        <v>232</v>
      </c>
      <c r="B48" s="4">
        <v>40</v>
      </c>
    </row>
    <row r="49" spans="1:2" ht="15.75" customHeight="1" x14ac:dyDescent="0.25">
      <c r="A49" s="3" t="s">
        <v>233</v>
      </c>
      <c r="B49" s="4">
        <v>19</v>
      </c>
    </row>
    <row r="50" spans="1:2" ht="15.75" customHeight="1" x14ac:dyDescent="0.25">
      <c r="A50" s="3" t="s">
        <v>234</v>
      </c>
      <c r="B50" s="4">
        <v>-16.149999999999999</v>
      </c>
    </row>
    <row r="51" spans="1:2" ht="15.75" customHeight="1" x14ac:dyDescent="0.25">
      <c r="A51" s="3" t="s">
        <v>235</v>
      </c>
      <c r="B51" s="4">
        <v>-62.2</v>
      </c>
    </row>
    <row r="52" spans="1:2" ht="15.75" customHeight="1" x14ac:dyDescent="0.25">
      <c r="A52" s="3" t="s">
        <v>235</v>
      </c>
      <c r="B52" s="4">
        <v>-41.62</v>
      </c>
    </row>
    <row r="53" spans="1:2" ht="15.75" customHeight="1" x14ac:dyDescent="0.25">
      <c r="A53" s="3" t="s">
        <v>236</v>
      </c>
      <c r="B53" s="4">
        <v>-34.11</v>
      </c>
    </row>
    <row r="54" spans="1:2" ht="15.75" customHeight="1" x14ac:dyDescent="0.25">
      <c r="A54" s="3" t="s">
        <v>237</v>
      </c>
      <c r="B54" s="4">
        <v>-18.39</v>
      </c>
    </row>
    <row r="55" spans="1:2" ht="15.75" customHeight="1" x14ac:dyDescent="0.25">
      <c r="A55" s="3" t="s">
        <v>237</v>
      </c>
      <c r="B55" s="4">
        <v>-90.51</v>
      </c>
    </row>
    <row r="56" spans="1:2" ht="15.75" customHeight="1" x14ac:dyDescent="0.25">
      <c r="A56" s="3" t="s">
        <v>238</v>
      </c>
      <c r="B56" s="4">
        <v>-264.81</v>
      </c>
    </row>
    <row r="57" spans="1:2" ht="15.75" customHeight="1" x14ac:dyDescent="0.25">
      <c r="A57" s="3" t="s">
        <v>239</v>
      </c>
      <c r="B57" s="4">
        <v>-268.16000000000003</v>
      </c>
    </row>
    <row r="58" spans="1:2" ht="15.75" customHeight="1" x14ac:dyDescent="0.25">
      <c r="A58" s="3" t="s">
        <v>240</v>
      </c>
      <c r="B58" s="4">
        <v>3908.42</v>
      </c>
    </row>
    <row r="59" spans="1:2" ht="15.75" customHeight="1" x14ac:dyDescent="0.25">
      <c r="A59" s="3" t="s">
        <v>241</v>
      </c>
      <c r="B59" s="4">
        <v>2</v>
      </c>
    </row>
    <row r="60" spans="1:2" ht="15.75" customHeight="1" x14ac:dyDescent="0.25">
      <c r="A60" s="3" t="s">
        <v>242</v>
      </c>
      <c r="B60" s="4">
        <v>28</v>
      </c>
    </row>
    <row r="61" spans="1:2" ht="15.75" customHeight="1" x14ac:dyDescent="0.25">
      <c r="A61" s="3" t="s">
        <v>243</v>
      </c>
      <c r="B61" s="4">
        <v>2997</v>
      </c>
    </row>
    <row r="62" spans="1:2" ht="15.75" customHeight="1" x14ac:dyDescent="0.25">
      <c r="A62" s="3" t="s">
        <v>244</v>
      </c>
      <c r="B62" s="4">
        <v>100</v>
      </c>
    </row>
    <row r="63" spans="1:2" ht="15.75" customHeight="1" x14ac:dyDescent="0.25">
      <c r="A63" s="3" t="s">
        <v>245</v>
      </c>
      <c r="B63" s="4">
        <v>499</v>
      </c>
    </row>
    <row r="64" spans="1:2" ht="15.75" customHeight="1" x14ac:dyDescent="0.25">
      <c r="A64" s="3" t="s">
        <v>246</v>
      </c>
      <c r="B64" s="4">
        <v>103</v>
      </c>
    </row>
    <row r="65" spans="1:2" ht="15.75" customHeight="1" x14ac:dyDescent="0.25">
      <c r="A65" s="3" t="s">
        <v>247</v>
      </c>
      <c r="B65" s="4">
        <v>33.6</v>
      </c>
    </row>
    <row r="66" spans="1:2" ht="15.75" customHeight="1" x14ac:dyDescent="0.25">
      <c r="A66" s="3" t="s">
        <v>248</v>
      </c>
      <c r="B66" s="4">
        <v>463</v>
      </c>
    </row>
    <row r="67" spans="1:2" ht="15.75" customHeight="1" x14ac:dyDescent="0.25">
      <c r="A67" s="3" t="s">
        <v>249</v>
      </c>
      <c r="B67" s="4">
        <v>100</v>
      </c>
    </row>
    <row r="68" spans="1:2" ht="15.75" customHeight="1" x14ac:dyDescent="0.25">
      <c r="A68" s="3" t="s">
        <v>250</v>
      </c>
      <c r="B68" s="4">
        <v>100</v>
      </c>
    </row>
    <row r="69" spans="1:2" ht="15.75" customHeight="1" x14ac:dyDescent="0.25">
      <c r="A69" s="3" t="s">
        <v>251</v>
      </c>
      <c r="B69" s="4">
        <v>-1650</v>
      </c>
    </row>
    <row r="70" spans="1:2" ht="15.75" customHeight="1" x14ac:dyDescent="0.25">
      <c r="A70" s="3" t="s">
        <v>252</v>
      </c>
      <c r="B70" s="4">
        <v>-16.96</v>
      </c>
    </row>
    <row r="71" spans="1:2" ht="15.75" customHeight="1" x14ac:dyDescent="0.25">
      <c r="A71" s="3" t="s">
        <v>253</v>
      </c>
      <c r="B71" s="4">
        <v>-1513.25</v>
      </c>
    </row>
    <row r="72" spans="1:2" ht="15.75" customHeight="1" x14ac:dyDescent="0.25">
      <c r="A72" s="3" t="s">
        <v>254</v>
      </c>
      <c r="B72" s="4">
        <v>-115.55</v>
      </c>
    </row>
    <row r="73" spans="1:2" ht="15.75" customHeight="1" x14ac:dyDescent="0.25">
      <c r="A73" s="6" t="s">
        <v>255</v>
      </c>
      <c r="B73" s="13">
        <v>309</v>
      </c>
    </row>
    <row r="74" spans="1:2" ht="15.75" customHeight="1" x14ac:dyDescent="0.25">
      <c r="A74" s="6" t="s">
        <v>256</v>
      </c>
      <c r="B74" s="13">
        <v>-61.01</v>
      </c>
    </row>
    <row r="75" spans="1:2" ht="15.75" customHeight="1" x14ac:dyDescent="0.25">
      <c r="A75" s="6" t="s">
        <v>257</v>
      </c>
      <c r="B75" s="13">
        <v>-3250</v>
      </c>
    </row>
    <row r="76" spans="1:2" ht="15.75" customHeight="1" x14ac:dyDescent="0.25">
      <c r="A76" s="6" t="s">
        <v>258</v>
      </c>
      <c r="B76" s="13">
        <v>-28.45</v>
      </c>
    </row>
    <row r="77" spans="1:2" ht="15.75" customHeight="1" x14ac:dyDescent="0.25">
      <c r="A77" s="6"/>
      <c r="B77" s="4">
        <v>500</v>
      </c>
    </row>
    <row r="78" spans="1:2" ht="15.75" customHeight="1" x14ac:dyDescent="0.25">
      <c r="B78" s="4">
        <v>-500</v>
      </c>
    </row>
    <row r="79" spans="1:2" ht="15.75" customHeight="1" x14ac:dyDescent="0.25">
      <c r="A79" t="s">
        <v>178</v>
      </c>
      <c r="B79" s="4" t="s">
        <v>179</v>
      </c>
    </row>
    <row r="80" spans="1:2" ht="15.75" customHeight="1" x14ac:dyDescent="0.25">
      <c r="A80" t="s">
        <v>164</v>
      </c>
      <c r="B80" s="4" t="s">
        <v>165</v>
      </c>
    </row>
    <row r="81" spans="1:2" ht="15.75" customHeight="1" x14ac:dyDescent="0.25">
      <c r="A81" t="s">
        <v>176</v>
      </c>
      <c r="B81" s="4" t="s">
        <v>259</v>
      </c>
    </row>
    <row r="82" spans="1:2" ht="15.75" customHeight="1" x14ac:dyDescent="0.25">
      <c r="A82" t="s">
        <v>176</v>
      </c>
      <c r="B82" s="4" t="s">
        <v>260</v>
      </c>
    </row>
    <row r="83" spans="1:2" ht="15.75" customHeight="1" x14ac:dyDescent="0.25">
      <c r="A83" t="s">
        <v>166</v>
      </c>
      <c r="B83" s="4" t="s">
        <v>167</v>
      </c>
    </row>
    <row r="84" spans="1:2" ht="15.75" customHeight="1" x14ac:dyDescent="0.25">
      <c r="A84" t="s">
        <v>177</v>
      </c>
      <c r="B84" s="4" t="s">
        <v>180</v>
      </c>
    </row>
    <row r="85" spans="1:2" ht="15.75" customHeight="1" x14ac:dyDescent="0.25">
      <c r="A85" t="s">
        <v>182</v>
      </c>
      <c r="B85" s="4" t="s">
        <v>183</v>
      </c>
    </row>
    <row r="86" spans="1:2" ht="15.75" customHeight="1" x14ac:dyDescent="0.25">
      <c r="A86" t="s">
        <v>176</v>
      </c>
      <c r="B86" s="4" t="s">
        <v>181</v>
      </c>
    </row>
    <row r="87" spans="1:2" ht="15.75" customHeight="1" x14ac:dyDescent="0.25">
      <c r="A87" t="s">
        <v>261</v>
      </c>
      <c r="B87" s="4" t="s">
        <v>262</v>
      </c>
    </row>
    <row r="88" spans="1:2" ht="15.75" customHeight="1" x14ac:dyDescent="0.25">
      <c r="A88" t="s">
        <v>178</v>
      </c>
      <c r="B88" s="27">
        <v>94.75</v>
      </c>
    </row>
    <row r="89" spans="1:2" ht="15.75" customHeight="1" x14ac:dyDescent="0.25">
      <c r="A89" t="s">
        <v>176</v>
      </c>
      <c r="B89" s="4">
        <v>-6.45</v>
      </c>
    </row>
    <row r="90" spans="1:2" ht="15.75" customHeight="1" x14ac:dyDescent="0.25">
      <c r="A90" t="s">
        <v>182</v>
      </c>
      <c r="B90" s="4">
        <v>60.75</v>
      </c>
    </row>
    <row r="91" spans="1:2" ht="15.75" customHeight="1" x14ac:dyDescent="0.25">
      <c r="A91" t="s">
        <v>263</v>
      </c>
      <c r="B91" s="4">
        <v>32</v>
      </c>
    </row>
    <row r="92" spans="1:2" ht="15.75" customHeight="1" x14ac:dyDescent="0.25">
      <c r="A92" t="s">
        <v>264</v>
      </c>
      <c r="B92" s="4">
        <v>17.5</v>
      </c>
    </row>
    <row r="93" spans="1:2" ht="15.75" customHeight="1" x14ac:dyDescent="0.25">
      <c r="A93" t="s">
        <v>261</v>
      </c>
      <c r="B93" s="4">
        <v>98.75</v>
      </c>
    </row>
    <row r="94" spans="1:2" ht="15.75" customHeight="1" x14ac:dyDescent="0.25">
      <c r="A94" t="s">
        <v>176</v>
      </c>
      <c r="B94" s="4">
        <v>-3.16</v>
      </c>
    </row>
    <row r="95" spans="1:2" ht="15.75" customHeight="1" x14ac:dyDescent="0.25">
      <c r="A95" t="s">
        <v>176</v>
      </c>
      <c r="B95" s="4">
        <v>-25.08</v>
      </c>
    </row>
    <row r="96" spans="1:2" ht="15.75" customHeight="1" x14ac:dyDescent="0.25">
      <c r="A96" t="s">
        <v>174</v>
      </c>
      <c r="B96" s="4">
        <v>-3187.96</v>
      </c>
    </row>
    <row r="97" spans="1:2" ht="15.75" customHeight="1" x14ac:dyDescent="0.25">
      <c r="A97" t="s">
        <v>172</v>
      </c>
      <c r="B97" s="27">
        <v>28.5</v>
      </c>
    </row>
    <row r="98" spans="1:2" ht="15.75" customHeight="1" x14ac:dyDescent="0.25">
      <c r="A98" t="s">
        <v>177</v>
      </c>
      <c r="B98" s="4">
        <v>33</v>
      </c>
    </row>
    <row r="99" spans="1:2" ht="15.75" customHeight="1" x14ac:dyDescent="0.25">
      <c r="A99" t="s">
        <v>176</v>
      </c>
      <c r="B99" s="4">
        <v>-41.9</v>
      </c>
    </row>
    <row r="100" spans="1:2" ht="15.75" customHeight="1" x14ac:dyDescent="0.25">
      <c r="A100" t="s">
        <v>263</v>
      </c>
      <c r="B100" s="4">
        <v>32</v>
      </c>
    </row>
    <row r="101" spans="1:2" ht="15.75" customHeight="1" x14ac:dyDescent="0.25">
      <c r="A101" t="s">
        <v>264</v>
      </c>
      <c r="B101" s="4">
        <v>17.5</v>
      </c>
    </row>
    <row r="102" spans="1:2" ht="15.75" customHeight="1" x14ac:dyDescent="0.25">
      <c r="A102" t="s">
        <v>261</v>
      </c>
      <c r="B102" s="4">
        <v>98.75</v>
      </c>
    </row>
    <row r="103" spans="1:2" ht="15.75" customHeight="1" x14ac:dyDescent="0.25">
      <c r="A103" t="s">
        <v>174</v>
      </c>
      <c r="B103" s="4">
        <v>-3187.96</v>
      </c>
    </row>
    <row r="104" spans="1:2" ht="15.75" customHeight="1" x14ac:dyDescent="0.25">
      <c r="A104" t="s">
        <v>170</v>
      </c>
      <c r="B104" s="27">
        <v>103.5</v>
      </c>
    </row>
    <row r="105" spans="1:2" ht="15.75" customHeight="1" x14ac:dyDescent="0.25">
      <c r="A105" t="s">
        <v>178</v>
      </c>
      <c r="B105" s="27">
        <v>94.75</v>
      </c>
    </row>
    <row r="106" spans="1:2" ht="15.75" customHeight="1" x14ac:dyDescent="0.25">
      <c r="A106" t="s">
        <v>178</v>
      </c>
      <c r="B106" s="27">
        <v>94.75</v>
      </c>
    </row>
    <row r="107" spans="1:2" ht="15.75" customHeight="1" x14ac:dyDescent="0.25">
      <c r="A107" t="s">
        <v>170</v>
      </c>
      <c r="B107" s="27">
        <v>103.5</v>
      </c>
    </row>
    <row r="108" spans="1:2" ht="15.75" customHeight="1" x14ac:dyDescent="0.25">
      <c r="A108" t="s">
        <v>178</v>
      </c>
      <c r="B108" s="4">
        <v>94.75</v>
      </c>
    </row>
    <row r="109" spans="1:2" ht="15.75" customHeight="1" x14ac:dyDescent="0.25">
      <c r="A109" t="s">
        <v>164</v>
      </c>
      <c r="B109" s="4">
        <v>16</v>
      </c>
    </row>
    <row r="110" spans="1:2" ht="15.75" customHeight="1" x14ac:dyDescent="0.25">
      <c r="A110" t="s">
        <v>170</v>
      </c>
      <c r="B110" s="27">
        <v>103.5</v>
      </c>
    </row>
    <row r="111" spans="1:2" ht="15.75" customHeight="1" x14ac:dyDescent="0.25">
      <c r="A111" t="s">
        <v>178</v>
      </c>
      <c r="B111" s="4">
        <v>94.75</v>
      </c>
    </row>
    <row r="112" spans="1:2" ht="15.75" customHeight="1" x14ac:dyDescent="0.25">
      <c r="A112" t="s">
        <v>164</v>
      </c>
      <c r="B112" s="4">
        <v>16</v>
      </c>
    </row>
    <row r="113" spans="1:2" ht="15.75" customHeight="1" x14ac:dyDescent="0.25">
      <c r="A113" t="s">
        <v>170</v>
      </c>
      <c r="B113" s="27">
        <v>103.5</v>
      </c>
    </row>
    <row r="114" spans="1:2" ht="15.75" customHeight="1" x14ac:dyDescent="0.25">
      <c r="A114" t="s">
        <v>164</v>
      </c>
      <c r="B114" s="4">
        <v>16</v>
      </c>
    </row>
    <row r="115" spans="1:2" ht="15.75" customHeight="1" x14ac:dyDescent="0.25">
      <c r="A115" t="s">
        <v>178</v>
      </c>
      <c r="B115" s="4">
        <v>94.75</v>
      </c>
    </row>
    <row r="116" spans="1:2" ht="15.75" customHeight="1" x14ac:dyDescent="0.25">
      <c r="A116" t="s">
        <v>170</v>
      </c>
      <c r="B116" s="27">
        <v>103.5</v>
      </c>
    </row>
    <row r="117" spans="1:2" ht="15.75" customHeight="1" x14ac:dyDescent="0.25">
      <c r="A117" t="s">
        <v>265</v>
      </c>
      <c r="B117" s="4">
        <v>16</v>
      </c>
    </row>
    <row r="118" spans="1:2" ht="15.75" customHeight="1" x14ac:dyDescent="0.25">
      <c r="A118" t="s">
        <v>178</v>
      </c>
      <c r="B118" s="4">
        <v>94.75</v>
      </c>
    </row>
    <row r="119" spans="1:2" ht="15.75" customHeight="1" x14ac:dyDescent="0.25">
      <c r="A119" t="s">
        <v>170</v>
      </c>
      <c r="B119" s="27">
        <v>103.5</v>
      </c>
    </row>
    <row r="120" spans="1:2" ht="15.75" customHeight="1" x14ac:dyDescent="0.25">
      <c r="A120" t="s">
        <v>178</v>
      </c>
      <c r="B120" s="4">
        <v>94.75</v>
      </c>
    </row>
    <row r="121" spans="1:2" ht="15.75" customHeight="1" x14ac:dyDescent="0.25">
      <c r="A121" t="s">
        <v>164</v>
      </c>
      <c r="B121" s="4">
        <v>16</v>
      </c>
    </row>
    <row r="122" spans="1:2" ht="15.75" customHeight="1" x14ac:dyDescent="0.25">
      <c r="A122" t="s">
        <v>170</v>
      </c>
      <c r="B122" s="27">
        <v>103.5</v>
      </c>
    </row>
    <row r="123" spans="1:2" ht="15.75" customHeight="1" x14ac:dyDescent="0.25">
      <c r="A123" t="s">
        <v>178</v>
      </c>
      <c r="B123" s="4">
        <v>94.75</v>
      </c>
    </row>
    <row r="124" spans="1:2" ht="15.75" customHeight="1" x14ac:dyDescent="0.25">
      <c r="A124" t="s">
        <v>164</v>
      </c>
      <c r="B124" s="4">
        <v>16</v>
      </c>
    </row>
    <row r="125" spans="1:2" ht="15.75" customHeight="1" x14ac:dyDescent="0.25">
      <c r="A125" t="s">
        <v>170</v>
      </c>
      <c r="B125" s="27">
        <v>103.5</v>
      </c>
    </row>
    <row r="126" spans="1:2" ht="15.75" customHeight="1" x14ac:dyDescent="0.25">
      <c r="A126" t="s">
        <v>178</v>
      </c>
      <c r="B126" s="4">
        <v>94.75</v>
      </c>
    </row>
    <row r="127" spans="1:2" ht="15.75" customHeight="1" x14ac:dyDescent="0.25">
      <c r="A127" t="s">
        <v>164</v>
      </c>
      <c r="B127" s="4">
        <v>16</v>
      </c>
    </row>
    <row r="128" spans="1:2" ht="15.75" customHeight="1" x14ac:dyDescent="0.25">
      <c r="A128" t="s">
        <v>170</v>
      </c>
      <c r="B128" s="27">
        <v>103.5</v>
      </c>
    </row>
    <row r="129" spans="1:2" ht="15.75" customHeight="1" x14ac:dyDescent="0.25">
      <c r="A129" t="s">
        <v>178</v>
      </c>
      <c r="B129" s="4">
        <v>94.75</v>
      </c>
    </row>
    <row r="130" spans="1:2" ht="15.75" customHeight="1" x14ac:dyDescent="0.25">
      <c r="A130" t="s">
        <v>164</v>
      </c>
      <c r="B130" s="4">
        <v>16</v>
      </c>
    </row>
    <row r="131" spans="1:2" ht="15.75" customHeight="1" x14ac:dyDescent="0.25">
      <c r="A131" t="s">
        <v>164</v>
      </c>
      <c r="B131" s="27">
        <v>16</v>
      </c>
    </row>
    <row r="132" spans="1:2" ht="15.75" customHeight="1" x14ac:dyDescent="0.25">
      <c r="A132" t="s">
        <v>178</v>
      </c>
      <c r="B132" s="4">
        <v>94.75</v>
      </c>
    </row>
    <row r="133" spans="1:2" ht="15.75" customHeight="1" x14ac:dyDescent="0.25">
      <c r="A133" t="s">
        <v>170</v>
      </c>
      <c r="B133" s="4">
        <v>103.5</v>
      </c>
    </row>
    <row r="134" spans="1:2" ht="15.75" customHeight="1" x14ac:dyDescent="0.25">
      <c r="A134" t="s">
        <v>164</v>
      </c>
      <c r="B134" s="27">
        <v>16</v>
      </c>
    </row>
    <row r="135" spans="1:2" ht="15.75" customHeight="1" x14ac:dyDescent="0.25">
      <c r="A135" t="s">
        <v>178</v>
      </c>
      <c r="B135" s="4">
        <v>94.75</v>
      </c>
    </row>
    <row r="136" spans="1:2" ht="15.75" customHeight="1" x14ac:dyDescent="0.25">
      <c r="A136" t="s">
        <v>170</v>
      </c>
      <c r="B136" s="4">
        <v>103.5</v>
      </c>
    </row>
    <row r="137" spans="1:2" ht="15.75" customHeight="1" x14ac:dyDescent="0.25">
      <c r="A137" t="s">
        <v>266</v>
      </c>
      <c r="B137" s="27">
        <v>16</v>
      </c>
    </row>
    <row r="138" spans="1:2" ht="15.75" customHeight="1" x14ac:dyDescent="0.25">
      <c r="A138" t="s">
        <v>178</v>
      </c>
      <c r="B138" s="4">
        <v>94.75</v>
      </c>
    </row>
    <row r="139" spans="1:2" ht="15.75" customHeight="1" x14ac:dyDescent="0.25">
      <c r="A139" t="s">
        <v>170</v>
      </c>
      <c r="B139" s="4">
        <v>103.5</v>
      </c>
    </row>
    <row r="140" spans="1:2" ht="15.75" customHeight="1" x14ac:dyDescent="0.25">
      <c r="A140" t="s">
        <v>164</v>
      </c>
      <c r="B140" s="27">
        <v>16</v>
      </c>
    </row>
    <row r="141" spans="1:2" ht="15.75" customHeight="1" x14ac:dyDescent="0.25">
      <c r="A141" t="s">
        <v>178</v>
      </c>
      <c r="B141" s="4">
        <v>94.75</v>
      </c>
    </row>
    <row r="142" spans="1:2" ht="15.75" customHeight="1" x14ac:dyDescent="0.25">
      <c r="A142" t="s">
        <v>170</v>
      </c>
      <c r="B142" s="4">
        <v>103.5</v>
      </c>
    </row>
    <row r="143" spans="1:2" ht="15.75" customHeight="1" x14ac:dyDescent="0.25">
      <c r="A143" t="s">
        <v>164</v>
      </c>
      <c r="B143" s="27">
        <v>16</v>
      </c>
    </row>
    <row r="144" spans="1:2" ht="15.75" customHeight="1" x14ac:dyDescent="0.25">
      <c r="A144" t="s">
        <v>178</v>
      </c>
      <c r="B144" s="4">
        <v>94.75</v>
      </c>
    </row>
    <row r="145" spans="1:2" ht="15.75" customHeight="1" x14ac:dyDescent="0.25">
      <c r="A145" t="s">
        <v>170</v>
      </c>
      <c r="B145" s="4">
        <v>103.5</v>
      </c>
    </row>
    <row r="146" spans="1:2" ht="15.75" customHeight="1" x14ac:dyDescent="0.25">
      <c r="A146" t="s">
        <v>170</v>
      </c>
      <c r="B146" s="27">
        <v>103.5</v>
      </c>
    </row>
    <row r="147" spans="1:2" ht="15.75" customHeight="1" x14ac:dyDescent="0.25">
      <c r="A147" t="s">
        <v>170</v>
      </c>
      <c r="B147" s="27">
        <v>103.5</v>
      </c>
    </row>
    <row r="148" spans="1:2" ht="15.75" customHeight="1" x14ac:dyDescent="0.25">
      <c r="A148" t="s">
        <v>178</v>
      </c>
      <c r="B148" s="27">
        <v>94.75</v>
      </c>
    </row>
    <row r="149" spans="1:2" ht="15.75" customHeight="1" x14ac:dyDescent="0.25">
      <c r="A149" t="s">
        <v>170</v>
      </c>
      <c r="B149" s="4">
        <v>103.5</v>
      </c>
    </row>
    <row r="150" spans="1:2" ht="15.75" customHeight="1" x14ac:dyDescent="0.25">
      <c r="A150" t="s">
        <v>164</v>
      </c>
      <c r="B150" s="27">
        <v>16</v>
      </c>
    </row>
    <row r="151" spans="1:2" ht="15.75" customHeight="1" x14ac:dyDescent="0.25">
      <c r="A151" t="s">
        <v>178</v>
      </c>
      <c r="B151" s="4">
        <v>94.75</v>
      </c>
    </row>
    <row r="152" spans="1:2" ht="15.75" customHeight="1" x14ac:dyDescent="0.25">
      <c r="A152" t="s">
        <v>170</v>
      </c>
      <c r="B152" s="4">
        <v>103.5</v>
      </c>
    </row>
    <row r="153" spans="1:2" ht="15.75" customHeight="1" x14ac:dyDescent="0.25">
      <c r="A153" t="s">
        <v>164</v>
      </c>
      <c r="B153" s="27">
        <v>16</v>
      </c>
    </row>
    <row r="154" spans="1:2" ht="15.75" customHeight="1" x14ac:dyDescent="0.25">
      <c r="A154" t="s">
        <v>178</v>
      </c>
      <c r="B154" s="4">
        <v>94.75</v>
      </c>
    </row>
    <row r="155" spans="1:2" ht="15.75" customHeight="1" x14ac:dyDescent="0.25">
      <c r="A155" t="s">
        <v>170</v>
      </c>
      <c r="B155" s="4">
        <v>103.5</v>
      </c>
    </row>
    <row r="156" spans="1:2" ht="15.75" customHeight="1" x14ac:dyDescent="0.25">
      <c r="A156" t="s">
        <v>164</v>
      </c>
      <c r="B156" s="27">
        <v>16</v>
      </c>
    </row>
    <row r="157" spans="1:2" ht="15.75" customHeight="1" x14ac:dyDescent="0.25">
      <c r="A157" t="s">
        <v>178</v>
      </c>
      <c r="B157" s="4">
        <v>94.75</v>
      </c>
    </row>
    <row r="158" spans="1:2" ht="15.75" customHeight="1" x14ac:dyDescent="0.25">
      <c r="A158" t="s">
        <v>170</v>
      </c>
      <c r="B158" s="4">
        <v>103.5</v>
      </c>
    </row>
    <row r="159" spans="1:2" ht="15.75" customHeight="1" x14ac:dyDescent="0.25">
      <c r="A159" t="s">
        <v>164</v>
      </c>
      <c r="B159" s="27">
        <v>16</v>
      </c>
    </row>
    <row r="160" spans="1:2" ht="15.75" customHeight="1" x14ac:dyDescent="0.25">
      <c r="A160" t="s">
        <v>178</v>
      </c>
      <c r="B160" s="4">
        <v>94.75</v>
      </c>
    </row>
    <row r="161" spans="1:2" ht="15.75" customHeight="1" x14ac:dyDescent="0.25">
      <c r="A161" t="s">
        <v>170</v>
      </c>
      <c r="B161" s="4">
        <v>103.5</v>
      </c>
    </row>
    <row r="162" spans="1:2" ht="15.75" customHeight="1" x14ac:dyDescent="0.25">
      <c r="A162" t="s">
        <v>164</v>
      </c>
      <c r="B162" s="27">
        <v>16</v>
      </c>
    </row>
    <row r="163" spans="1:2" ht="15.75" customHeight="1" x14ac:dyDescent="0.25">
      <c r="A163" t="s">
        <v>178</v>
      </c>
      <c r="B163" s="4">
        <v>94.75</v>
      </c>
    </row>
    <row r="164" spans="1:2" ht="15.75" customHeight="1" x14ac:dyDescent="0.25">
      <c r="A164" t="s">
        <v>170</v>
      </c>
      <c r="B164" s="4">
        <v>103.5</v>
      </c>
    </row>
    <row r="165" spans="1:2" ht="15.75" customHeight="1" x14ac:dyDescent="0.25">
      <c r="A165" t="s">
        <v>164</v>
      </c>
      <c r="B165" s="27">
        <v>16</v>
      </c>
    </row>
    <row r="166" spans="1:2" ht="15.75" customHeight="1" x14ac:dyDescent="0.25">
      <c r="A166" t="s">
        <v>178</v>
      </c>
      <c r="B166" s="4">
        <v>94.75</v>
      </c>
    </row>
    <row r="167" spans="1:2" ht="15.75" customHeight="1" x14ac:dyDescent="0.25">
      <c r="A167" t="s">
        <v>170</v>
      </c>
      <c r="B167" s="4">
        <v>103.5</v>
      </c>
    </row>
    <row r="168" spans="1:2" ht="15.75" customHeight="1" x14ac:dyDescent="0.25">
      <c r="B168" s="4"/>
    </row>
    <row r="169" spans="1:2" ht="15.75" customHeight="1" x14ac:dyDescent="0.25">
      <c r="B169" s="4"/>
    </row>
    <row r="170" spans="1:2" ht="15.75" customHeight="1" x14ac:dyDescent="0.25">
      <c r="B170" s="4"/>
    </row>
    <row r="171" spans="1:2" ht="15.75" customHeight="1" x14ac:dyDescent="0.25">
      <c r="B171" s="4"/>
    </row>
    <row r="172" spans="1:2" ht="15.75" customHeight="1" x14ac:dyDescent="0.25">
      <c r="B172" s="4"/>
    </row>
    <row r="173" spans="1:2" ht="15.75" customHeight="1" x14ac:dyDescent="0.25">
      <c r="B173" s="4"/>
    </row>
    <row r="174" spans="1:2" ht="15.75" customHeight="1" x14ac:dyDescent="0.25">
      <c r="B174" s="4"/>
    </row>
    <row r="175" spans="1:2" ht="15.75" customHeight="1" x14ac:dyDescent="0.25">
      <c r="B175" s="4"/>
    </row>
    <row r="176" spans="1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45" priority="1" operator="lessThan">
      <formula>0</formula>
    </cfRule>
    <cfRule type="cellIs" dxfId="44" priority="2" operator="greaterThan">
      <formula>0</formula>
    </cfRule>
  </conditionalFormatting>
  <conditionalFormatting sqref="E3">
    <cfRule type="cellIs" dxfId="43" priority="3" operator="lessThan">
      <formula>0</formula>
    </cfRule>
    <cfRule type="cellIs" dxfId="4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6" width="27.140625" customWidth="1"/>
    <col min="7" max="8" width="20.85546875" customWidth="1"/>
    <col min="9" max="9" width="18.85546875" customWidth="1"/>
    <col min="10" max="10" width="21.7109375" customWidth="1"/>
    <col min="11" max="11" width="22.85546875" customWidth="1"/>
    <col min="12" max="12" width="24.7109375" customWidth="1"/>
    <col min="13" max="13" width="22.28515625" customWidth="1"/>
    <col min="14" max="16" width="19.85546875" customWidth="1"/>
    <col min="17" max="17" width="24.85546875" customWidth="1"/>
    <col min="18" max="18" width="8.7109375" customWidth="1"/>
  </cols>
  <sheetData>
    <row r="1" spans="1:18" ht="14.25" customHeight="1" x14ac:dyDescent="0.25">
      <c r="A1" s="1" t="s">
        <v>0</v>
      </c>
      <c r="B1" s="2" t="s">
        <v>1</v>
      </c>
      <c r="H1" s="3" t="s">
        <v>267</v>
      </c>
      <c r="I1" s="3" t="s">
        <v>268</v>
      </c>
      <c r="J1" s="3" t="s">
        <v>269</v>
      </c>
      <c r="K1" s="3" t="s">
        <v>270</v>
      </c>
      <c r="L1" s="3" t="s">
        <v>271</v>
      </c>
      <c r="N1" s="3" t="s">
        <v>272</v>
      </c>
      <c r="P1" s="3" t="s">
        <v>273</v>
      </c>
      <c r="Q1" s="3" t="s">
        <v>274</v>
      </c>
      <c r="R1" s="3">
        <v>100</v>
      </c>
    </row>
    <row r="2" spans="1:18" ht="14.25" customHeight="1" x14ac:dyDescent="0.25">
      <c r="A2" s="3" t="s">
        <v>235</v>
      </c>
      <c r="B2" s="4">
        <v>-440.8</v>
      </c>
      <c r="H2" s="3">
        <v>1</v>
      </c>
      <c r="I2" s="3">
        <v>0.8</v>
      </c>
      <c r="J2" s="3">
        <v>0.6</v>
      </c>
      <c r="K2" s="3">
        <v>0</v>
      </c>
      <c r="L2" s="3">
        <v>0.4</v>
      </c>
      <c r="P2" s="3" t="s">
        <v>275</v>
      </c>
      <c r="Q2" s="3" t="s">
        <v>276</v>
      </c>
    </row>
    <row r="3" spans="1:18" ht="14.25" customHeight="1" x14ac:dyDescent="0.25">
      <c r="A3" s="3" t="s">
        <v>235</v>
      </c>
      <c r="B3" s="4">
        <v>-127.35</v>
      </c>
      <c r="D3" s="1" t="s">
        <v>15</v>
      </c>
      <c r="E3" s="2">
        <f>SUM(B:B)</f>
        <v>474.43000000000018</v>
      </c>
      <c r="F3" s="4"/>
      <c r="H3" s="1" t="s">
        <v>277</v>
      </c>
      <c r="I3" s="1" t="s">
        <v>278</v>
      </c>
      <c r="J3" s="1" t="s">
        <v>279</v>
      </c>
      <c r="K3" s="1" t="s">
        <v>280</v>
      </c>
      <c r="L3" s="1" t="s">
        <v>281</v>
      </c>
      <c r="M3" s="1" t="s">
        <v>282</v>
      </c>
      <c r="N3" s="1" t="s">
        <v>283</v>
      </c>
      <c r="O3" s="1" t="s">
        <v>4</v>
      </c>
      <c r="P3" s="1" t="s">
        <v>284</v>
      </c>
      <c r="Q3" s="1" t="s">
        <v>15</v>
      </c>
    </row>
    <row r="4" spans="1:18" ht="14.25" customHeight="1" x14ac:dyDescent="0.25">
      <c r="A4" s="3" t="s">
        <v>235</v>
      </c>
      <c r="B4" s="4">
        <v>-331.17</v>
      </c>
      <c r="D4" s="1" t="s">
        <v>19</v>
      </c>
      <c r="E4" s="11"/>
      <c r="F4" s="3" t="s">
        <v>285</v>
      </c>
      <c r="G4" s="3" t="s">
        <v>286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f t="shared" ref="N4:N38" si="0">IF(H4=0,$H$2,IF(H4=1,$I$2,IF(H4=2,$J$2,IF(H4=3,$K$2,IF(H4=4,$L$2,-99)))))+IF(I4=0,$H$2,IF(I4=1,$I$2,IF(I4=2,$J$2,IF(I4=3,$K$2,IF(I4=4,$L$2,-99)))))+IF(J4=0,$H$2,IF(J4=1,$I$2,IF(J4=2,$J$2,IF(J4=3,$K$2,IF(J4=4,$L$2,-99)))))+IF(K4=0,$H$2,IF(K4=1,$I$2,IF(K4=2,$J$2,IF(K4=3,$K$2,IF(K4=4,$L$2,-99)))))+IF(L4=0,$H$2,IF(L4=1,$I$2,IF(L4=2,$J$2,IF(L4=3,$K$2,IF(L4=4,$L$2,-99)))))+IF(M4=0,$H$2,IF(M4=1,$I$2,IF(M4=2,$J$2,IF(M4=3,$K$2,IF(M4=4,$L$2,-99)))))</f>
        <v>6</v>
      </c>
      <c r="O4" s="4">
        <f t="shared" ref="O4:O38" si="1">N4*((-1*$E$3)/(SUM($N$4:$N$38)))</f>
        <v>-18.412548512289792</v>
      </c>
      <c r="P4" s="3">
        <v>0</v>
      </c>
      <c r="Q4" s="4">
        <f t="shared" ref="Q4:Q38" si="2">O4+P4*($R$1/SUM($P$4:$P$66))</f>
        <v>-18.412548512289792</v>
      </c>
    </row>
    <row r="5" spans="1:18" ht="14.25" customHeight="1" x14ac:dyDescent="0.25">
      <c r="A5" s="3" t="s">
        <v>287</v>
      </c>
      <c r="B5" s="4">
        <v>-40.270000000000003</v>
      </c>
      <c r="F5" s="3" t="s">
        <v>285</v>
      </c>
      <c r="G5" s="3" t="s">
        <v>288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f t="shared" si="0"/>
        <v>6</v>
      </c>
      <c r="O5" s="4">
        <f t="shared" si="1"/>
        <v>-18.412548512289792</v>
      </c>
      <c r="P5" s="3">
        <v>0</v>
      </c>
      <c r="Q5" s="4">
        <f t="shared" si="2"/>
        <v>-18.412548512289792</v>
      </c>
    </row>
    <row r="6" spans="1:18" ht="14.25" customHeight="1" x14ac:dyDescent="0.25">
      <c r="A6" s="3" t="s">
        <v>287</v>
      </c>
      <c r="B6" s="4">
        <v>-7.56</v>
      </c>
      <c r="F6" s="6" t="s">
        <v>285</v>
      </c>
      <c r="G6" s="3" t="s">
        <v>241</v>
      </c>
      <c r="H6" s="3">
        <v>3</v>
      </c>
      <c r="I6" s="3">
        <v>3</v>
      </c>
      <c r="J6" s="3">
        <v>2</v>
      </c>
      <c r="K6" s="3">
        <v>2</v>
      </c>
      <c r="L6" s="3">
        <v>2</v>
      </c>
      <c r="M6" s="3">
        <v>0</v>
      </c>
      <c r="N6" s="3">
        <f t="shared" si="0"/>
        <v>2.8</v>
      </c>
      <c r="O6" s="4">
        <f t="shared" si="1"/>
        <v>-8.5925226390685694</v>
      </c>
      <c r="P6" s="3">
        <v>1</v>
      </c>
      <c r="Q6" s="4">
        <f t="shared" si="2"/>
        <v>-4.2446965521120479</v>
      </c>
    </row>
    <row r="7" spans="1:18" ht="14.25" customHeight="1" x14ac:dyDescent="0.25">
      <c r="A7" s="3" t="s">
        <v>235</v>
      </c>
      <c r="B7" s="4">
        <v>-152.86000000000001</v>
      </c>
      <c r="F7" s="3" t="s">
        <v>285</v>
      </c>
      <c r="G7" s="3" t="s">
        <v>289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f t="shared" si="0"/>
        <v>6</v>
      </c>
      <c r="O7" s="4">
        <f t="shared" si="1"/>
        <v>-18.412548512289792</v>
      </c>
      <c r="P7" s="3">
        <v>1</v>
      </c>
      <c r="Q7" s="4">
        <f t="shared" si="2"/>
        <v>-14.064722425333271</v>
      </c>
    </row>
    <row r="8" spans="1:18" ht="14.25" customHeight="1" x14ac:dyDescent="0.25">
      <c r="A8" s="3" t="s">
        <v>290</v>
      </c>
      <c r="B8" s="4">
        <v>-79.150000000000006</v>
      </c>
      <c r="F8" s="3" t="s">
        <v>285</v>
      </c>
      <c r="G8" s="3" t="s">
        <v>291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f t="shared" si="0"/>
        <v>6</v>
      </c>
      <c r="O8" s="4">
        <f t="shared" si="1"/>
        <v>-18.412548512289792</v>
      </c>
      <c r="P8" s="3">
        <v>0</v>
      </c>
      <c r="Q8" s="4">
        <f t="shared" si="2"/>
        <v>-18.412548512289792</v>
      </c>
    </row>
    <row r="9" spans="1:18" ht="14.25" customHeight="1" x14ac:dyDescent="0.25">
      <c r="A9" s="3" t="s">
        <v>292</v>
      </c>
      <c r="B9" s="4">
        <v>-245.44</v>
      </c>
      <c r="F9" s="3" t="s">
        <v>285</v>
      </c>
      <c r="G9" s="3" t="s">
        <v>293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f t="shared" si="0"/>
        <v>0</v>
      </c>
      <c r="O9" s="4">
        <f t="shared" si="1"/>
        <v>0</v>
      </c>
      <c r="P9" s="3">
        <v>0</v>
      </c>
      <c r="Q9" s="4">
        <f t="shared" si="2"/>
        <v>0</v>
      </c>
    </row>
    <row r="10" spans="1:18" ht="14.25" customHeight="1" x14ac:dyDescent="0.25">
      <c r="A10" s="3" t="s">
        <v>287</v>
      </c>
      <c r="B10" s="4">
        <v>-3</v>
      </c>
      <c r="F10" s="3" t="s">
        <v>285</v>
      </c>
      <c r="G10" s="3" t="s">
        <v>294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f t="shared" si="0"/>
        <v>6</v>
      </c>
      <c r="O10" s="4">
        <f t="shared" si="1"/>
        <v>-18.412548512289792</v>
      </c>
      <c r="P10" s="3">
        <v>1</v>
      </c>
      <c r="Q10" s="4">
        <f t="shared" si="2"/>
        <v>-14.064722425333271</v>
      </c>
    </row>
    <row r="11" spans="1:18" ht="14.25" customHeight="1" x14ac:dyDescent="0.25">
      <c r="A11" s="3" t="s">
        <v>235</v>
      </c>
      <c r="B11" s="4">
        <v>-35.26</v>
      </c>
      <c r="F11" s="3" t="s">
        <v>285</v>
      </c>
      <c r="G11" s="3" t="s">
        <v>295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0"/>
        <v>6</v>
      </c>
      <c r="O11" s="4">
        <f t="shared" si="1"/>
        <v>-18.412548512289792</v>
      </c>
      <c r="P11" s="3">
        <v>0</v>
      </c>
      <c r="Q11" s="4">
        <f t="shared" si="2"/>
        <v>-18.412548512289792</v>
      </c>
    </row>
    <row r="12" spans="1:18" ht="14.25" customHeight="1" x14ac:dyDescent="0.25">
      <c r="A12" s="3" t="s">
        <v>235</v>
      </c>
      <c r="B12" s="4">
        <v>-76.569999999999993</v>
      </c>
      <c r="F12" s="3" t="s">
        <v>285</v>
      </c>
      <c r="G12" s="3" t="s">
        <v>296</v>
      </c>
      <c r="H12" s="3">
        <v>3</v>
      </c>
      <c r="I12" s="3">
        <v>3</v>
      </c>
      <c r="J12" s="3">
        <v>2</v>
      </c>
      <c r="K12" s="3">
        <v>0</v>
      </c>
      <c r="L12" s="3">
        <v>0</v>
      </c>
      <c r="M12" s="3">
        <v>0</v>
      </c>
      <c r="N12" s="3">
        <f t="shared" si="0"/>
        <v>3.6</v>
      </c>
      <c r="O12" s="4">
        <f t="shared" si="1"/>
        <v>-11.047529107373874</v>
      </c>
      <c r="P12" s="3">
        <v>0</v>
      </c>
      <c r="Q12" s="4">
        <f t="shared" si="2"/>
        <v>-11.047529107373874</v>
      </c>
    </row>
    <row r="13" spans="1:18" ht="14.25" customHeight="1" x14ac:dyDescent="0.25">
      <c r="A13" s="3" t="s">
        <v>297</v>
      </c>
      <c r="B13" s="4">
        <v>-36.340000000000003</v>
      </c>
      <c r="F13" s="3" t="s">
        <v>285</v>
      </c>
      <c r="G13" s="3" t="s">
        <v>298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f t="shared" si="0"/>
        <v>5.6</v>
      </c>
      <c r="O13" s="4">
        <f t="shared" si="1"/>
        <v>-17.185045278137139</v>
      </c>
      <c r="P13" s="3">
        <v>1</v>
      </c>
      <c r="Q13" s="4">
        <f t="shared" si="2"/>
        <v>-12.837219191180617</v>
      </c>
    </row>
    <row r="14" spans="1:18" ht="14.25" customHeight="1" x14ac:dyDescent="0.25">
      <c r="A14" s="3" t="s">
        <v>299</v>
      </c>
      <c r="B14" s="4">
        <v>61.16</v>
      </c>
      <c r="F14" s="6" t="s">
        <v>285</v>
      </c>
      <c r="G14" s="3" t="s">
        <v>300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f t="shared" si="0"/>
        <v>6</v>
      </c>
      <c r="O14" s="4">
        <f t="shared" si="1"/>
        <v>-18.412548512289792</v>
      </c>
      <c r="P14" s="3">
        <v>0</v>
      </c>
      <c r="Q14" s="4">
        <f t="shared" si="2"/>
        <v>-18.412548512289792</v>
      </c>
    </row>
    <row r="15" spans="1:18" ht="14.25" customHeight="1" x14ac:dyDescent="0.25">
      <c r="A15" s="3" t="s">
        <v>301</v>
      </c>
      <c r="B15" s="4">
        <v>4.3499999999999996</v>
      </c>
      <c r="F15" s="3" t="s">
        <v>285</v>
      </c>
      <c r="G15" s="3" t="s">
        <v>302</v>
      </c>
      <c r="H15" s="3">
        <v>3</v>
      </c>
      <c r="I15" s="3">
        <v>3</v>
      </c>
      <c r="J15" s="3">
        <v>3</v>
      </c>
      <c r="K15" s="3">
        <v>1</v>
      </c>
      <c r="L15" s="3">
        <v>0</v>
      </c>
      <c r="M15" s="3">
        <v>0</v>
      </c>
      <c r="N15" s="3">
        <f t="shared" si="0"/>
        <v>2.8</v>
      </c>
      <c r="O15" s="4">
        <f t="shared" si="1"/>
        <v>-8.5925226390685694</v>
      </c>
      <c r="P15" s="3">
        <v>0</v>
      </c>
      <c r="Q15" s="4">
        <f t="shared" si="2"/>
        <v>-8.5925226390685694</v>
      </c>
    </row>
    <row r="16" spans="1:18" ht="14.25" customHeight="1" x14ac:dyDescent="0.25">
      <c r="A16" s="3" t="s">
        <v>303</v>
      </c>
      <c r="B16" s="4">
        <v>45.12</v>
      </c>
      <c r="F16" s="3" t="s">
        <v>285</v>
      </c>
      <c r="G16" s="3" t="s">
        <v>304</v>
      </c>
      <c r="H16" s="3">
        <v>0</v>
      </c>
      <c r="I16" s="3">
        <v>4</v>
      </c>
      <c r="J16" s="3">
        <v>1</v>
      </c>
      <c r="K16" s="3">
        <v>0</v>
      </c>
      <c r="L16" s="3">
        <v>0</v>
      </c>
      <c r="M16" s="3">
        <v>2</v>
      </c>
      <c r="N16" s="3">
        <f t="shared" si="0"/>
        <v>4.8</v>
      </c>
      <c r="O16" s="4">
        <f t="shared" si="1"/>
        <v>-14.730038809831832</v>
      </c>
      <c r="P16" s="3">
        <v>1</v>
      </c>
      <c r="Q16" s="4">
        <f t="shared" si="2"/>
        <v>-10.382212722875311</v>
      </c>
    </row>
    <row r="17" spans="1:17" ht="14.25" customHeight="1" x14ac:dyDescent="0.25">
      <c r="A17" s="3" t="s">
        <v>305</v>
      </c>
      <c r="B17" s="4">
        <v>4.3499999999999996</v>
      </c>
      <c r="F17" s="3" t="s">
        <v>285</v>
      </c>
      <c r="G17" s="3" t="s">
        <v>306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f t="shared" si="0"/>
        <v>6</v>
      </c>
      <c r="O17" s="4">
        <f t="shared" si="1"/>
        <v>-18.412548512289792</v>
      </c>
      <c r="P17" s="3">
        <v>1</v>
      </c>
      <c r="Q17" s="4">
        <f t="shared" si="2"/>
        <v>-14.064722425333271</v>
      </c>
    </row>
    <row r="18" spans="1:17" ht="14.25" customHeight="1" x14ac:dyDescent="0.25">
      <c r="A18" s="3" t="s">
        <v>307</v>
      </c>
      <c r="B18" s="4">
        <v>65.5</v>
      </c>
      <c r="F18" s="3" t="s">
        <v>285</v>
      </c>
      <c r="G18" s="3" t="s">
        <v>308</v>
      </c>
      <c r="H18" s="3">
        <v>0</v>
      </c>
      <c r="I18" s="3">
        <v>0</v>
      </c>
      <c r="J18" s="3">
        <v>0</v>
      </c>
      <c r="K18" s="3">
        <v>4</v>
      </c>
      <c r="L18" s="3">
        <v>3</v>
      </c>
      <c r="M18" s="3">
        <v>3</v>
      </c>
      <c r="N18" s="3">
        <f t="shared" si="0"/>
        <v>3.4</v>
      </c>
      <c r="O18" s="4">
        <f t="shared" si="1"/>
        <v>-10.433777490297548</v>
      </c>
      <c r="P18" s="3">
        <v>1</v>
      </c>
      <c r="Q18" s="4">
        <f t="shared" si="2"/>
        <v>-6.085951403341026</v>
      </c>
    </row>
    <row r="19" spans="1:17" ht="14.25" customHeight="1" x14ac:dyDescent="0.25">
      <c r="A19" s="3" t="s">
        <v>304</v>
      </c>
      <c r="B19" s="4">
        <v>53.27</v>
      </c>
      <c r="F19" s="3" t="s">
        <v>285</v>
      </c>
      <c r="G19" s="3" t="s">
        <v>68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f t="shared" si="0"/>
        <v>0</v>
      </c>
      <c r="O19" s="4">
        <f t="shared" si="1"/>
        <v>0</v>
      </c>
      <c r="P19" s="3">
        <v>1</v>
      </c>
      <c r="Q19" s="4">
        <f t="shared" si="2"/>
        <v>4.3478260869565215</v>
      </c>
    </row>
    <row r="20" spans="1:17" ht="14.25" customHeight="1" x14ac:dyDescent="0.25">
      <c r="A20" s="3" t="s">
        <v>68</v>
      </c>
      <c r="B20" s="4">
        <v>4.3499999999999996</v>
      </c>
      <c r="F20" s="3" t="s">
        <v>285</v>
      </c>
      <c r="G20" s="3" t="s">
        <v>309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1</v>
      </c>
      <c r="N20" s="3">
        <f t="shared" si="0"/>
        <v>0.8</v>
      </c>
      <c r="O20" s="4">
        <f t="shared" si="1"/>
        <v>-2.4550064683053057</v>
      </c>
      <c r="P20" s="3">
        <v>0</v>
      </c>
      <c r="Q20" s="4">
        <f t="shared" si="2"/>
        <v>-2.4550064683053057</v>
      </c>
    </row>
    <row r="21" spans="1:17" ht="15.75" customHeight="1" x14ac:dyDescent="0.25">
      <c r="A21" s="3" t="s">
        <v>310</v>
      </c>
      <c r="B21" s="4">
        <v>65.5</v>
      </c>
      <c r="F21" s="3" t="s">
        <v>285</v>
      </c>
      <c r="G21" s="3" t="s">
        <v>311</v>
      </c>
      <c r="H21" s="3">
        <v>2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f t="shared" si="0"/>
        <v>5.2</v>
      </c>
      <c r="O21" s="4">
        <f t="shared" si="1"/>
        <v>-15.957542043984486</v>
      </c>
      <c r="P21" s="3">
        <v>1</v>
      </c>
      <c r="Q21" s="4">
        <f t="shared" si="2"/>
        <v>-11.609715957027964</v>
      </c>
    </row>
    <row r="22" spans="1:17" ht="15.75" customHeight="1" x14ac:dyDescent="0.25">
      <c r="A22" s="3" t="s">
        <v>312</v>
      </c>
      <c r="B22" s="4">
        <v>10.46</v>
      </c>
      <c r="F22" s="3" t="s">
        <v>285</v>
      </c>
      <c r="G22" s="3" t="s">
        <v>303</v>
      </c>
      <c r="H22" s="3">
        <v>2</v>
      </c>
      <c r="I22" s="3">
        <v>2</v>
      </c>
      <c r="J22" s="3">
        <v>1</v>
      </c>
      <c r="K22" s="3">
        <v>2</v>
      </c>
      <c r="L22" s="3">
        <v>2</v>
      </c>
      <c r="M22" s="3">
        <v>1</v>
      </c>
      <c r="N22" s="3">
        <f t="shared" si="0"/>
        <v>4</v>
      </c>
      <c r="O22" s="4">
        <f t="shared" si="1"/>
        <v>-12.275032341526527</v>
      </c>
      <c r="P22" s="3">
        <v>1</v>
      </c>
      <c r="Q22" s="4">
        <f t="shared" si="2"/>
        <v>-7.9272062545700059</v>
      </c>
    </row>
    <row r="23" spans="1:17" ht="15.75" customHeight="1" x14ac:dyDescent="0.25">
      <c r="A23" s="3" t="s">
        <v>313</v>
      </c>
      <c r="B23" s="4">
        <v>65.5</v>
      </c>
      <c r="F23" s="3" t="s">
        <v>285</v>
      </c>
      <c r="G23" s="3" t="s">
        <v>313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f t="shared" si="0"/>
        <v>6</v>
      </c>
      <c r="O23" s="4">
        <f t="shared" si="1"/>
        <v>-18.412548512289792</v>
      </c>
      <c r="P23" s="3">
        <v>1</v>
      </c>
      <c r="Q23" s="4">
        <f t="shared" si="2"/>
        <v>-14.064722425333271</v>
      </c>
    </row>
    <row r="24" spans="1:17" ht="15.75" customHeight="1" x14ac:dyDescent="0.25">
      <c r="A24" s="3" t="s">
        <v>314</v>
      </c>
      <c r="B24" s="4">
        <v>32.9</v>
      </c>
      <c r="F24" s="3" t="s">
        <v>285</v>
      </c>
      <c r="G24" s="3" t="s">
        <v>315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f t="shared" si="0"/>
        <v>6</v>
      </c>
      <c r="O24" s="4">
        <f t="shared" si="1"/>
        <v>-18.412548512289792</v>
      </c>
      <c r="P24" s="3">
        <v>0</v>
      </c>
      <c r="Q24" s="4">
        <f t="shared" si="2"/>
        <v>-18.412548512289792</v>
      </c>
    </row>
    <row r="25" spans="1:17" ht="15.75" customHeight="1" x14ac:dyDescent="0.25">
      <c r="A25" s="3" t="s">
        <v>316</v>
      </c>
      <c r="B25" s="4">
        <v>36.69</v>
      </c>
      <c r="F25" s="3" t="s">
        <v>285</v>
      </c>
      <c r="G25" s="3" t="s">
        <v>317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f t="shared" si="0"/>
        <v>6</v>
      </c>
      <c r="O25" s="4">
        <f t="shared" si="1"/>
        <v>-18.412548512289792</v>
      </c>
      <c r="P25" s="3">
        <v>1</v>
      </c>
      <c r="Q25" s="4">
        <f t="shared" si="2"/>
        <v>-14.064722425333271</v>
      </c>
    </row>
    <row r="26" spans="1:17" ht="15.75" customHeight="1" x14ac:dyDescent="0.25">
      <c r="A26" s="3" t="s">
        <v>288</v>
      </c>
      <c r="B26" s="4">
        <v>61.16</v>
      </c>
      <c r="F26" s="3" t="s">
        <v>285</v>
      </c>
      <c r="G26" s="3" t="s">
        <v>299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f t="shared" si="0"/>
        <v>6</v>
      </c>
      <c r="O26" s="4">
        <f t="shared" si="1"/>
        <v>-18.412548512289792</v>
      </c>
      <c r="P26" s="3">
        <v>0</v>
      </c>
      <c r="Q26" s="4">
        <f t="shared" si="2"/>
        <v>-18.412548512289792</v>
      </c>
    </row>
    <row r="27" spans="1:17" ht="15.75" customHeight="1" x14ac:dyDescent="0.25">
      <c r="A27" s="3" t="s">
        <v>311</v>
      </c>
      <c r="B27" s="4">
        <v>57.35</v>
      </c>
      <c r="F27" s="6" t="s">
        <v>285</v>
      </c>
      <c r="G27" s="3" t="s">
        <v>91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f t="shared" si="0"/>
        <v>6</v>
      </c>
      <c r="O27" s="4">
        <f t="shared" si="1"/>
        <v>-18.412548512289792</v>
      </c>
      <c r="P27" s="3">
        <v>0</v>
      </c>
      <c r="Q27" s="4">
        <f t="shared" si="2"/>
        <v>-18.412548512289792</v>
      </c>
    </row>
    <row r="28" spans="1:17" ht="15.75" customHeight="1" x14ac:dyDescent="0.25">
      <c r="A28" s="3" t="s">
        <v>318</v>
      </c>
      <c r="B28" s="4">
        <v>61.16</v>
      </c>
      <c r="F28" s="3" t="s">
        <v>285</v>
      </c>
      <c r="G28" s="3" t="s">
        <v>319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f t="shared" si="0"/>
        <v>6</v>
      </c>
      <c r="O28" s="4">
        <f t="shared" si="1"/>
        <v>-18.412548512289792</v>
      </c>
      <c r="P28" s="3">
        <v>1</v>
      </c>
      <c r="Q28" s="4">
        <f t="shared" si="2"/>
        <v>-14.064722425333271</v>
      </c>
    </row>
    <row r="29" spans="1:17" ht="15.75" customHeight="1" x14ac:dyDescent="0.25">
      <c r="A29" s="3" t="s">
        <v>319</v>
      </c>
      <c r="B29" s="4">
        <v>65.5</v>
      </c>
      <c r="F29" s="3" t="s">
        <v>285</v>
      </c>
      <c r="G29" s="3" t="s">
        <v>310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f t="shared" si="0"/>
        <v>6</v>
      </c>
      <c r="O29" s="4">
        <f t="shared" si="1"/>
        <v>-18.412548512289792</v>
      </c>
      <c r="P29" s="3">
        <v>1</v>
      </c>
      <c r="Q29" s="4">
        <f t="shared" si="2"/>
        <v>-14.064722425333271</v>
      </c>
    </row>
    <row r="30" spans="1:17" ht="15.75" customHeight="1" x14ac:dyDescent="0.25">
      <c r="A30" s="3" t="s">
        <v>320</v>
      </c>
      <c r="B30" s="4">
        <v>4.3499999999999996</v>
      </c>
      <c r="F30" s="6" t="s">
        <v>285</v>
      </c>
      <c r="G30" s="3" t="s">
        <v>321</v>
      </c>
      <c r="H30" s="3">
        <v>3</v>
      </c>
      <c r="I30" s="3">
        <v>3</v>
      </c>
      <c r="J30" s="3">
        <v>3</v>
      </c>
      <c r="K30" s="3">
        <v>1</v>
      </c>
      <c r="L30" s="3">
        <v>0</v>
      </c>
      <c r="M30" s="3">
        <v>0</v>
      </c>
      <c r="N30" s="3">
        <f t="shared" si="0"/>
        <v>2.8</v>
      </c>
      <c r="O30" s="4">
        <f t="shared" si="1"/>
        <v>-8.5925226390685694</v>
      </c>
      <c r="P30" s="3">
        <v>0</v>
      </c>
      <c r="Q30" s="4">
        <f t="shared" si="2"/>
        <v>-8.5925226390685694</v>
      </c>
    </row>
    <row r="31" spans="1:17" ht="15.75" customHeight="1" x14ac:dyDescent="0.25">
      <c r="A31" s="3" t="s">
        <v>322</v>
      </c>
      <c r="B31" s="4">
        <v>53</v>
      </c>
      <c r="F31" s="3" t="s">
        <v>285</v>
      </c>
      <c r="G31" s="3" t="s">
        <v>323</v>
      </c>
      <c r="H31" s="3">
        <v>3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f t="shared" si="0"/>
        <v>3.4</v>
      </c>
      <c r="O31" s="4">
        <f t="shared" si="1"/>
        <v>-10.433777490297548</v>
      </c>
      <c r="P31" s="3">
        <v>0</v>
      </c>
      <c r="Q31" s="4">
        <f t="shared" si="2"/>
        <v>-10.433777490297548</v>
      </c>
    </row>
    <row r="32" spans="1:17" ht="15.75" customHeight="1" x14ac:dyDescent="0.25">
      <c r="A32" s="3" t="s">
        <v>324</v>
      </c>
      <c r="B32" s="4">
        <v>4.3499999999999996</v>
      </c>
      <c r="F32" s="6" t="s">
        <v>285</v>
      </c>
      <c r="G32" s="3" t="s">
        <v>325</v>
      </c>
      <c r="H32" s="3">
        <v>2</v>
      </c>
      <c r="I32" s="3">
        <v>2</v>
      </c>
      <c r="J32" s="3">
        <v>1</v>
      </c>
      <c r="K32" s="3">
        <v>2</v>
      </c>
      <c r="L32" s="3">
        <v>2</v>
      </c>
      <c r="M32" s="3">
        <v>0</v>
      </c>
      <c r="N32" s="3">
        <f t="shared" si="0"/>
        <v>4.2</v>
      </c>
      <c r="O32" s="4">
        <f t="shared" si="1"/>
        <v>-12.888783958602854</v>
      </c>
      <c r="P32" s="3">
        <v>1</v>
      </c>
      <c r="Q32" s="4">
        <f t="shared" si="2"/>
        <v>-8.5409578716463326</v>
      </c>
    </row>
    <row r="33" spans="1:17" ht="15.75" customHeight="1" x14ac:dyDescent="0.25">
      <c r="A33" s="3" t="s">
        <v>291</v>
      </c>
      <c r="B33" s="4">
        <v>61.16</v>
      </c>
      <c r="F33" s="3" t="s">
        <v>285</v>
      </c>
      <c r="G33" s="3" t="s">
        <v>314</v>
      </c>
      <c r="H33" s="3">
        <v>3</v>
      </c>
      <c r="I33" s="3">
        <v>3</v>
      </c>
      <c r="J33" s="3">
        <v>3</v>
      </c>
      <c r="K33" s="3">
        <v>1</v>
      </c>
      <c r="L33" s="3">
        <v>0</v>
      </c>
      <c r="M33" s="3">
        <v>0</v>
      </c>
      <c r="N33" s="3">
        <f t="shared" si="0"/>
        <v>2.8</v>
      </c>
      <c r="O33" s="4">
        <f t="shared" si="1"/>
        <v>-8.5925226390685694</v>
      </c>
      <c r="P33" s="3">
        <v>1</v>
      </c>
      <c r="Q33" s="4">
        <f t="shared" si="2"/>
        <v>-4.2446965521120479</v>
      </c>
    </row>
    <row r="34" spans="1:17" ht="15.75" customHeight="1" x14ac:dyDescent="0.25">
      <c r="A34" s="3" t="s">
        <v>326</v>
      </c>
      <c r="B34" s="4">
        <v>65.5</v>
      </c>
      <c r="F34" s="3" t="s">
        <v>285</v>
      </c>
      <c r="G34" s="3" t="s">
        <v>312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2</v>
      </c>
      <c r="N34" s="3">
        <f t="shared" si="0"/>
        <v>0.6</v>
      </c>
      <c r="O34" s="4">
        <f t="shared" si="1"/>
        <v>-1.841254851228979</v>
      </c>
      <c r="P34" s="3">
        <v>1</v>
      </c>
      <c r="Q34" s="4">
        <f t="shared" si="2"/>
        <v>2.5065712357275425</v>
      </c>
    </row>
    <row r="35" spans="1:17" ht="15.75" customHeight="1" x14ac:dyDescent="0.25">
      <c r="A35" s="3" t="s">
        <v>306</v>
      </c>
      <c r="B35" s="4">
        <v>65.5</v>
      </c>
      <c r="F35" s="3" t="s">
        <v>285</v>
      </c>
      <c r="G35" s="3" t="s">
        <v>326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f t="shared" si="0"/>
        <v>6</v>
      </c>
      <c r="O35" s="4">
        <f t="shared" si="1"/>
        <v>-18.412548512289792</v>
      </c>
      <c r="P35" s="3">
        <v>1</v>
      </c>
      <c r="Q35" s="4">
        <f t="shared" si="2"/>
        <v>-14.064722425333271</v>
      </c>
    </row>
    <row r="36" spans="1:17" ht="15.75" customHeight="1" x14ac:dyDescent="0.25">
      <c r="A36" s="3" t="s">
        <v>327</v>
      </c>
      <c r="B36" s="4">
        <v>61.16</v>
      </c>
      <c r="F36" s="3" t="s">
        <v>285</v>
      </c>
      <c r="G36" s="3" t="s">
        <v>327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f t="shared" si="0"/>
        <v>6</v>
      </c>
      <c r="O36" s="4">
        <f t="shared" si="1"/>
        <v>-18.412548512289792</v>
      </c>
      <c r="P36" s="3">
        <v>0</v>
      </c>
      <c r="Q36" s="4">
        <f t="shared" si="2"/>
        <v>-18.412548512289792</v>
      </c>
    </row>
    <row r="37" spans="1:17" ht="15.75" customHeight="1" x14ac:dyDescent="0.25">
      <c r="A37" s="3" t="s">
        <v>323</v>
      </c>
      <c r="B37" s="4">
        <v>34.65</v>
      </c>
      <c r="F37" s="3" t="s">
        <v>285</v>
      </c>
      <c r="G37" s="3" t="s">
        <v>322</v>
      </c>
      <c r="H37" s="3">
        <v>2</v>
      </c>
      <c r="I37" s="3">
        <v>2</v>
      </c>
      <c r="J37" s="3">
        <v>0</v>
      </c>
      <c r="K37" s="3">
        <v>0</v>
      </c>
      <c r="L37" s="3">
        <v>0</v>
      </c>
      <c r="M37" s="3">
        <v>0</v>
      </c>
      <c r="N37" s="3">
        <f t="shared" si="0"/>
        <v>5.2</v>
      </c>
      <c r="O37" s="4">
        <f t="shared" si="1"/>
        <v>-15.957542043984486</v>
      </c>
      <c r="P37" s="3">
        <v>0</v>
      </c>
      <c r="Q37" s="4">
        <f t="shared" si="2"/>
        <v>-15.957542043984486</v>
      </c>
    </row>
    <row r="38" spans="1:17" ht="15.75" customHeight="1" x14ac:dyDescent="0.25">
      <c r="A38" s="3" t="s">
        <v>302</v>
      </c>
      <c r="B38" s="4">
        <v>28.54</v>
      </c>
      <c r="F38" s="6" t="s">
        <v>285</v>
      </c>
      <c r="G38" s="3" t="s">
        <v>328</v>
      </c>
      <c r="H38" s="3">
        <v>3</v>
      </c>
      <c r="I38" s="3">
        <v>3</v>
      </c>
      <c r="J38" s="3">
        <v>3</v>
      </c>
      <c r="K38" s="3">
        <v>2</v>
      </c>
      <c r="L38" s="3">
        <v>3</v>
      </c>
      <c r="M38" s="3">
        <v>3</v>
      </c>
      <c r="N38" s="3">
        <f t="shared" si="0"/>
        <v>0.6</v>
      </c>
      <c r="O38" s="4">
        <f t="shared" si="1"/>
        <v>-1.841254851228979</v>
      </c>
      <c r="P38" s="3">
        <v>0</v>
      </c>
      <c r="Q38" s="4">
        <f t="shared" si="2"/>
        <v>-1.841254851228979</v>
      </c>
    </row>
    <row r="39" spans="1:17" ht="15.75" customHeight="1" x14ac:dyDescent="0.25">
      <c r="A39" s="3" t="s">
        <v>329</v>
      </c>
      <c r="B39" s="4">
        <v>65.5</v>
      </c>
      <c r="O39" s="2">
        <f>SUM(O4:O38)</f>
        <v>-474.43000000000029</v>
      </c>
    </row>
    <row r="40" spans="1:17" ht="15.75" customHeight="1" x14ac:dyDescent="0.25">
      <c r="A40" s="3" t="s">
        <v>309</v>
      </c>
      <c r="B40" s="4">
        <v>8.15</v>
      </c>
      <c r="O40" s="14" t="s">
        <v>330</v>
      </c>
      <c r="P40" s="15"/>
    </row>
    <row r="41" spans="1:17" ht="15.75" customHeight="1" x14ac:dyDescent="0.25">
      <c r="A41" s="3" t="s">
        <v>331</v>
      </c>
      <c r="B41" s="4">
        <v>100.16</v>
      </c>
    </row>
    <row r="42" spans="1:17" ht="15.75" customHeight="1" x14ac:dyDescent="0.25">
      <c r="A42" s="3" t="s">
        <v>294</v>
      </c>
      <c r="B42" s="4">
        <v>65.5</v>
      </c>
      <c r="N42" s="3" t="s">
        <v>285</v>
      </c>
      <c r="O42" s="3" t="s">
        <v>320</v>
      </c>
      <c r="P42" s="3">
        <v>1</v>
      </c>
      <c r="Q42" s="16">
        <f>P42*($R$1/SUM($P$4:$P$66))</f>
        <v>4.3478260869565215</v>
      </c>
    </row>
    <row r="43" spans="1:17" ht="15.75" customHeight="1" x14ac:dyDescent="0.25">
      <c r="A43" s="3" t="s">
        <v>295</v>
      </c>
      <c r="B43" s="4">
        <v>61.16</v>
      </c>
      <c r="N43" s="3" t="s">
        <v>285</v>
      </c>
      <c r="O43" s="3" t="s">
        <v>301</v>
      </c>
      <c r="P43" s="3">
        <v>1</v>
      </c>
      <c r="Q43" s="16">
        <f>P43*($R$1/SUM($P$4:$P$66))</f>
        <v>4.3478260869565215</v>
      </c>
    </row>
    <row r="44" spans="1:17" ht="15.75" customHeight="1" x14ac:dyDescent="0.25">
      <c r="A44" s="3" t="s">
        <v>298</v>
      </c>
      <c r="B44" s="4">
        <v>61.43</v>
      </c>
      <c r="N44" s="3" t="s">
        <v>285</v>
      </c>
      <c r="O44" s="3" t="s">
        <v>324</v>
      </c>
      <c r="P44" s="3">
        <v>1</v>
      </c>
      <c r="Q44" s="16">
        <f>P44*($R$1/SUM($P$4:$P$66))</f>
        <v>4.3478260869565215</v>
      </c>
    </row>
    <row r="45" spans="1:17" ht="15.75" customHeight="1" x14ac:dyDescent="0.25">
      <c r="A45" s="6" t="s">
        <v>332</v>
      </c>
      <c r="B45" s="13">
        <v>-20</v>
      </c>
      <c r="O45" s="3" t="s">
        <v>333</v>
      </c>
      <c r="P45" s="3">
        <v>1</v>
      </c>
      <c r="Q45" s="16">
        <f>P45*($R$1/SUM($P$4:$P$66))</f>
        <v>4.3478260869565215</v>
      </c>
    </row>
    <row r="46" spans="1:17" ht="15.75" customHeight="1" x14ac:dyDescent="0.25">
      <c r="A46" s="6" t="s">
        <v>334</v>
      </c>
      <c r="B46" s="13">
        <v>-15.65</v>
      </c>
      <c r="N46" s="3" t="s">
        <v>285</v>
      </c>
      <c r="O46" s="3" t="s">
        <v>305</v>
      </c>
      <c r="P46" s="3">
        <v>1</v>
      </c>
      <c r="Q46" s="16">
        <f>P46*($R$1/SUM($P$4:$P$66))</f>
        <v>4.3478260869565215</v>
      </c>
    </row>
    <row r="47" spans="1:17" ht="15.75" customHeight="1" x14ac:dyDescent="0.25">
      <c r="A47" s="6" t="s">
        <v>335</v>
      </c>
      <c r="B47" s="13">
        <v>-15.65</v>
      </c>
    </row>
    <row r="48" spans="1:17" ht="15.75" customHeight="1" x14ac:dyDescent="0.25">
      <c r="A48" s="6" t="s">
        <v>336</v>
      </c>
      <c r="B48" s="13">
        <v>-20</v>
      </c>
    </row>
    <row r="49" spans="1:2" ht="15.75" customHeight="1" x14ac:dyDescent="0.25">
      <c r="A49" s="6" t="s">
        <v>337</v>
      </c>
      <c r="B49" s="13">
        <v>28.54</v>
      </c>
    </row>
    <row r="50" spans="1:2" ht="15.75" customHeight="1" x14ac:dyDescent="0.25">
      <c r="A50" s="6" t="s">
        <v>338</v>
      </c>
      <c r="B50" s="13">
        <v>12.47</v>
      </c>
    </row>
    <row r="51" spans="1:2" ht="15.75" customHeight="1" x14ac:dyDescent="0.25">
      <c r="A51" s="6" t="s">
        <v>339</v>
      </c>
      <c r="B51" s="13">
        <v>32.89</v>
      </c>
    </row>
    <row r="52" spans="1:2" ht="15.75" customHeight="1" x14ac:dyDescent="0.25">
      <c r="A52" s="6" t="s">
        <v>340</v>
      </c>
      <c r="B52" s="13">
        <v>61.16</v>
      </c>
    </row>
    <row r="53" spans="1:2" ht="15.75" customHeight="1" x14ac:dyDescent="0.25">
      <c r="A53" s="6" t="s">
        <v>341</v>
      </c>
      <c r="B53" s="13">
        <v>61.16</v>
      </c>
    </row>
    <row r="54" spans="1:2" ht="14.25" customHeight="1" x14ac:dyDescent="0.25">
      <c r="A54" s="6" t="s">
        <v>342</v>
      </c>
      <c r="B54" s="13">
        <v>47.16</v>
      </c>
    </row>
    <row r="55" spans="1:2" ht="15.75" customHeight="1" x14ac:dyDescent="0.25">
      <c r="A55" t="s">
        <v>261</v>
      </c>
      <c r="B55" s="4" t="s">
        <v>262</v>
      </c>
    </row>
    <row r="56" spans="1:2" ht="15.75" customHeight="1" x14ac:dyDescent="0.25">
      <c r="A56" t="s">
        <v>261</v>
      </c>
      <c r="B56" s="4" t="s">
        <v>262</v>
      </c>
    </row>
    <row r="57" spans="1:2" ht="15.75" customHeight="1" x14ac:dyDescent="0.25">
      <c r="A57" t="s">
        <v>263</v>
      </c>
      <c r="B57" s="4" t="s">
        <v>343</v>
      </c>
    </row>
    <row r="58" spans="1:2" ht="15.75" customHeight="1" x14ac:dyDescent="0.25">
      <c r="A58" t="s">
        <v>264</v>
      </c>
      <c r="B58" s="4" t="s">
        <v>344</v>
      </c>
    </row>
    <row r="59" spans="1:2" ht="15.75" customHeight="1" x14ac:dyDescent="0.25">
      <c r="A59" t="s">
        <v>176</v>
      </c>
      <c r="B59" s="4" t="s">
        <v>184</v>
      </c>
    </row>
    <row r="60" spans="1:2" ht="15.75" customHeight="1" x14ac:dyDescent="0.25">
      <c r="A60" t="s">
        <v>176</v>
      </c>
      <c r="B60" s="4" t="s">
        <v>345</v>
      </c>
    </row>
    <row r="61" spans="1:2" ht="15.75" customHeight="1" x14ac:dyDescent="0.25">
      <c r="A61" t="s">
        <v>346</v>
      </c>
      <c r="B61" s="4" t="s">
        <v>347</v>
      </c>
    </row>
    <row r="62" spans="1:2" ht="15.75" customHeight="1" x14ac:dyDescent="0.25">
      <c r="A62" t="s">
        <v>168</v>
      </c>
      <c r="B62" s="4" t="s">
        <v>169</v>
      </c>
    </row>
    <row r="63" spans="1:2" ht="15.75" customHeight="1" x14ac:dyDescent="0.25">
      <c r="A63" t="s">
        <v>346</v>
      </c>
      <c r="B63" s="27">
        <v>100.25</v>
      </c>
    </row>
    <row r="64" spans="1:2" ht="15.75" customHeight="1" x14ac:dyDescent="0.25">
      <c r="A64" t="s">
        <v>164</v>
      </c>
      <c r="B64" s="27">
        <v>16</v>
      </c>
    </row>
    <row r="65" spans="1:2" ht="15.75" customHeight="1" x14ac:dyDescent="0.25">
      <c r="A65" t="s">
        <v>176</v>
      </c>
      <c r="B65" s="4">
        <v>-6.45</v>
      </c>
    </row>
    <row r="66" spans="1:2" ht="15.75" customHeight="1" x14ac:dyDescent="0.25">
      <c r="A66" t="s">
        <v>176</v>
      </c>
      <c r="B66" s="4">
        <v>-3.61</v>
      </c>
    </row>
    <row r="67" spans="1:2" ht="15.75" customHeight="1" x14ac:dyDescent="0.25">
      <c r="A67" t="s">
        <v>166</v>
      </c>
      <c r="B67" s="4">
        <v>49.75</v>
      </c>
    </row>
    <row r="68" spans="1:2" ht="15.75" customHeight="1" x14ac:dyDescent="0.25">
      <c r="A68" t="s">
        <v>182</v>
      </c>
      <c r="B68" s="4">
        <v>60.75</v>
      </c>
    </row>
    <row r="69" spans="1:2" ht="15.75" customHeight="1" x14ac:dyDescent="0.25">
      <c r="A69" t="s">
        <v>346</v>
      </c>
      <c r="B69" s="4">
        <v>100.25</v>
      </c>
    </row>
    <row r="70" spans="1:2" ht="15.75" customHeight="1" x14ac:dyDescent="0.25">
      <c r="A70" t="s">
        <v>178</v>
      </c>
      <c r="B70" s="27">
        <v>94.75</v>
      </c>
    </row>
    <row r="71" spans="1:2" ht="15.75" customHeight="1" x14ac:dyDescent="0.25">
      <c r="A71" t="s">
        <v>164</v>
      </c>
      <c r="B71" s="4">
        <v>16</v>
      </c>
    </row>
    <row r="72" spans="1:2" ht="15.75" customHeight="1" x14ac:dyDescent="0.25">
      <c r="A72" t="s">
        <v>164</v>
      </c>
      <c r="B72" s="27">
        <v>16</v>
      </c>
    </row>
    <row r="73" spans="1:2" ht="15.75" customHeight="1" x14ac:dyDescent="0.25">
      <c r="B73" s="4"/>
    </row>
    <row r="74" spans="1:2" ht="15.75" customHeight="1" x14ac:dyDescent="0.25">
      <c r="B74" s="4"/>
    </row>
    <row r="75" spans="1:2" ht="15.75" customHeight="1" x14ac:dyDescent="0.25">
      <c r="B75" s="4"/>
    </row>
    <row r="76" spans="1:2" ht="15.75" customHeight="1" x14ac:dyDescent="0.25">
      <c r="B76" s="4"/>
    </row>
    <row r="77" spans="1:2" ht="15.75" customHeight="1" x14ac:dyDescent="0.25">
      <c r="B77" s="4"/>
    </row>
    <row r="78" spans="1:2" ht="15.75" customHeight="1" x14ac:dyDescent="0.25">
      <c r="B78" s="4"/>
    </row>
    <row r="79" spans="1:2" ht="15.75" customHeight="1" x14ac:dyDescent="0.25">
      <c r="B79" s="4"/>
    </row>
    <row r="80" spans="1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A255" t="s">
        <v>176</v>
      </c>
      <c r="B255" t="s">
        <v>181</v>
      </c>
    </row>
    <row r="256" spans="1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41" priority="1" operator="lessThan">
      <formula>0</formula>
    </cfRule>
    <cfRule type="cellIs" dxfId="40" priority="2" operator="greaterThan">
      <formula>0</formula>
    </cfRule>
  </conditionalFormatting>
  <conditionalFormatting sqref="E3:F3">
    <cfRule type="cellIs" dxfId="39" priority="3" operator="lessThan">
      <formula>0</formula>
    </cfRule>
    <cfRule type="cellIs" dxfId="3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topLeftCell="A143" workbookViewId="0">
      <selection activeCell="A150" sqref="A150:XFD15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348</v>
      </c>
      <c r="B2" s="4">
        <v>-29.76</v>
      </c>
    </row>
    <row r="3" spans="1:5" ht="14.25" customHeight="1" x14ac:dyDescent="0.25">
      <c r="A3" s="3" t="s">
        <v>349</v>
      </c>
      <c r="B3" s="4">
        <v>8</v>
      </c>
      <c r="D3" s="1" t="s">
        <v>15</v>
      </c>
      <c r="E3" s="2">
        <f>SUM((B:B))</f>
        <v>2386.4799999999996</v>
      </c>
    </row>
    <row r="4" spans="1:5" ht="14.25" customHeight="1" x14ac:dyDescent="0.25">
      <c r="A4" s="3" t="s">
        <v>350</v>
      </c>
      <c r="B4" s="4">
        <v>-82.9</v>
      </c>
      <c r="D4" s="1" t="s">
        <v>19</v>
      </c>
      <c r="E4" s="11" t="s">
        <v>351</v>
      </c>
    </row>
    <row r="5" spans="1:5" ht="14.25" customHeight="1" x14ac:dyDescent="0.25">
      <c r="A5" s="3" t="s">
        <v>352</v>
      </c>
      <c r="B5" s="4">
        <v>-15.97</v>
      </c>
    </row>
    <row r="6" spans="1:5" ht="14.25" customHeight="1" x14ac:dyDescent="0.25">
      <c r="A6" s="3" t="s">
        <v>352</v>
      </c>
      <c r="B6" s="4">
        <v>-3.79</v>
      </c>
    </row>
    <row r="7" spans="1:5" ht="14.25" customHeight="1" x14ac:dyDescent="0.25">
      <c r="A7" s="3" t="s">
        <v>353</v>
      </c>
      <c r="B7" s="4">
        <v>-72</v>
      </c>
    </row>
    <row r="8" spans="1:5" ht="14.25" customHeight="1" x14ac:dyDescent="0.25">
      <c r="A8" s="3" t="s">
        <v>354</v>
      </c>
      <c r="B8" s="4">
        <v>-11.88</v>
      </c>
    </row>
    <row r="9" spans="1:5" ht="14.25" customHeight="1" x14ac:dyDescent="0.25">
      <c r="A9" s="3" t="s">
        <v>355</v>
      </c>
      <c r="B9" s="4">
        <v>-233.45</v>
      </c>
    </row>
    <row r="10" spans="1:5" ht="14.25" customHeight="1" x14ac:dyDescent="0.25">
      <c r="A10" s="3" t="s">
        <v>356</v>
      </c>
      <c r="B10" s="4">
        <v>-2.04</v>
      </c>
    </row>
    <row r="11" spans="1:5" ht="14.25" customHeight="1" x14ac:dyDescent="0.25">
      <c r="A11" s="3" t="s">
        <v>357</v>
      </c>
      <c r="B11" s="4">
        <v>858.64</v>
      </c>
    </row>
    <row r="12" spans="1:5" ht="14.25" customHeight="1" x14ac:dyDescent="0.25">
      <c r="A12" s="3" t="s">
        <v>358</v>
      </c>
      <c r="B12" s="4">
        <v>-27.5</v>
      </c>
    </row>
    <row r="13" spans="1:5" ht="14.25" customHeight="1" x14ac:dyDescent="0.25">
      <c r="A13" s="3" t="s">
        <v>359</v>
      </c>
      <c r="B13" s="4">
        <v>463.18</v>
      </c>
    </row>
    <row r="14" spans="1:5" ht="14.25" customHeight="1" x14ac:dyDescent="0.25">
      <c r="A14" s="3" t="s">
        <v>360</v>
      </c>
      <c r="B14" s="4">
        <v>-4.5999999999999996</v>
      </c>
    </row>
    <row r="15" spans="1:5" ht="14.25" customHeight="1" x14ac:dyDescent="0.25">
      <c r="A15" s="3" t="s">
        <v>361</v>
      </c>
      <c r="B15" s="4">
        <v>-55</v>
      </c>
    </row>
    <row r="16" spans="1:5" ht="14.25" customHeight="1" x14ac:dyDescent="0.25">
      <c r="A16" s="3" t="s">
        <v>362</v>
      </c>
      <c r="B16" s="4">
        <v>-123.2</v>
      </c>
    </row>
    <row r="17" spans="1:2" ht="14.25" customHeight="1" x14ac:dyDescent="0.25">
      <c r="A17" s="3" t="s">
        <v>363</v>
      </c>
      <c r="B17" s="4">
        <v>427.98</v>
      </c>
    </row>
    <row r="18" spans="1:2" ht="14.25" customHeight="1" x14ac:dyDescent="0.25">
      <c r="A18" s="3" t="s">
        <v>364</v>
      </c>
      <c r="B18" s="4">
        <v>750</v>
      </c>
    </row>
    <row r="19" spans="1:2" ht="14.25" customHeight="1" x14ac:dyDescent="0.25">
      <c r="A19" s="3" t="s">
        <v>365</v>
      </c>
      <c r="B19" s="4">
        <v>94.2</v>
      </c>
    </row>
    <row r="20" spans="1:2" ht="14.25" customHeight="1" x14ac:dyDescent="0.25">
      <c r="A20" s="3" t="s">
        <v>366</v>
      </c>
      <c r="B20" s="4">
        <v>353.45</v>
      </c>
    </row>
    <row r="21" spans="1:2" ht="15.75" customHeight="1" x14ac:dyDescent="0.25">
      <c r="A21" s="3" t="s">
        <v>367</v>
      </c>
      <c r="B21" s="4">
        <v>405</v>
      </c>
    </row>
    <row r="22" spans="1:2" ht="15.75" customHeight="1" x14ac:dyDescent="0.25">
      <c r="A22" s="3" t="s">
        <v>366</v>
      </c>
      <c r="B22" s="4">
        <v>466.53</v>
      </c>
    </row>
    <row r="23" spans="1:2" ht="15.75" customHeight="1" x14ac:dyDescent="0.25">
      <c r="A23" s="3" t="s">
        <v>232</v>
      </c>
      <c r="B23" s="4">
        <v>-0.01</v>
      </c>
    </row>
    <row r="24" spans="1:2" ht="15.75" customHeight="1" x14ac:dyDescent="0.25">
      <c r="A24" s="6" t="s">
        <v>368</v>
      </c>
      <c r="B24" s="13">
        <v>11.2</v>
      </c>
    </row>
    <row r="25" spans="1:2" ht="15.75" customHeight="1" x14ac:dyDescent="0.25">
      <c r="A25" s="6" t="s">
        <v>369</v>
      </c>
      <c r="B25" s="13">
        <v>-141.19999999999999</v>
      </c>
    </row>
    <row r="26" spans="1:2" ht="15.75" customHeight="1" x14ac:dyDescent="0.25">
      <c r="A26" s="6" t="s">
        <v>370</v>
      </c>
      <c r="B26" s="13">
        <v>413.94</v>
      </c>
    </row>
    <row r="27" spans="1:2" ht="15.75" customHeight="1" x14ac:dyDescent="0.25">
      <c r="A27" s="6" t="s">
        <v>371</v>
      </c>
      <c r="B27" s="13">
        <v>45</v>
      </c>
    </row>
    <row r="28" spans="1:2" ht="15.75" customHeight="1" x14ac:dyDescent="0.25">
      <c r="A28" s="6" t="s">
        <v>372</v>
      </c>
      <c r="B28" s="13">
        <v>153.30000000000001</v>
      </c>
    </row>
    <row r="29" spans="1:2" ht="15.75" customHeight="1" x14ac:dyDescent="0.25">
      <c r="A29" s="6" t="s">
        <v>369</v>
      </c>
      <c r="B29" s="13">
        <v>-31.6</v>
      </c>
    </row>
    <row r="30" spans="1:2" ht="15.75" customHeight="1" x14ac:dyDescent="0.25">
      <c r="A30" s="6" t="s">
        <v>369</v>
      </c>
      <c r="B30" s="13">
        <v>-0.61</v>
      </c>
    </row>
    <row r="31" spans="1:2" ht="15.75" customHeight="1" x14ac:dyDescent="0.25">
      <c r="A31" s="6" t="s">
        <v>373</v>
      </c>
      <c r="B31" s="13">
        <v>113.46</v>
      </c>
    </row>
    <row r="32" spans="1:2" ht="15.75" customHeight="1" x14ac:dyDescent="0.25">
      <c r="A32" s="6" t="s">
        <v>374</v>
      </c>
      <c r="B32" s="13">
        <v>-1.5</v>
      </c>
    </row>
    <row r="33" spans="1:2" ht="15.75" customHeight="1" x14ac:dyDescent="0.25">
      <c r="A33" s="6" t="s">
        <v>375</v>
      </c>
      <c r="B33" s="13">
        <v>-275</v>
      </c>
    </row>
    <row r="34" spans="1:2" ht="15.75" customHeight="1" x14ac:dyDescent="0.25">
      <c r="A34" s="6" t="s">
        <v>376</v>
      </c>
      <c r="B34" s="13">
        <v>8</v>
      </c>
    </row>
    <row r="35" spans="1:2" ht="15.75" customHeight="1" x14ac:dyDescent="0.25">
      <c r="A35" s="6" t="s">
        <v>377</v>
      </c>
      <c r="B35" s="13">
        <v>-36.700000000000003</v>
      </c>
    </row>
    <row r="36" spans="1:2" ht="15.75" customHeight="1" x14ac:dyDescent="0.25">
      <c r="A36" s="6" t="s">
        <v>378</v>
      </c>
      <c r="B36" s="13">
        <v>3802</v>
      </c>
    </row>
    <row r="37" spans="1:2" ht="15.75" customHeight="1" x14ac:dyDescent="0.25">
      <c r="A37" s="6" t="s">
        <v>379</v>
      </c>
      <c r="B37" s="13">
        <v>180.17</v>
      </c>
    </row>
    <row r="38" spans="1:2" ht="15.75" customHeight="1" x14ac:dyDescent="0.25">
      <c r="A38" s="6" t="s">
        <v>380</v>
      </c>
      <c r="B38" s="13">
        <v>-39</v>
      </c>
    </row>
    <row r="39" spans="1:2" ht="15.75" customHeight="1" x14ac:dyDescent="0.25">
      <c r="A39" s="6" t="s">
        <v>381</v>
      </c>
      <c r="B39" s="13">
        <v>0.01</v>
      </c>
    </row>
    <row r="40" spans="1:2" ht="15.75" customHeight="1" x14ac:dyDescent="0.25">
      <c r="A40" s="6" t="s">
        <v>382</v>
      </c>
      <c r="B40" s="13">
        <v>0.01</v>
      </c>
    </row>
    <row r="41" spans="1:2" ht="15.75" customHeight="1" x14ac:dyDescent="0.25">
      <c r="A41" s="6" t="s">
        <v>383</v>
      </c>
      <c r="B41" s="13">
        <v>-300</v>
      </c>
    </row>
    <row r="42" spans="1:2" ht="15.75" customHeight="1" x14ac:dyDescent="0.25">
      <c r="A42" s="6" t="s">
        <v>384</v>
      </c>
      <c r="B42" s="13">
        <v>-1100</v>
      </c>
    </row>
    <row r="43" spans="1:2" ht="15.75" customHeight="1" x14ac:dyDescent="0.25">
      <c r="A43" s="6" t="s">
        <v>385</v>
      </c>
      <c r="B43" s="13">
        <v>-5.83</v>
      </c>
    </row>
    <row r="44" spans="1:2" ht="15.75" customHeight="1" x14ac:dyDescent="0.25">
      <c r="A44" s="6" t="s">
        <v>386</v>
      </c>
      <c r="B44" s="13">
        <v>-1600</v>
      </c>
    </row>
    <row r="45" spans="1:2" ht="15.75" customHeight="1" x14ac:dyDescent="0.25">
      <c r="A45" s="6" t="s">
        <v>387</v>
      </c>
      <c r="B45" s="13">
        <v>-19.73</v>
      </c>
    </row>
    <row r="46" spans="1:2" ht="15.75" customHeight="1" x14ac:dyDescent="0.25">
      <c r="A46" s="6" t="s">
        <v>388</v>
      </c>
      <c r="B46" s="13">
        <v>-73.77</v>
      </c>
    </row>
    <row r="47" spans="1:2" ht="15.75" customHeight="1" x14ac:dyDescent="0.25">
      <c r="A47" s="6" t="s">
        <v>389</v>
      </c>
      <c r="B47" s="13">
        <v>-0.06</v>
      </c>
    </row>
    <row r="48" spans="1:2" ht="15.75" customHeight="1" x14ac:dyDescent="0.25">
      <c r="A48" s="6" t="s">
        <v>389</v>
      </c>
      <c r="B48" s="13">
        <v>-7.0000000000000007E-2</v>
      </c>
    </row>
    <row r="49" spans="1:2" ht="15.75" customHeight="1" x14ac:dyDescent="0.25">
      <c r="A49" s="6" t="s">
        <v>390</v>
      </c>
      <c r="B49" s="13">
        <v>-75.010000000000005</v>
      </c>
    </row>
    <row r="50" spans="1:2" ht="15.75" customHeight="1" x14ac:dyDescent="0.25">
      <c r="A50" s="6" t="s">
        <v>391</v>
      </c>
      <c r="B50" s="13">
        <v>-400</v>
      </c>
    </row>
    <row r="51" spans="1:2" ht="15.75" customHeight="1" x14ac:dyDescent="0.25">
      <c r="A51" s="6" t="s">
        <v>391</v>
      </c>
      <c r="B51" s="13">
        <v>-240</v>
      </c>
    </row>
    <row r="52" spans="1:2" ht="15.75" customHeight="1" x14ac:dyDescent="0.25">
      <c r="A52" s="6" t="s">
        <v>390</v>
      </c>
      <c r="B52" s="13">
        <v>-24.85</v>
      </c>
    </row>
    <row r="53" spans="1:2" ht="15.75" customHeight="1" x14ac:dyDescent="0.25">
      <c r="A53" s="6" t="s">
        <v>392</v>
      </c>
      <c r="B53" s="13">
        <v>-6.45</v>
      </c>
    </row>
    <row r="54" spans="1:2" ht="15.75" customHeight="1" x14ac:dyDescent="0.25">
      <c r="A54" s="6" t="s">
        <v>393</v>
      </c>
      <c r="B54" s="13">
        <v>30</v>
      </c>
    </row>
    <row r="55" spans="1:2" ht="15.75" customHeight="1" x14ac:dyDescent="0.25">
      <c r="A55" s="6" t="s">
        <v>394</v>
      </c>
      <c r="B55" s="13">
        <v>120</v>
      </c>
    </row>
    <row r="56" spans="1:2" ht="15.75" customHeight="1" x14ac:dyDescent="0.25">
      <c r="A56" s="6" t="s">
        <v>395</v>
      </c>
      <c r="B56" s="13">
        <v>75.010000000000005</v>
      </c>
    </row>
    <row r="57" spans="1:2" ht="15.75" customHeight="1" x14ac:dyDescent="0.25">
      <c r="A57" s="6" t="s">
        <v>396</v>
      </c>
      <c r="B57" s="13">
        <v>512.29999999999995</v>
      </c>
    </row>
    <row r="58" spans="1:2" ht="15.75" customHeight="1" x14ac:dyDescent="0.25">
      <c r="A58" s="6" t="s">
        <v>397</v>
      </c>
      <c r="B58" s="13">
        <v>552.36</v>
      </c>
    </row>
    <row r="59" spans="1:2" ht="15.75" customHeight="1" x14ac:dyDescent="0.25">
      <c r="A59" s="6" t="s">
        <v>398</v>
      </c>
      <c r="B59" s="13">
        <v>-1214.6600000000001</v>
      </c>
    </row>
    <row r="60" spans="1:2" ht="15.75" customHeight="1" x14ac:dyDescent="0.25">
      <c r="A60" s="6" t="s">
        <v>399</v>
      </c>
      <c r="B60" s="13">
        <v>662.3</v>
      </c>
    </row>
    <row r="61" spans="1:2" ht="15.75" customHeight="1" x14ac:dyDescent="0.25">
      <c r="A61" s="6" t="s">
        <v>400</v>
      </c>
      <c r="B61" s="13">
        <v>-9.9499999999999993</v>
      </c>
    </row>
    <row r="62" spans="1:2" ht="15.75" customHeight="1" x14ac:dyDescent="0.25">
      <c r="A62" s="6" t="s">
        <v>400</v>
      </c>
      <c r="B62" s="13">
        <v>-49.95</v>
      </c>
    </row>
    <row r="63" spans="1:2" ht="15.75" customHeight="1" x14ac:dyDescent="0.25">
      <c r="A63" s="6" t="s">
        <v>401</v>
      </c>
      <c r="B63" s="13">
        <v>-83.05</v>
      </c>
    </row>
    <row r="64" spans="1:2" ht="15.75" customHeight="1" x14ac:dyDescent="0.25">
      <c r="A64" s="6" t="s">
        <v>402</v>
      </c>
      <c r="B64" s="13">
        <v>19.2</v>
      </c>
    </row>
    <row r="65" spans="1:2" ht="15.75" customHeight="1" x14ac:dyDescent="0.25">
      <c r="A65" s="6" t="s">
        <v>403</v>
      </c>
      <c r="B65" s="13">
        <v>-43.99</v>
      </c>
    </row>
    <row r="66" spans="1:2" ht="15.75" customHeight="1" x14ac:dyDescent="0.25">
      <c r="A66" s="6" t="s">
        <v>404</v>
      </c>
      <c r="B66" s="13">
        <v>-77.11</v>
      </c>
    </row>
    <row r="67" spans="1:2" ht="15.75" customHeight="1" x14ac:dyDescent="0.25">
      <c r="A67" s="6" t="s">
        <v>405</v>
      </c>
      <c r="B67" s="13">
        <v>-5</v>
      </c>
    </row>
    <row r="68" spans="1:2" ht="15.75" customHeight="1" x14ac:dyDescent="0.25">
      <c r="A68" s="6" t="s">
        <v>406</v>
      </c>
      <c r="B68" s="13">
        <v>-250.47</v>
      </c>
    </row>
    <row r="69" spans="1:2" ht="15.75" customHeight="1" x14ac:dyDescent="0.25">
      <c r="A69" s="6" t="s">
        <v>407</v>
      </c>
      <c r="B69" s="13">
        <v>129.18</v>
      </c>
    </row>
    <row r="70" spans="1:2" ht="15.75" customHeight="1" x14ac:dyDescent="0.25">
      <c r="A70" s="6" t="s">
        <v>408</v>
      </c>
      <c r="B70" s="13">
        <v>0.01</v>
      </c>
    </row>
    <row r="71" spans="1:2" ht="15.75" customHeight="1" x14ac:dyDescent="0.25">
      <c r="A71" t="s">
        <v>409</v>
      </c>
      <c r="B71" s="27">
        <v>174.15</v>
      </c>
    </row>
    <row r="72" spans="1:2" ht="15.75" customHeight="1" x14ac:dyDescent="0.25">
      <c r="A72" t="s">
        <v>410</v>
      </c>
      <c r="B72" s="27">
        <v>-3.38</v>
      </c>
    </row>
    <row r="73" spans="1:2" ht="15.75" customHeight="1" x14ac:dyDescent="0.25">
      <c r="A73" t="s">
        <v>411</v>
      </c>
      <c r="B73" s="27">
        <v>-16.3</v>
      </c>
    </row>
    <row r="74" spans="1:2" ht="15.75" customHeight="1" x14ac:dyDescent="0.25">
      <c r="A74" t="s">
        <v>412</v>
      </c>
      <c r="B74" s="27">
        <v>30</v>
      </c>
    </row>
    <row r="75" spans="1:2" ht="15.75" customHeight="1" x14ac:dyDescent="0.25">
      <c r="A75" t="s">
        <v>413</v>
      </c>
      <c r="B75" s="27">
        <v>-4</v>
      </c>
    </row>
    <row r="76" spans="1:2" ht="15.75" customHeight="1" x14ac:dyDescent="0.25">
      <c r="A76" t="s">
        <v>414</v>
      </c>
      <c r="B76" s="27">
        <v>2</v>
      </c>
    </row>
    <row r="77" spans="1:2" ht="15.75" customHeight="1" x14ac:dyDescent="0.25">
      <c r="A77" t="s">
        <v>415</v>
      </c>
      <c r="B77" s="27">
        <v>-45.75</v>
      </c>
    </row>
    <row r="78" spans="1:2" ht="15.75" customHeight="1" x14ac:dyDescent="0.25">
      <c r="A78" t="s">
        <v>416</v>
      </c>
      <c r="B78" s="27">
        <v>20</v>
      </c>
    </row>
    <row r="79" spans="1:2" ht="15.75" customHeight="1" x14ac:dyDescent="0.25">
      <c r="A79" t="s">
        <v>417</v>
      </c>
      <c r="B79" s="27">
        <v>-7.0000000000000007E-2</v>
      </c>
    </row>
    <row r="80" spans="1:2" ht="15.75" customHeight="1" x14ac:dyDescent="0.25">
      <c r="A80" t="s">
        <v>418</v>
      </c>
      <c r="B80" s="27">
        <v>10</v>
      </c>
    </row>
    <row r="81" spans="1:2" ht="15.75" customHeight="1" x14ac:dyDescent="0.25">
      <c r="A81" t="s">
        <v>419</v>
      </c>
      <c r="B81" s="27">
        <v>-600</v>
      </c>
    </row>
    <row r="82" spans="1:2" ht="15.75" customHeight="1" x14ac:dyDescent="0.25">
      <c r="A82" t="s">
        <v>420</v>
      </c>
      <c r="B82" s="27">
        <v>-42.95</v>
      </c>
    </row>
    <row r="83" spans="1:2" ht="15.75" customHeight="1" x14ac:dyDescent="0.25">
      <c r="A83" t="s">
        <v>421</v>
      </c>
      <c r="B83" s="27">
        <v>-20</v>
      </c>
    </row>
    <row r="84" spans="1:2" ht="15.75" customHeight="1" x14ac:dyDescent="0.25">
      <c r="A84" t="s">
        <v>422</v>
      </c>
      <c r="B84" s="27">
        <v>-28.5</v>
      </c>
    </row>
    <row r="85" spans="1:2" ht="15.75" customHeight="1" x14ac:dyDescent="0.25">
      <c r="A85" t="s">
        <v>423</v>
      </c>
      <c r="B85" s="27">
        <v>-800</v>
      </c>
    </row>
    <row r="86" spans="1:2" ht="15.75" customHeight="1" x14ac:dyDescent="0.25">
      <c r="A86" t="s">
        <v>424</v>
      </c>
      <c r="B86" s="27">
        <v>-100</v>
      </c>
    </row>
    <row r="87" spans="1:2" ht="15.75" customHeight="1" x14ac:dyDescent="0.25">
      <c r="A87" t="s">
        <v>425</v>
      </c>
      <c r="B87" s="27">
        <v>25</v>
      </c>
    </row>
    <row r="88" spans="1:2" ht="15.75" customHeight="1" x14ac:dyDescent="0.25">
      <c r="A88" t="s">
        <v>426</v>
      </c>
      <c r="B88" s="27">
        <v>-49.8</v>
      </c>
    </row>
    <row r="89" spans="1:2" ht="15.75" customHeight="1" x14ac:dyDescent="0.25">
      <c r="A89" t="s">
        <v>427</v>
      </c>
      <c r="B89" s="27">
        <v>-282.5</v>
      </c>
    </row>
    <row r="90" spans="1:2" ht="15.75" customHeight="1" x14ac:dyDescent="0.25">
      <c r="A90" t="s">
        <v>428</v>
      </c>
      <c r="B90" s="27">
        <v>-3.56</v>
      </c>
    </row>
    <row r="91" spans="1:2" ht="15.75" customHeight="1" x14ac:dyDescent="0.25">
      <c r="A91" t="s">
        <v>429</v>
      </c>
      <c r="B91" s="27">
        <v>-28.3</v>
      </c>
    </row>
    <row r="92" spans="1:2" ht="15.75" customHeight="1" x14ac:dyDescent="0.25">
      <c r="A92" t="s">
        <v>430</v>
      </c>
      <c r="B92" s="27">
        <v>28.3</v>
      </c>
    </row>
    <row r="93" spans="1:2" ht="15.75" customHeight="1" x14ac:dyDescent="0.25">
      <c r="A93" t="s">
        <v>431</v>
      </c>
      <c r="B93" s="27">
        <v>-25.96</v>
      </c>
    </row>
    <row r="94" spans="1:2" ht="15.75" customHeight="1" x14ac:dyDescent="0.25">
      <c r="A94" t="s">
        <v>432</v>
      </c>
      <c r="B94" s="27">
        <v>-1.89</v>
      </c>
    </row>
    <row r="95" spans="1:2" ht="15.75" customHeight="1" x14ac:dyDescent="0.25">
      <c r="A95" t="s">
        <v>431</v>
      </c>
      <c r="B95" s="27">
        <v>-4.79</v>
      </c>
    </row>
    <row r="96" spans="1:2" ht="15.75" customHeight="1" x14ac:dyDescent="0.25">
      <c r="A96" t="s">
        <v>433</v>
      </c>
      <c r="B96" s="27">
        <v>-6.69</v>
      </c>
    </row>
    <row r="97" spans="1:2" ht="15.75" customHeight="1" x14ac:dyDescent="0.25">
      <c r="A97" t="s">
        <v>434</v>
      </c>
      <c r="B97" s="27">
        <v>-6.4</v>
      </c>
    </row>
    <row r="98" spans="1:2" ht="15.75" customHeight="1" x14ac:dyDescent="0.25">
      <c r="A98" t="s">
        <v>435</v>
      </c>
      <c r="B98" s="27">
        <v>45.73</v>
      </c>
    </row>
    <row r="99" spans="1:2" ht="15.75" customHeight="1" x14ac:dyDescent="0.25">
      <c r="A99" t="s">
        <v>436</v>
      </c>
      <c r="B99" s="27">
        <v>-16.78</v>
      </c>
    </row>
    <row r="100" spans="1:2" ht="15.75" customHeight="1" x14ac:dyDescent="0.25">
      <c r="A100" t="s">
        <v>437</v>
      </c>
      <c r="B100" s="27">
        <v>-251</v>
      </c>
    </row>
    <row r="101" spans="1:2" ht="15.75" customHeight="1" x14ac:dyDescent="0.25">
      <c r="A101" t="s">
        <v>438</v>
      </c>
      <c r="B101" s="27">
        <v>251</v>
      </c>
    </row>
    <row r="102" spans="1:2" ht="15.75" customHeight="1" x14ac:dyDescent="0.25">
      <c r="A102" t="s">
        <v>439</v>
      </c>
      <c r="B102" s="27">
        <v>-252.99</v>
      </c>
    </row>
    <row r="103" spans="1:2" ht="15.75" customHeight="1" x14ac:dyDescent="0.25">
      <c r="A103" t="s">
        <v>433</v>
      </c>
      <c r="B103" s="27">
        <v>-17.73</v>
      </c>
    </row>
    <row r="104" spans="1:2" ht="15.75" customHeight="1" x14ac:dyDescent="0.25">
      <c r="A104" t="s">
        <v>440</v>
      </c>
      <c r="B104" s="27">
        <v>270.72000000000003</v>
      </c>
    </row>
    <row r="105" spans="1:2" ht="15.75" customHeight="1" x14ac:dyDescent="0.25">
      <c r="A105" t="s">
        <v>441</v>
      </c>
      <c r="B105" s="27">
        <v>16.78</v>
      </c>
    </row>
    <row r="106" spans="1:2" ht="15.75" customHeight="1" x14ac:dyDescent="0.25">
      <c r="A106" t="s">
        <v>442</v>
      </c>
      <c r="B106" s="27">
        <v>-29.65</v>
      </c>
    </row>
    <row r="107" spans="1:2" ht="15.75" customHeight="1" x14ac:dyDescent="0.25">
      <c r="A107" t="s">
        <v>436</v>
      </c>
      <c r="B107" s="27">
        <v>-67.319999999999993</v>
      </c>
    </row>
    <row r="108" spans="1:2" ht="15.75" customHeight="1" x14ac:dyDescent="0.25">
      <c r="A108" t="s">
        <v>443</v>
      </c>
      <c r="B108" s="27">
        <v>-29.65</v>
      </c>
    </row>
    <row r="109" spans="1:2" ht="15.75" customHeight="1" x14ac:dyDescent="0.25">
      <c r="A109" t="s">
        <v>436</v>
      </c>
      <c r="B109" s="27">
        <v>-15</v>
      </c>
    </row>
    <row r="110" spans="1:2" ht="15.75" customHeight="1" x14ac:dyDescent="0.25">
      <c r="A110" t="s">
        <v>436</v>
      </c>
      <c r="B110" s="27">
        <v>-9.65</v>
      </c>
    </row>
    <row r="111" spans="1:2" ht="15.75" customHeight="1" x14ac:dyDescent="0.25">
      <c r="A111" t="s">
        <v>444</v>
      </c>
      <c r="B111" s="27">
        <v>151.27000000000001</v>
      </c>
    </row>
    <row r="112" spans="1:2" ht="15.75" customHeight="1" x14ac:dyDescent="0.25">
      <c r="A112" t="s">
        <v>445</v>
      </c>
      <c r="B112" s="27">
        <v>-400</v>
      </c>
    </row>
    <row r="113" spans="1:2" ht="15.75" customHeight="1" x14ac:dyDescent="0.25">
      <c r="A113" t="s">
        <v>446</v>
      </c>
      <c r="B113" s="27">
        <v>-29.65</v>
      </c>
    </row>
    <row r="114" spans="1:2" ht="15.75" customHeight="1" x14ac:dyDescent="0.25">
      <c r="A114" t="s">
        <v>447</v>
      </c>
      <c r="B114" s="27">
        <v>-31.5</v>
      </c>
    </row>
    <row r="115" spans="1:2" ht="15.75" customHeight="1" x14ac:dyDescent="0.25">
      <c r="A115" t="s">
        <v>448</v>
      </c>
      <c r="B115" s="27">
        <v>-21.32</v>
      </c>
    </row>
    <row r="116" spans="1:2" ht="15.75" customHeight="1" x14ac:dyDescent="0.25">
      <c r="A116" t="s">
        <v>449</v>
      </c>
      <c r="B116" s="27">
        <v>-71.39</v>
      </c>
    </row>
    <row r="117" spans="1:2" ht="15.75" customHeight="1" x14ac:dyDescent="0.25">
      <c r="A117" t="s">
        <v>450</v>
      </c>
      <c r="B117" s="27">
        <v>-20</v>
      </c>
    </row>
    <row r="118" spans="1:2" ht="15.75" customHeight="1" x14ac:dyDescent="0.25">
      <c r="A118" t="s">
        <v>451</v>
      </c>
      <c r="B118" s="27">
        <v>-13.6</v>
      </c>
    </row>
    <row r="119" spans="1:2" ht="15.75" customHeight="1" x14ac:dyDescent="0.25">
      <c r="A119" t="s">
        <v>452</v>
      </c>
      <c r="B119" s="27">
        <v>2.7</v>
      </c>
    </row>
    <row r="120" spans="1:2" ht="15.75" customHeight="1" x14ac:dyDescent="0.25">
      <c r="A120" t="s">
        <v>453</v>
      </c>
      <c r="B120" s="27">
        <v>-3.9</v>
      </c>
    </row>
    <row r="121" spans="1:2" ht="15.75" customHeight="1" x14ac:dyDescent="0.25">
      <c r="A121" t="s">
        <v>454</v>
      </c>
      <c r="B121" s="27">
        <v>2.7</v>
      </c>
    </row>
    <row r="122" spans="1:2" ht="15.75" customHeight="1" x14ac:dyDescent="0.25">
      <c r="A122" t="s">
        <v>455</v>
      </c>
      <c r="B122" s="27">
        <v>2.7</v>
      </c>
    </row>
    <row r="123" spans="1:2" ht="15.75" customHeight="1" x14ac:dyDescent="0.25">
      <c r="A123" t="s">
        <v>456</v>
      </c>
      <c r="B123" s="27">
        <v>8.3000000000000007</v>
      </c>
    </row>
    <row r="124" spans="1:2" ht="15.75" customHeight="1" x14ac:dyDescent="0.25">
      <c r="A124" t="s">
        <v>457</v>
      </c>
      <c r="B124" s="27">
        <v>4</v>
      </c>
    </row>
    <row r="125" spans="1:2" ht="15.75" customHeight="1" x14ac:dyDescent="0.25">
      <c r="A125" t="s">
        <v>458</v>
      </c>
      <c r="B125" s="27">
        <v>-16.309999999999999</v>
      </c>
    </row>
    <row r="126" spans="1:2" ht="15.75" customHeight="1" x14ac:dyDescent="0.25">
      <c r="A126" t="s">
        <v>459</v>
      </c>
      <c r="B126" s="27">
        <v>-65</v>
      </c>
    </row>
    <row r="127" spans="1:2" ht="15.75" customHeight="1" x14ac:dyDescent="0.25">
      <c r="A127" t="s">
        <v>460</v>
      </c>
      <c r="B127" s="27">
        <v>3.3</v>
      </c>
    </row>
    <row r="128" spans="1:2" x14ac:dyDescent="0.25">
      <c r="A128" t="s">
        <v>461</v>
      </c>
      <c r="B128" s="28">
        <v>3</v>
      </c>
    </row>
    <row r="129" spans="1:2" ht="15.75" customHeight="1" x14ac:dyDescent="0.25">
      <c r="A129" t="s">
        <v>462</v>
      </c>
      <c r="B129" s="27">
        <v>30</v>
      </c>
    </row>
    <row r="130" spans="1:2" ht="15.75" customHeight="1" x14ac:dyDescent="0.25">
      <c r="A130" t="s">
        <v>463</v>
      </c>
      <c r="B130" s="27">
        <v>15</v>
      </c>
    </row>
    <row r="131" spans="1:2" ht="15.75" customHeight="1" x14ac:dyDescent="0.25">
      <c r="A131" t="s">
        <v>464</v>
      </c>
      <c r="B131" s="27">
        <v>12</v>
      </c>
    </row>
    <row r="132" spans="1:2" ht="15.75" customHeight="1" x14ac:dyDescent="0.25">
      <c r="A132" t="s">
        <v>465</v>
      </c>
      <c r="B132" s="27">
        <v>30</v>
      </c>
    </row>
    <row r="133" spans="1:2" ht="15.75" customHeight="1" x14ac:dyDescent="0.25">
      <c r="A133" t="s">
        <v>466</v>
      </c>
      <c r="B133" s="27">
        <v>15</v>
      </c>
    </row>
    <row r="134" spans="1:2" ht="15.75" customHeight="1" x14ac:dyDescent="0.25">
      <c r="A134" t="s">
        <v>467</v>
      </c>
      <c r="B134" s="27">
        <v>12</v>
      </c>
    </row>
    <row r="135" spans="1:2" ht="15.75" customHeight="1" x14ac:dyDescent="0.25">
      <c r="A135" t="s">
        <v>468</v>
      </c>
      <c r="B135" s="27">
        <v>12</v>
      </c>
    </row>
    <row r="136" spans="1:2" ht="15.75" customHeight="1" x14ac:dyDescent="0.25">
      <c r="A136" t="s">
        <v>469</v>
      </c>
      <c r="B136" s="27">
        <v>6</v>
      </c>
    </row>
    <row r="137" spans="1:2" ht="15.75" customHeight="1" x14ac:dyDescent="0.25">
      <c r="A137" t="s">
        <v>470</v>
      </c>
      <c r="B137" s="27">
        <v>30</v>
      </c>
    </row>
    <row r="138" spans="1:2" ht="15.75" customHeight="1" x14ac:dyDescent="0.25">
      <c r="A138" t="s">
        <v>471</v>
      </c>
      <c r="B138" s="27">
        <v>2621.59</v>
      </c>
    </row>
    <row r="139" spans="1:2" ht="15.75" customHeight="1" x14ac:dyDescent="0.25">
      <c r="A139" t="s">
        <v>472</v>
      </c>
      <c r="B139" s="27">
        <v>45</v>
      </c>
    </row>
    <row r="140" spans="1:2" ht="15.75" customHeight="1" x14ac:dyDescent="0.25">
      <c r="A140" t="s">
        <v>473</v>
      </c>
      <c r="B140" s="27">
        <v>57</v>
      </c>
    </row>
    <row r="141" spans="1:2" ht="15.75" customHeight="1" x14ac:dyDescent="0.25">
      <c r="A141" t="s">
        <v>474</v>
      </c>
      <c r="B141" s="27">
        <v>45</v>
      </c>
    </row>
    <row r="142" spans="1:2" ht="15.75" customHeight="1" x14ac:dyDescent="0.25">
      <c r="A142" t="s">
        <v>475</v>
      </c>
      <c r="B142" s="27">
        <v>45</v>
      </c>
    </row>
    <row r="143" spans="1:2" ht="15.75" customHeight="1" x14ac:dyDescent="0.25">
      <c r="A143" t="s">
        <v>476</v>
      </c>
      <c r="B143" s="27">
        <v>300</v>
      </c>
    </row>
    <row r="144" spans="1:2" ht="15.75" customHeight="1" x14ac:dyDescent="0.25">
      <c r="A144" t="s">
        <v>477</v>
      </c>
      <c r="B144" s="27">
        <v>691.41</v>
      </c>
    </row>
    <row r="145" spans="1:2" ht="15.75" customHeight="1" x14ac:dyDescent="0.25">
      <c r="A145" t="s">
        <v>478</v>
      </c>
      <c r="B145" s="27">
        <v>-500</v>
      </c>
    </row>
    <row r="146" spans="1:2" ht="15.75" customHeight="1" x14ac:dyDescent="0.25">
      <c r="A146" t="s">
        <v>479</v>
      </c>
      <c r="B146" s="27">
        <v>48</v>
      </c>
    </row>
    <row r="147" spans="1:2" ht="15.75" customHeight="1" x14ac:dyDescent="0.25">
      <c r="A147" t="s">
        <v>480</v>
      </c>
      <c r="B147" s="27">
        <v>-3167</v>
      </c>
    </row>
    <row r="148" spans="1:2" ht="15.75" customHeight="1" x14ac:dyDescent="0.25">
      <c r="A148" t="s">
        <v>481</v>
      </c>
      <c r="B148" s="27">
        <v>250</v>
      </c>
    </row>
    <row r="149" spans="1:2" ht="15.75" customHeight="1" x14ac:dyDescent="0.25">
      <c r="A149" t="s">
        <v>482</v>
      </c>
      <c r="B149" s="27">
        <v>-96.25</v>
      </c>
    </row>
    <row r="150" spans="1:2" ht="15.75" customHeight="1" x14ac:dyDescent="0.25">
      <c r="A150" t="s">
        <v>174</v>
      </c>
      <c r="B150" s="27">
        <v>-3187.96</v>
      </c>
    </row>
    <row r="151" spans="1:2" ht="15.75" customHeight="1" x14ac:dyDescent="0.25">
      <c r="A151" t="s">
        <v>483</v>
      </c>
      <c r="B151" s="27">
        <v>-25.08</v>
      </c>
    </row>
    <row r="152" spans="1:2" ht="15.75" customHeight="1" x14ac:dyDescent="0.25">
      <c r="A152" t="s">
        <v>484</v>
      </c>
      <c r="B152" s="27">
        <v>-3.16</v>
      </c>
    </row>
    <row r="153" spans="1:2" ht="15.75" customHeight="1" x14ac:dyDescent="0.25">
      <c r="A153" t="s">
        <v>485</v>
      </c>
      <c r="B153" s="27">
        <v>-41.9</v>
      </c>
    </row>
    <row r="154" spans="1:2" ht="15.75" customHeight="1" x14ac:dyDescent="0.25">
      <c r="A154" t="s">
        <v>486</v>
      </c>
      <c r="B154" s="27">
        <v>-3.61</v>
      </c>
    </row>
    <row r="155" spans="1:2" ht="15.75" customHeight="1" x14ac:dyDescent="0.25">
      <c r="A155" t="s">
        <v>487</v>
      </c>
      <c r="B155" s="27">
        <v>-6.45</v>
      </c>
    </row>
    <row r="156" spans="1:2" ht="15.75" customHeight="1" x14ac:dyDescent="0.25">
      <c r="A156" t="s">
        <v>488</v>
      </c>
      <c r="B156" s="27">
        <v>-45.47</v>
      </c>
    </row>
    <row r="157" spans="1:2" ht="15.75" customHeight="1" x14ac:dyDescent="0.25">
      <c r="A157" t="s">
        <v>489</v>
      </c>
      <c r="B157" s="27">
        <v>45.47</v>
      </c>
    </row>
    <row r="158" spans="1:2" ht="15.75" customHeight="1" x14ac:dyDescent="0.25">
      <c r="A158" t="s">
        <v>490</v>
      </c>
      <c r="B158" s="27">
        <v>-684</v>
      </c>
    </row>
    <row r="159" spans="1:2" ht="15.75" customHeight="1" x14ac:dyDescent="0.25">
      <c r="A159" t="s">
        <v>491</v>
      </c>
      <c r="B159" s="27">
        <v>800</v>
      </c>
    </row>
    <row r="160" spans="1:2" ht="15.75" customHeight="1" x14ac:dyDescent="0.25">
      <c r="A160" t="s">
        <v>492</v>
      </c>
      <c r="B160" s="27">
        <v>41.9</v>
      </c>
    </row>
    <row r="161" spans="1:2" ht="15.75" customHeight="1" x14ac:dyDescent="0.25">
      <c r="A161" t="s">
        <v>493</v>
      </c>
      <c r="B161" s="27">
        <v>1700</v>
      </c>
    </row>
    <row r="162" spans="1:2" ht="15.75" customHeight="1" x14ac:dyDescent="0.25">
      <c r="A162" t="s">
        <v>494</v>
      </c>
      <c r="B162" s="27">
        <v>850</v>
      </c>
    </row>
    <row r="163" spans="1:2" ht="15.75" customHeight="1" x14ac:dyDescent="0.25">
      <c r="A163" t="s">
        <v>494</v>
      </c>
      <c r="B163" s="27">
        <v>850</v>
      </c>
    </row>
    <row r="164" spans="1:2" ht="15.75" customHeight="1" x14ac:dyDescent="0.25">
      <c r="A164" t="s">
        <v>495</v>
      </c>
      <c r="B164" s="27">
        <v>-10.32</v>
      </c>
    </row>
    <row r="165" spans="1:2" ht="15.75" customHeight="1" x14ac:dyDescent="0.25">
      <c r="A165" t="s">
        <v>496</v>
      </c>
      <c r="B165" s="27">
        <v>-115.48</v>
      </c>
    </row>
    <row r="166" spans="1:2" ht="15.75" customHeight="1" x14ac:dyDescent="0.25">
      <c r="A166" t="s">
        <v>497</v>
      </c>
      <c r="B166" s="27">
        <v>15</v>
      </c>
    </row>
    <row r="167" spans="1:2" ht="15.75" customHeight="1" x14ac:dyDescent="0.25">
      <c r="A167" t="s">
        <v>498</v>
      </c>
      <c r="B167" s="27">
        <v>11</v>
      </c>
    </row>
    <row r="168" spans="1:2" ht="15.75" customHeight="1" x14ac:dyDescent="0.25">
      <c r="A168" t="s">
        <v>499</v>
      </c>
      <c r="B168" s="27">
        <v>11</v>
      </c>
    </row>
    <row r="169" spans="1:2" ht="15.75" customHeight="1" x14ac:dyDescent="0.25">
      <c r="A169" t="s">
        <v>500</v>
      </c>
      <c r="B169" s="27">
        <v>11</v>
      </c>
    </row>
    <row r="170" spans="1:2" ht="15.75" customHeight="1" x14ac:dyDescent="0.25">
      <c r="A170" t="s">
        <v>501</v>
      </c>
      <c r="B170" s="27">
        <v>11</v>
      </c>
    </row>
    <row r="171" spans="1:2" ht="15.75" customHeight="1" x14ac:dyDescent="0.25">
      <c r="A171" t="s">
        <v>502</v>
      </c>
      <c r="B171" s="27">
        <v>11</v>
      </c>
    </row>
    <row r="172" spans="1:2" ht="15.75" customHeight="1" x14ac:dyDescent="0.25">
      <c r="A172" t="s">
        <v>503</v>
      </c>
      <c r="B172" s="27">
        <v>11</v>
      </c>
    </row>
    <row r="173" spans="1:2" ht="15.75" customHeight="1" x14ac:dyDescent="0.25">
      <c r="A173" t="s">
        <v>504</v>
      </c>
      <c r="B173" s="27">
        <v>22</v>
      </c>
    </row>
    <row r="174" spans="1:2" ht="15.75" customHeight="1" x14ac:dyDescent="0.25">
      <c r="A174" t="s">
        <v>505</v>
      </c>
      <c r="B174" s="27">
        <v>11</v>
      </c>
    </row>
    <row r="175" spans="1:2" ht="15.75" customHeight="1" x14ac:dyDescent="0.25">
      <c r="A175" t="s">
        <v>506</v>
      </c>
      <c r="B175" s="27">
        <v>11</v>
      </c>
    </row>
    <row r="176" spans="1:2" ht="15.75" customHeight="1" x14ac:dyDescent="0.25">
      <c r="A176" t="s">
        <v>507</v>
      </c>
      <c r="B176" s="27">
        <v>-84.54</v>
      </c>
    </row>
    <row r="177" spans="1:2" ht="15.75" customHeight="1" x14ac:dyDescent="0.25">
      <c r="A177" t="s">
        <v>508</v>
      </c>
      <c r="B177" s="27">
        <v>11</v>
      </c>
    </row>
    <row r="178" spans="1:2" ht="15.75" customHeight="1" x14ac:dyDescent="0.25">
      <c r="A178" t="s">
        <v>509</v>
      </c>
      <c r="B178" s="27">
        <v>11</v>
      </c>
    </row>
    <row r="179" spans="1:2" ht="15.75" customHeight="1" x14ac:dyDescent="0.25">
      <c r="A179" t="s">
        <v>510</v>
      </c>
      <c r="B179" s="27">
        <v>11</v>
      </c>
    </row>
    <row r="180" spans="1:2" ht="15.75" customHeight="1" x14ac:dyDescent="0.25">
      <c r="A180" t="s">
        <v>417</v>
      </c>
      <c r="B180" s="27">
        <v>-18.61</v>
      </c>
    </row>
    <row r="181" spans="1:2" ht="15.75" customHeight="1" x14ac:dyDescent="0.25">
      <c r="A181" t="s">
        <v>511</v>
      </c>
      <c r="B181" s="27">
        <v>225.53</v>
      </c>
    </row>
    <row r="182" spans="1:2" ht="15.75" customHeight="1" x14ac:dyDescent="0.25">
      <c r="A182" t="s">
        <v>511</v>
      </c>
      <c r="B182" s="27">
        <v>328.23</v>
      </c>
    </row>
    <row r="183" spans="1:2" ht="15.75" customHeight="1" x14ac:dyDescent="0.25">
      <c r="A183" t="s">
        <v>511</v>
      </c>
      <c r="B183" s="27">
        <v>1397.79</v>
      </c>
    </row>
    <row r="184" spans="1:2" ht="15.75" customHeight="1" x14ac:dyDescent="0.25">
      <c r="A184" t="s">
        <v>512</v>
      </c>
      <c r="B184" s="27">
        <v>-654</v>
      </c>
    </row>
    <row r="185" spans="1:2" ht="15.75" customHeight="1" x14ac:dyDescent="0.25">
      <c r="A185" t="s">
        <v>513</v>
      </c>
      <c r="B185" s="27">
        <v>-500</v>
      </c>
    </row>
    <row r="186" spans="1:2" ht="15.75" customHeight="1" x14ac:dyDescent="0.25">
      <c r="A186" t="s">
        <v>514</v>
      </c>
      <c r="B186" s="27">
        <v>-74.23</v>
      </c>
    </row>
    <row r="187" spans="1:2" ht="15.75" customHeight="1" x14ac:dyDescent="0.25">
      <c r="A187" t="s">
        <v>515</v>
      </c>
      <c r="B187" s="27">
        <v>-68.77</v>
      </c>
    </row>
    <row r="188" spans="1:2" ht="15.75" customHeight="1" x14ac:dyDescent="0.25">
      <c r="A188" t="s">
        <v>516</v>
      </c>
      <c r="B188" s="27">
        <v>35</v>
      </c>
    </row>
    <row r="189" spans="1:2" ht="15.75" customHeight="1" x14ac:dyDescent="0.25">
      <c r="A189" t="s">
        <v>517</v>
      </c>
      <c r="B189" s="27">
        <v>-600</v>
      </c>
    </row>
    <row r="190" spans="1:2" ht="15.75" customHeight="1" x14ac:dyDescent="0.25">
      <c r="A190" t="s">
        <v>168</v>
      </c>
      <c r="B190" s="27">
        <v>55.25</v>
      </c>
    </row>
    <row r="191" spans="1:2" ht="15.75" customHeight="1" x14ac:dyDescent="0.25">
      <c r="A191" t="s">
        <v>164</v>
      </c>
      <c r="B191" s="27">
        <v>16</v>
      </c>
    </row>
    <row r="192" spans="1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/>
    <row r="270" spans="2:2" ht="15.75" customHeight="1" x14ac:dyDescent="0.25"/>
    <row r="271" spans="2:2" ht="15.75" customHeight="1" x14ac:dyDescent="0.25"/>
    <row r="272" spans="2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B2:B127">
    <cfRule type="cellIs" dxfId="37" priority="3" operator="lessThan">
      <formula>0</formula>
    </cfRule>
    <cfRule type="cellIs" dxfId="36" priority="4" operator="greaterThan">
      <formula>0</formula>
    </cfRule>
  </conditionalFormatting>
  <conditionalFormatting sqref="B129:B998">
    <cfRule type="cellIs" dxfId="35" priority="1" operator="lessThan">
      <formula>0</formula>
    </cfRule>
    <cfRule type="cellIs" dxfId="34" priority="2" operator="greaterThan">
      <formula>0</formula>
    </cfRule>
  </conditionalFormatting>
  <conditionalFormatting sqref="E3">
    <cfRule type="cellIs" dxfId="33" priority="5" operator="lessThan">
      <formula>0</formula>
    </cfRule>
    <cfRule type="cellIs" dxfId="32" priority="6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19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8" width="8.7109375" customWidth="1"/>
  </cols>
  <sheetData>
    <row r="1" spans="1:8" ht="14.25" customHeight="1" x14ac:dyDescent="0.25">
      <c r="A1" s="1" t="s">
        <v>0</v>
      </c>
      <c r="B1" s="2" t="s">
        <v>1</v>
      </c>
    </row>
    <row r="2" spans="1:8" ht="14.25" customHeight="1" x14ac:dyDescent="0.25">
      <c r="A2" s="3" t="s">
        <v>518</v>
      </c>
      <c r="B2" s="4">
        <v>-126.81</v>
      </c>
      <c r="D2" s="6" t="s">
        <v>519</v>
      </c>
      <c r="E2" s="6" t="s">
        <v>520</v>
      </c>
    </row>
    <row r="3" spans="1:8" ht="14.25" customHeight="1" x14ac:dyDescent="0.25">
      <c r="A3" s="3" t="s">
        <v>521</v>
      </c>
      <c r="B3" s="4">
        <v>-36.14</v>
      </c>
      <c r="D3" s="1" t="s">
        <v>15</v>
      </c>
      <c r="E3" s="2">
        <f>SUM((B:B))</f>
        <v>-192.79000000000019</v>
      </c>
    </row>
    <row r="4" spans="1:8" ht="14.25" customHeight="1" x14ac:dyDescent="0.25">
      <c r="A4" s="3" t="s">
        <v>522</v>
      </c>
      <c r="B4" s="4">
        <v>-100.8</v>
      </c>
      <c r="D4" s="1" t="s">
        <v>19</v>
      </c>
      <c r="E4" s="11" t="s">
        <v>523</v>
      </c>
    </row>
    <row r="5" spans="1:8" ht="14.25" customHeight="1" x14ac:dyDescent="0.25">
      <c r="A5" s="3" t="s">
        <v>522</v>
      </c>
      <c r="B5" s="4">
        <v>-79.2</v>
      </c>
      <c r="G5" s="6" t="s">
        <v>285</v>
      </c>
      <c r="H5" s="6" t="s">
        <v>286</v>
      </c>
    </row>
    <row r="6" spans="1:8" ht="14.25" customHeight="1" x14ac:dyDescent="0.25">
      <c r="A6" s="3" t="s">
        <v>524</v>
      </c>
      <c r="B6" s="4">
        <v>-300.7</v>
      </c>
      <c r="G6" s="6" t="s">
        <v>285</v>
      </c>
      <c r="H6" s="6" t="s">
        <v>311</v>
      </c>
    </row>
    <row r="7" spans="1:8" ht="14.25" customHeight="1" x14ac:dyDescent="0.25">
      <c r="A7" s="3" t="s">
        <v>524</v>
      </c>
      <c r="B7" s="4">
        <v>-152.66999999999999</v>
      </c>
      <c r="G7" s="6" t="s">
        <v>285</v>
      </c>
      <c r="H7" s="6" t="s">
        <v>308</v>
      </c>
    </row>
    <row r="8" spans="1:8" ht="14.25" customHeight="1" x14ac:dyDescent="0.25">
      <c r="A8" s="3" t="s">
        <v>525</v>
      </c>
      <c r="B8" s="4">
        <v>-79.02</v>
      </c>
      <c r="G8" s="6" t="s">
        <v>285</v>
      </c>
      <c r="H8" s="6" t="s">
        <v>526</v>
      </c>
    </row>
    <row r="9" spans="1:8" ht="14.25" customHeight="1" x14ac:dyDescent="0.25">
      <c r="A9" s="3" t="s">
        <v>527</v>
      </c>
      <c r="B9" s="4">
        <v>-500</v>
      </c>
      <c r="G9" s="6" t="s">
        <v>285</v>
      </c>
      <c r="H9" s="6" t="s">
        <v>303</v>
      </c>
    </row>
    <row r="10" spans="1:8" ht="14.25" customHeight="1" x14ac:dyDescent="0.25">
      <c r="A10" s="3" t="s">
        <v>528</v>
      </c>
      <c r="B10" s="4">
        <v>-554.89</v>
      </c>
      <c r="G10" s="6" t="s">
        <v>285</v>
      </c>
      <c r="H10" s="6" t="s">
        <v>309</v>
      </c>
    </row>
    <row r="11" spans="1:8" ht="14.25" customHeight="1" x14ac:dyDescent="0.25">
      <c r="A11" s="3" t="s">
        <v>529</v>
      </c>
      <c r="B11" s="4">
        <v>0.56999999999999995</v>
      </c>
      <c r="H11" s="6" t="s">
        <v>321</v>
      </c>
    </row>
    <row r="12" spans="1:8" ht="14.25" customHeight="1" x14ac:dyDescent="0.25">
      <c r="A12" s="3" t="s">
        <v>530</v>
      </c>
      <c r="B12" s="4">
        <v>4</v>
      </c>
      <c r="G12" s="6" t="s">
        <v>285</v>
      </c>
      <c r="H12" s="6" t="s">
        <v>326</v>
      </c>
    </row>
    <row r="13" spans="1:8" ht="14.25" customHeight="1" x14ac:dyDescent="0.25">
      <c r="A13" s="3" t="s">
        <v>531</v>
      </c>
      <c r="B13" s="4">
        <v>1.87</v>
      </c>
      <c r="G13" s="6" t="s">
        <v>285</v>
      </c>
      <c r="H13" s="6" t="s">
        <v>306</v>
      </c>
    </row>
    <row r="14" spans="1:8" ht="14.25" customHeight="1" x14ac:dyDescent="0.25">
      <c r="A14" s="3" t="s">
        <v>532</v>
      </c>
      <c r="B14" s="13">
        <v>-60</v>
      </c>
      <c r="G14" s="6" t="s">
        <v>285</v>
      </c>
      <c r="H14" s="6" t="s">
        <v>302</v>
      </c>
    </row>
    <row r="15" spans="1:8" ht="14.25" customHeight="1" x14ac:dyDescent="0.25">
      <c r="A15" s="6" t="s">
        <v>533</v>
      </c>
      <c r="B15" s="13">
        <v>45</v>
      </c>
      <c r="G15" s="6" t="s">
        <v>285</v>
      </c>
      <c r="H15" s="6" t="s">
        <v>325</v>
      </c>
    </row>
    <row r="16" spans="1:8" ht="14.25" customHeight="1" x14ac:dyDescent="0.25">
      <c r="A16" s="6" t="s">
        <v>125</v>
      </c>
      <c r="B16" s="13">
        <v>45</v>
      </c>
      <c r="G16" s="6" t="s">
        <v>285</v>
      </c>
      <c r="H16" s="6" t="s">
        <v>313</v>
      </c>
    </row>
    <row r="17" spans="1:8" ht="14.25" customHeight="1" x14ac:dyDescent="0.25">
      <c r="A17" s="6" t="s">
        <v>534</v>
      </c>
      <c r="B17" s="13">
        <v>45</v>
      </c>
      <c r="G17" s="6" t="s">
        <v>285</v>
      </c>
      <c r="H17" s="6" t="s">
        <v>322</v>
      </c>
    </row>
    <row r="18" spans="1:8" ht="14.25" customHeight="1" x14ac:dyDescent="0.25">
      <c r="A18" s="6" t="s">
        <v>98</v>
      </c>
      <c r="B18" s="13">
        <v>45</v>
      </c>
      <c r="G18" s="6" t="s">
        <v>285</v>
      </c>
      <c r="H18" s="6" t="s">
        <v>293</v>
      </c>
    </row>
    <row r="19" spans="1:8" ht="14.25" customHeight="1" x14ac:dyDescent="0.25">
      <c r="A19" s="6" t="s">
        <v>535</v>
      </c>
      <c r="B19" s="13">
        <v>45</v>
      </c>
      <c r="G19" s="6" t="s">
        <v>285</v>
      </c>
      <c r="H19" s="6" t="s">
        <v>291</v>
      </c>
    </row>
    <row r="20" spans="1:8" ht="14.25" customHeight="1" x14ac:dyDescent="0.25">
      <c r="A20" s="6" t="s">
        <v>536</v>
      </c>
      <c r="B20" s="13">
        <v>45</v>
      </c>
      <c r="G20" s="6" t="s">
        <v>285</v>
      </c>
      <c r="H20" s="6" t="s">
        <v>319</v>
      </c>
    </row>
    <row r="21" spans="1:8" ht="14.25" customHeight="1" x14ac:dyDescent="0.25">
      <c r="A21" s="6" t="s">
        <v>537</v>
      </c>
      <c r="B21" s="13">
        <v>45</v>
      </c>
      <c r="G21" s="6" t="s">
        <v>285</v>
      </c>
      <c r="H21" s="6" t="s">
        <v>538</v>
      </c>
    </row>
    <row r="22" spans="1:8" ht="14.25" customHeight="1" x14ac:dyDescent="0.25">
      <c r="A22" s="6" t="s">
        <v>117</v>
      </c>
      <c r="B22" s="13">
        <v>45</v>
      </c>
      <c r="G22" s="6" t="s">
        <v>285</v>
      </c>
      <c r="H22" s="6" t="s">
        <v>312</v>
      </c>
    </row>
    <row r="23" spans="1:8" ht="14.25" customHeight="1" x14ac:dyDescent="0.25">
      <c r="A23" s="6" t="s">
        <v>539</v>
      </c>
      <c r="B23" s="13">
        <v>45</v>
      </c>
      <c r="G23" s="6" t="s">
        <v>285</v>
      </c>
      <c r="H23" s="6" t="s">
        <v>310</v>
      </c>
    </row>
    <row r="24" spans="1:8" ht="14.25" customHeight="1" x14ac:dyDescent="0.25">
      <c r="A24" s="6" t="s">
        <v>540</v>
      </c>
      <c r="B24" s="13">
        <v>14</v>
      </c>
      <c r="G24" s="6" t="s">
        <v>285</v>
      </c>
      <c r="H24" s="6" t="s">
        <v>541</v>
      </c>
    </row>
    <row r="25" spans="1:8" ht="14.25" customHeight="1" x14ac:dyDescent="0.25">
      <c r="A25" s="6" t="s">
        <v>542</v>
      </c>
      <c r="B25" s="13">
        <v>45</v>
      </c>
      <c r="G25" s="6" t="s">
        <v>285</v>
      </c>
      <c r="H25" s="6" t="s">
        <v>68</v>
      </c>
    </row>
    <row r="26" spans="1:8" ht="14.25" customHeight="1" x14ac:dyDescent="0.25">
      <c r="A26" s="6" t="s">
        <v>543</v>
      </c>
      <c r="B26" s="13">
        <v>45</v>
      </c>
      <c r="G26" s="6" t="s">
        <v>285</v>
      </c>
      <c r="H26" s="6" t="s">
        <v>288</v>
      </c>
    </row>
    <row r="27" spans="1:8" ht="14.25" customHeight="1" x14ac:dyDescent="0.25">
      <c r="A27" s="6" t="s">
        <v>544</v>
      </c>
      <c r="B27" s="13">
        <v>45</v>
      </c>
      <c r="G27" s="6" t="s">
        <v>285</v>
      </c>
      <c r="H27" s="6" t="s">
        <v>314</v>
      </c>
    </row>
    <row r="28" spans="1:8" ht="14.25" customHeight="1" x14ac:dyDescent="0.25">
      <c r="A28" s="6" t="s">
        <v>545</v>
      </c>
      <c r="B28" s="13">
        <v>10</v>
      </c>
      <c r="G28" s="6" t="s">
        <v>285</v>
      </c>
      <c r="H28" s="6" t="s">
        <v>298</v>
      </c>
    </row>
    <row r="29" spans="1:8" ht="14.25" customHeight="1" x14ac:dyDescent="0.25">
      <c r="A29" s="6" t="s">
        <v>546</v>
      </c>
      <c r="B29" s="13">
        <v>25</v>
      </c>
      <c r="G29" s="6" t="s">
        <v>285</v>
      </c>
      <c r="H29" s="6" t="s">
        <v>327</v>
      </c>
    </row>
    <row r="30" spans="1:8" ht="14.25" customHeight="1" x14ac:dyDescent="0.25">
      <c r="A30" s="6" t="s">
        <v>126</v>
      </c>
      <c r="B30" s="13">
        <v>45</v>
      </c>
      <c r="G30" s="6" t="s">
        <v>285</v>
      </c>
      <c r="H30" s="6" t="s">
        <v>295</v>
      </c>
    </row>
    <row r="31" spans="1:8" ht="14.25" customHeight="1" x14ac:dyDescent="0.25">
      <c r="A31" s="6" t="s">
        <v>547</v>
      </c>
      <c r="B31" s="13">
        <v>12</v>
      </c>
      <c r="G31" s="6" t="s">
        <v>285</v>
      </c>
      <c r="H31" s="6" t="s">
        <v>294</v>
      </c>
    </row>
    <row r="32" spans="1:8" ht="14.25" customHeight="1" x14ac:dyDescent="0.25">
      <c r="A32" s="6" t="s">
        <v>548</v>
      </c>
      <c r="B32" s="13">
        <v>45</v>
      </c>
      <c r="G32" s="6" t="s">
        <v>285</v>
      </c>
      <c r="H32" s="6" t="s">
        <v>304</v>
      </c>
    </row>
    <row r="33" spans="1:8" ht="14.25" customHeight="1" x14ac:dyDescent="0.25">
      <c r="A33" s="6" t="s">
        <v>549</v>
      </c>
      <c r="B33" s="13">
        <v>85</v>
      </c>
      <c r="G33" s="6" t="s">
        <v>285</v>
      </c>
      <c r="H33" s="6" t="s">
        <v>241</v>
      </c>
    </row>
    <row r="34" spans="1:8" ht="14.25" customHeight="1" x14ac:dyDescent="0.25">
      <c r="A34" s="6" t="s">
        <v>550</v>
      </c>
      <c r="B34" s="13">
        <v>45</v>
      </c>
      <c r="G34" s="6" t="s">
        <v>285</v>
      </c>
      <c r="H34" s="6" t="s">
        <v>289</v>
      </c>
    </row>
    <row r="35" spans="1:8" ht="14.25" customHeight="1" x14ac:dyDescent="0.25">
      <c r="A35" s="6" t="s">
        <v>551</v>
      </c>
      <c r="B35" s="13">
        <v>45</v>
      </c>
    </row>
    <row r="36" spans="1:8" ht="14.25" customHeight="1" x14ac:dyDescent="0.25">
      <c r="A36" s="6" t="s">
        <v>552</v>
      </c>
      <c r="B36" s="13">
        <v>90</v>
      </c>
      <c r="G36" s="6" t="s">
        <v>285</v>
      </c>
      <c r="H36" s="6" t="s">
        <v>553</v>
      </c>
    </row>
    <row r="37" spans="1:8" ht="14.25" customHeight="1" x14ac:dyDescent="0.25">
      <c r="A37" s="6" t="s">
        <v>118</v>
      </c>
      <c r="B37" s="13">
        <v>45</v>
      </c>
      <c r="G37" s="6" t="s">
        <v>285</v>
      </c>
      <c r="H37" s="6" t="s">
        <v>301</v>
      </c>
    </row>
    <row r="38" spans="1:8" ht="14.25" customHeight="1" x14ac:dyDescent="0.25">
      <c r="A38" s="6" t="s">
        <v>554</v>
      </c>
      <c r="B38" s="13">
        <v>45</v>
      </c>
      <c r="G38" s="6" t="s">
        <v>285</v>
      </c>
      <c r="H38" s="6" t="s">
        <v>324</v>
      </c>
    </row>
    <row r="39" spans="1:8" ht="14.25" customHeight="1" x14ac:dyDescent="0.25">
      <c r="A39" s="6" t="s">
        <v>555</v>
      </c>
      <c r="B39" s="13">
        <v>45</v>
      </c>
      <c r="G39" s="6" t="s">
        <v>285</v>
      </c>
      <c r="H39" s="6" t="s">
        <v>556</v>
      </c>
    </row>
    <row r="40" spans="1:8" ht="14.25" customHeight="1" x14ac:dyDescent="0.25">
      <c r="A40" s="6" t="s">
        <v>557</v>
      </c>
      <c r="B40" s="13">
        <v>45</v>
      </c>
      <c r="G40" s="6" t="s">
        <v>285</v>
      </c>
      <c r="H40" s="6" t="s">
        <v>320</v>
      </c>
    </row>
    <row r="41" spans="1:8" ht="14.25" customHeight="1" x14ac:dyDescent="0.25">
      <c r="A41" s="6" t="s">
        <v>558</v>
      </c>
      <c r="B41" s="13">
        <v>45</v>
      </c>
      <c r="G41" s="6" t="s">
        <v>285</v>
      </c>
      <c r="H41" s="6" t="s">
        <v>559</v>
      </c>
    </row>
    <row r="42" spans="1:8" ht="14.25" customHeight="1" x14ac:dyDescent="0.25">
      <c r="A42" s="6" t="s">
        <v>112</v>
      </c>
      <c r="B42" s="13">
        <v>45</v>
      </c>
      <c r="G42" s="6" t="s">
        <v>285</v>
      </c>
      <c r="H42" s="6" t="s">
        <v>328</v>
      </c>
    </row>
    <row r="43" spans="1:8" ht="14.25" customHeight="1" x14ac:dyDescent="0.25">
      <c r="A43" s="6" t="s">
        <v>560</v>
      </c>
      <c r="B43" s="13">
        <v>45</v>
      </c>
      <c r="G43" s="6" t="s">
        <v>285</v>
      </c>
      <c r="H43" s="6" t="s">
        <v>333</v>
      </c>
    </row>
    <row r="44" spans="1:8" ht="14.25" customHeight="1" x14ac:dyDescent="0.25">
      <c r="A44" s="6" t="s">
        <v>561</v>
      </c>
      <c r="B44" s="13">
        <v>35</v>
      </c>
      <c r="C44" s="6" t="s">
        <v>562</v>
      </c>
      <c r="G44" s="6" t="s">
        <v>285</v>
      </c>
      <c r="H44" s="6" t="s">
        <v>303</v>
      </c>
    </row>
    <row r="45" spans="1:8" ht="14.25" customHeight="1" x14ac:dyDescent="0.25">
      <c r="A45" s="6" t="s">
        <v>563</v>
      </c>
      <c r="B45" s="13">
        <v>45</v>
      </c>
      <c r="G45" s="6" t="s">
        <v>285</v>
      </c>
      <c r="H45" s="6" t="s">
        <v>305</v>
      </c>
    </row>
    <row r="46" spans="1:8" ht="14.25" customHeight="1" x14ac:dyDescent="0.25">
      <c r="A46" s="6" t="s">
        <v>564</v>
      </c>
      <c r="B46" s="13">
        <v>45</v>
      </c>
    </row>
    <row r="47" spans="1:8" ht="14.25" customHeight="1" x14ac:dyDescent="0.25">
      <c r="A47" s="6" t="s">
        <v>565</v>
      </c>
      <c r="B47" s="13">
        <v>45</v>
      </c>
    </row>
    <row r="48" spans="1:8" ht="14.25" customHeight="1" x14ac:dyDescent="0.25">
      <c r="A48" s="6" t="s">
        <v>566</v>
      </c>
      <c r="B48" s="13">
        <v>25</v>
      </c>
    </row>
    <row r="49" spans="1:2" ht="14.25" customHeight="1" x14ac:dyDescent="0.25">
      <c r="A49" s="6" t="s">
        <v>567</v>
      </c>
      <c r="B49" s="13">
        <v>45</v>
      </c>
    </row>
    <row r="50" spans="1:2" ht="14.25" customHeight="1" x14ac:dyDescent="0.25">
      <c r="A50" s="6" t="s">
        <v>568</v>
      </c>
      <c r="B50" s="13">
        <v>45</v>
      </c>
    </row>
    <row r="51" spans="1:2" ht="14.25" customHeight="1" x14ac:dyDescent="0.25">
      <c r="A51" s="6" t="s">
        <v>569</v>
      </c>
      <c r="B51" s="13">
        <v>45</v>
      </c>
    </row>
    <row r="52" spans="1:2" ht="14.25" customHeight="1" x14ac:dyDescent="0.25">
      <c r="A52" s="6" t="s">
        <v>570</v>
      </c>
      <c r="B52" s="13">
        <v>45</v>
      </c>
    </row>
    <row r="53" spans="1:2" ht="14.25" customHeight="1" x14ac:dyDescent="0.25">
      <c r="A53" s="6" t="s">
        <v>571</v>
      </c>
      <c r="B53" s="13">
        <v>45</v>
      </c>
    </row>
    <row r="54" spans="1:2" ht="14.25" customHeight="1" x14ac:dyDescent="0.25">
      <c r="A54" s="6" t="s">
        <v>572</v>
      </c>
      <c r="B54" s="13">
        <v>100</v>
      </c>
    </row>
    <row r="55" spans="1:2" ht="14.25" customHeight="1" x14ac:dyDescent="0.25">
      <c r="B55" s="4"/>
    </row>
    <row r="56" spans="1:2" ht="14.25" customHeight="1" x14ac:dyDescent="0.25">
      <c r="B56" s="4"/>
    </row>
    <row r="57" spans="1:2" ht="14.25" customHeight="1" x14ac:dyDescent="0.25">
      <c r="B57" s="4"/>
    </row>
    <row r="58" spans="1:2" ht="14.25" customHeight="1" x14ac:dyDescent="0.25">
      <c r="B58" s="4"/>
    </row>
    <row r="59" spans="1:2" ht="14.25" customHeight="1" x14ac:dyDescent="0.25">
      <c r="B59" s="4"/>
    </row>
    <row r="60" spans="1:2" ht="14.25" customHeight="1" x14ac:dyDescent="0.25">
      <c r="B60" s="4"/>
    </row>
    <row r="61" spans="1:2" ht="14.25" customHeight="1" x14ac:dyDescent="0.25">
      <c r="B61" s="4"/>
    </row>
    <row r="62" spans="1:2" ht="14.25" customHeight="1" x14ac:dyDescent="0.25">
      <c r="B62" s="4"/>
    </row>
    <row r="63" spans="1:2" ht="14.25" customHeight="1" x14ac:dyDescent="0.25">
      <c r="B63" s="4"/>
    </row>
    <row r="64" spans="1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/>
    <row r="222" spans="2:2" ht="14.25" customHeight="1" x14ac:dyDescent="0.25"/>
    <row r="223" spans="2:2" ht="14.25" customHeight="1" x14ac:dyDescent="0.25"/>
    <row r="224" spans="2: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1" priority="1" operator="lessThan">
      <formula>0</formula>
    </cfRule>
    <cfRule type="cellIs" dxfId="30" priority="2" operator="greaterThan">
      <formula>0</formula>
    </cfRule>
  </conditionalFormatting>
  <conditionalFormatting sqref="E3">
    <cfRule type="cellIs" dxfId="29" priority="3" operator="lessThan">
      <formula>0</formula>
    </cfRule>
    <cfRule type="cellIs" dxfId="2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573</v>
      </c>
      <c r="B2" s="13">
        <v>25</v>
      </c>
    </row>
    <row r="3" spans="1:5" ht="14.25" customHeight="1" x14ac:dyDescent="0.25">
      <c r="A3" s="6" t="s">
        <v>98</v>
      </c>
      <c r="B3" s="13">
        <v>25</v>
      </c>
      <c r="D3" s="1" t="s">
        <v>15</v>
      </c>
      <c r="E3" s="2">
        <f>SUM((B:B))</f>
        <v>-5.3700000000000188</v>
      </c>
    </row>
    <row r="4" spans="1:5" ht="14.25" customHeight="1" x14ac:dyDescent="0.25">
      <c r="A4" s="6" t="s">
        <v>574</v>
      </c>
      <c r="B4" s="13">
        <v>25</v>
      </c>
      <c r="D4" s="1" t="s">
        <v>19</v>
      </c>
      <c r="E4" s="11" t="s">
        <v>575</v>
      </c>
    </row>
    <row r="5" spans="1:5" ht="14.25" customHeight="1" x14ac:dyDescent="0.25">
      <c r="A5" s="6" t="s">
        <v>536</v>
      </c>
      <c r="B5" s="13">
        <v>25</v>
      </c>
    </row>
    <row r="6" spans="1:5" ht="14.25" customHeight="1" x14ac:dyDescent="0.25">
      <c r="A6" s="6" t="s">
        <v>576</v>
      </c>
      <c r="B6" s="13">
        <v>25</v>
      </c>
    </row>
    <row r="7" spans="1:5" ht="14.25" customHeight="1" x14ac:dyDescent="0.25">
      <c r="A7" s="6" t="s">
        <v>577</v>
      </c>
      <c r="B7" s="13">
        <v>25</v>
      </c>
    </row>
    <row r="8" spans="1:5" ht="14.25" customHeight="1" x14ac:dyDescent="0.25">
      <c r="A8" s="6" t="s">
        <v>578</v>
      </c>
      <c r="B8" s="13">
        <v>25</v>
      </c>
    </row>
    <row r="9" spans="1:5" ht="14.25" customHeight="1" x14ac:dyDescent="0.25">
      <c r="A9" s="6" t="s">
        <v>579</v>
      </c>
      <c r="B9" s="13">
        <v>15</v>
      </c>
    </row>
    <row r="10" spans="1:5" ht="14.25" customHeight="1" x14ac:dyDescent="0.25">
      <c r="A10" s="6" t="s">
        <v>580</v>
      </c>
      <c r="B10" s="13">
        <v>40</v>
      </c>
    </row>
    <row r="11" spans="1:5" ht="14.25" customHeight="1" x14ac:dyDescent="0.25">
      <c r="A11" s="6" t="s">
        <v>118</v>
      </c>
      <c r="B11" s="13">
        <v>25</v>
      </c>
    </row>
    <row r="12" spans="1:5" ht="14.25" customHeight="1" x14ac:dyDescent="0.25">
      <c r="A12" s="6" t="s">
        <v>581</v>
      </c>
      <c r="B12" s="13">
        <v>25</v>
      </c>
    </row>
    <row r="13" spans="1:5" ht="14.25" customHeight="1" x14ac:dyDescent="0.25">
      <c r="A13" s="6" t="s">
        <v>582</v>
      </c>
      <c r="B13" s="13">
        <v>25</v>
      </c>
    </row>
    <row r="14" spans="1:5" ht="14.25" customHeight="1" x14ac:dyDescent="0.25">
      <c r="A14" s="6" t="s">
        <v>583</v>
      </c>
      <c r="B14" s="13">
        <v>25</v>
      </c>
    </row>
    <row r="15" spans="1:5" ht="14.25" customHeight="1" x14ac:dyDescent="0.25">
      <c r="A15" s="6" t="s">
        <v>129</v>
      </c>
      <c r="B15" s="13">
        <v>25</v>
      </c>
    </row>
    <row r="16" spans="1:5" ht="14.25" customHeight="1" x14ac:dyDescent="0.25">
      <c r="A16" s="6" t="s">
        <v>584</v>
      </c>
      <c r="B16" s="13">
        <v>25</v>
      </c>
    </row>
    <row r="17" spans="1:2" ht="14.25" customHeight="1" x14ac:dyDescent="0.25">
      <c r="A17" s="6" t="s">
        <v>585</v>
      </c>
      <c r="B17" s="13">
        <v>25</v>
      </c>
    </row>
    <row r="18" spans="1:2" ht="14.25" customHeight="1" x14ac:dyDescent="0.25">
      <c r="A18" s="6" t="s">
        <v>586</v>
      </c>
      <c r="B18" s="13">
        <v>15</v>
      </c>
    </row>
    <row r="19" spans="1:2" ht="14.25" customHeight="1" x14ac:dyDescent="0.25">
      <c r="A19" s="6" t="s">
        <v>117</v>
      </c>
      <c r="B19" s="13">
        <v>25</v>
      </c>
    </row>
    <row r="20" spans="1:2" ht="14.25" customHeight="1" x14ac:dyDescent="0.25">
      <c r="A20" s="6" t="s">
        <v>587</v>
      </c>
      <c r="B20" s="13">
        <v>25</v>
      </c>
    </row>
    <row r="21" spans="1:2" ht="15.75" customHeight="1" x14ac:dyDescent="0.25">
      <c r="A21" s="6" t="s">
        <v>588</v>
      </c>
      <c r="B21" s="13">
        <v>25</v>
      </c>
    </row>
    <row r="22" spans="1:2" ht="15.75" customHeight="1" x14ac:dyDescent="0.25">
      <c r="A22" s="6" t="s">
        <v>589</v>
      </c>
      <c r="B22" s="13">
        <v>25</v>
      </c>
    </row>
    <row r="23" spans="1:2" ht="15.75" customHeight="1" x14ac:dyDescent="0.25">
      <c r="A23" s="6" t="s">
        <v>590</v>
      </c>
      <c r="B23" s="13">
        <v>25</v>
      </c>
    </row>
    <row r="24" spans="1:2" ht="15.75" customHeight="1" x14ac:dyDescent="0.25">
      <c r="A24" s="6" t="s">
        <v>568</v>
      </c>
      <c r="B24" s="13">
        <v>25</v>
      </c>
    </row>
    <row r="25" spans="1:2" ht="15.75" customHeight="1" x14ac:dyDescent="0.25">
      <c r="A25" s="6" t="s">
        <v>591</v>
      </c>
      <c r="B25" s="13">
        <v>25</v>
      </c>
    </row>
    <row r="26" spans="1:2" ht="15.75" customHeight="1" x14ac:dyDescent="0.25">
      <c r="A26" s="6" t="s">
        <v>592</v>
      </c>
      <c r="B26" s="13">
        <v>25</v>
      </c>
    </row>
    <row r="27" spans="1:2" ht="15.75" customHeight="1" x14ac:dyDescent="0.25">
      <c r="A27" s="6" t="s">
        <v>112</v>
      </c>
      <c r="B27" s="13">
        <v>25</v>
      </c>
    </row>
    <row r="28" spans="1:2" ht="15.75" customHeight="1" x14ac:dyDescent="0.25">
      <c r="A28" s="6" t="s">
        <v>593</v>
      </c>
      <c r="B28" s="13">
        <v>25</v>
      </c>
    </row>
    <row r="29" spans="1:2" ht="15.75" customHeight="1" x14ac:dyDescent="0.25">
      <c r="A29" s="6" t="s">
        <v>594</v>
      </c>
      <c r="B29" s="13">
        <v>-688.1</v>
      </c>
    </row>
    <row r="30" spans="1:2" ht="15.75" customHeight="1" x14ac:dyDescent="0.25">
      <c r="A30" s="6" t="s">
        <v>595</v>
      </c>
      <c r="B30" s="13">
        <v>-14</v>
      </c>
    </row>
    <row r="31" spans="1:2" ht="15.75" customHeight="1" x14ac:dyDescent="0.25">
      <c r="A31" s="6" t="s">
        <v>596</v>
      </c>
      <c r="B31" s="13">
        <v>-13.27</v>
      </c>
    </row>
    <row r="32" spans="1:2" ht="15.75" customHeight="1" x14ac:dyDescent="0.25">
      <c r="A32" s="6" t="s">
        <v>597</v>
      </c>
      <c r="B32" s="13">
        <v>25</v>
      </c>
    </row>
    <row r="33" spans="1:2" ht="15.75" customHeight="1" x14ac:dyDescent="0.25">
      <c r="A33" s="6" t="s">
        <v>598</v>
      </c>
      <c r="B33" s="13">
        <v>25</v>
      </c>
    </row>
    <row r="34" spans="1:2" ht="15.75" customHeight="1" x14ac:dyDescent="0.25">
      <c r="A34" s="6" t="s">
        <v>599</v>
      </c>
      <c r="B34" s="13">
        <v>25</v>
      </c>
    </row>
    <row r="35" spans="1:2" ht="15.75" customHeight="1" x14ac:dyDescent="0.25">
      <c r="A35" s="6" t="s">
        <v>600</v>
      </c>
      <c r="B35" s="13">
        <v>15</v>
      </c>
    </row>
    <row r="36" spans="1:2" ht="15.75" customHeight="1" x14ac:dyDescent="0.25">
      <c r="A36" s="6" t="s">
        <v>601</v>
      </c>
      <c r="B36" s="13">
        <v>25</v>
      </c>
    </row>
    <row r="37" spans="1:2" ht="15.75" customHeight="1" x14ac:dyDescent="0.25">
      <c r="A37" s="6" t="s">
        <v>599</v>
      </c>
      <c r="B37" s="13">
        <v>-10</v>
      </c>
    </row>
    <row r="38" spans="1:2" ht="15.75" customHeight="1" x14ac:dyDescent="0.25">
      <c r="A38" s="6" t="s">
        <v>602</v>
      </c>
      <c r="B38" s="13">
        <v>-11</v>
      </c>
    </row>
    <row r="39" spans="1:2" ht="15.75" customHeight="1" x14ac:dyDescent="0.25">
      <c r="A39" s="6" t="s">
        <v>603</v>
      </c>
      <c r="B39" s="13">
        <v>-21</v>
      </c>
    </row>
    <row r="40" spans="1:2" ht="15.75" customHeight="1" x14ac:dyDescent="0.25">
      <c r="A40" s="6" t="s">
        <v>604</v>
      </c>
      <c r="B40" s="13">
        <v>-3</v>
      </c>
    </row>
    <row r="41" spans="1:2" ht="15.75" customHeight="1" x14ac:dyDescent="0.25">
      <c r="A41" s="6" t="s">
        <v>605</v>
      </c>
      <c r="B41" s="13">
        <v>-30</v>
      </c>
    </row>
    <row r="42" spans="1:2" ht="15.75" customHeight="1" x14ac:dyDescent="0.25">
      <c r="B42" s="4"/>
    </row>
    <row r="43" spans="1:2" ht="15.75" customHeight="1" x14ac:dyDescent="0.25">
      <c r="B43" s="4"/>
    </row>
    <row r="44" spans="1:2" ht="15.75" customHeight="1" x14ac:dyDescent="0.25">
      <c r="B44" s="4"/>
    </row>
    <row r="45" spans="1:2" ht="15.75" customHeight="1" x14ac:dyDescent="0.25">
      <c r="B45" s="4"/>
    </row>
    <row r="46" spans="1:2" ht="15.75" customHeight="1" x14ac:dyDescent="0.25">
      <c r="B46" s="4"/>
    </row>
    <row r="47" spans="1:2" ht="15.75" customHeight="1" x14ac:dyDescent="0.25">
      <c r="B47" s="4"/>
    </row>
    <row r="48" spans="1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/>
    <row r="243" spans="2:2" ht="15.75" customHeight="1" x14ac:dyDescent="0.25"/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27" priority="1" operator="lessThan">
      <formula>0</formula>
    </cfRule>
    <cfRule type="cellIs" dxfId="26" priority="2" operator="greaterThan">
      <formula>0</formula>
    </cfRule>
  </conditionalFormatting>
  <conditionalFormatting sqref="E3">
    <cfRule type="cellIs" dxfId="25" priority="3" operator="lessThan">
      <formula>0</formula>
    </cfRule>
    <cfRule type="cellIs" dxfId="2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topLeftCell="A16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20.28515625" customWidth="1"/>
    <col min="7" max="7" width="21.42578125" hidden="1" customWidth="1"/>
    <col min="8" max="8" width="18.42578125" customWidth="1"/>
    <col min="9" max="9" width="27" customWidth="1"/>
  </cols>
  <sheetData>
    <row r="1" spans="1:9" ht="14.25" customHeight="1" x14ac:dyDescent="0.25">
      <c r="A1" s="1" t="s">
        <v>0</v>
      </c>
      <c r="B1" s="2" t="s">
        <v>1</v>
      </c>
    </row>
    <row r="2" spans="1:9" ht="14.25" customHeight="1" x14ac:dyDescent="0.25">
      <c r="A2" s="6" t="s">
        <v>606</v>
      </c>
      <c r="B2" s="13">
        <v>-550</v>
      </c>
      <c r="D2" s="6" t="s">
        <v>607</v>
      </c>
      <c r="E2" s="6">
        <v>250</v>
      </c>
    </row>
    <row r="3" spans="1:9" ht="14.25" customHeight="1" x14ac:dyDescent="0.25">
      <c r="A3" s="6" t="s">
        <v>608</v>
      </c>
      <c r="B3" s="13">
        <v>-34.200000000000003</v>
      </c>
      <c r="D3" s="1" t="s">
        <v>15</v>
      </c>
      <c r="E3" s="2">
        <f>SUM((B:B))</f>
        <v>-239.87000000000126</v>
      </c>
    </row>
    <row r="4" spans="1:9" ht="14.25" customHeight="1" x14ac:dyDescent="0.25">
      <c r="A4" s="6" t="s">
        <v>609</v>
      </c>
      <c r="B4" s="13">
        <v>-207.18</v>
      </c>
      <c r="D4" s="1" t="s">
        <v>19</v>
      </c>
      <c r="E4" s="11" t="s">
        <v>610</v>
      </c>
    </row>
    <row r="5" spans="1:9" ht="14.45" customHeight="1" x14ac:dyDescent="0.25">
      <c r="A5" s="6" t="s">
        <v>611</v>
      </c>
      <c r="B5" s="13">
        <v>-721.47</v>
      </c>
    </row>
    <row r="6" spans="1:9" ht="14.45" customHeight="1" x14ac:dyDescent="0.25">
      <c r="A6" s="6" t="s">
        <v>612</v>
      </c>
      <c r="B6" s="13">
        <v>-200</v>
      </c>
      <c r="D6" s="17" t="s">
        <v>613</v>
      </c>
      <c r="E6" s="18" t="s">
        <v>1</v>
      </c>
    </row>
    <row r="7" spans="1:9" ht="14.45" customHeight="1" x14ac:dyDescent="0.25">
      <c r="A7" s="6" t="s">
        <v>614</v>
      </c>
      <c r="B7" s="13">
        <v>45.85</v>
      </c>
      <c r="D7" s="19" t="s">
        <v>329</v>
      </c>
      <c r="E7" s="20">
        <v>44.75</v>
      </c>
      <c r="G7" s="17" t="s">
        <v>615</v>
      </c>
      <c r="H7" s="21">
        <f>E3*(-1) + E12 - 250</f>
        <v>122.64000000000124</v>
      </c>
    </row>
    <row r="8" spans="1:9" ht="14.25" customHeight="1" x14ac:dyDescent="0.25">
      <c r="A8" s="6" t="s">
        <v>616</v>
      </c>
      <c r="B8" s="13">
        <v>45.85</v>
      </c>
      <c r="D8" s="19" t="s">
        <v>541</v>
      </c>
      <c r="E8" s="20">
        <v>17.22</v>
      </c>
    </row>
    <row r="9" spans="1:9" ht="14.25" customHeight="1" x14ac:dyDescent="0.25">
      <c r="A9" s="6" t="s">
        <v>617</v>
      </c>
      <c r="B9" s="13">
        <v>18.350000000000001</v>
      </c>
      <c r="D9" s="19" t="s">
        <v>298</v>
      </c>
      <c r="E9" s="20">
        <v>17.22</v>
      </c>
    </row>
    <row r="10" spans="1:9" ht="14.25" customHeight="1" x14ac:dyDescent="0.25">
      <c r="A10" s="6" t="s">
        <v>618</v>
      </c>
      <c r="B10" s="13">
        <v>45.85</v>
      </c>
      <c r="D10" s="19" t="s">
        <v>294</v>
      </c>
      <c r="E10" s="20">
        <v>26.79</v>
      </c>
    </row>
    <row r="11" spans="1:9" ht="14.45" customHeight="1" x14ac:dyDescent="0.25">
      <c r="A11" s="6" t="s">
        <v>551</v>
      </c>
      <c r="B11" s="13">
        <v>19.100000000000001</v>
      </c>
      <c r="D11" s="22" t="s">
        <v>295</v>
      </c>
      <c r="E11" s="23">
        <v>26.79</v>
      </c>
    </row>
    <row r="12" spans="1:9" ht="14.45" customHeight="1" x14ac:dyDescent="0.25">
      <c r="A12" s="6" t="s">
        <v>619</v>
      </c>
      <c r="B12" s="13">
        <v>45.85</v>
      </c>
      <c r="D12" s="17" t="s">
        <v>620</v>
      </c>
      <c r="E12" s="18">
        <f>SUM(E7:E11)</f>
        <v>132.76999999999998</v>
      </c>
    </row>
    <row r="13" spans="1:9" ht="14.25" customHeight="1" x14ac:dyDescent="0.25">
      <c r="A13" s="6" t="s">
        <v>621</v>
      </c>
      <c r="B13" s="13">
        <v>45.85</v>
      </c>
    </row>
    <row r="14" spans="1:9" ht="14.45" customHeight="1" x14ac:dyDescent="0.25">
      <c r="A14" s="6" t="s">
        <v>533</v>
      </c>
      <c r="B14" s="13">
        <v>45.85</v>
      </c>
    </row>
    <row r="15" spans="1:9" ht="14.45" customHeight="1" x14ac:dyDescent="0.25">
      <c r="A15" s="6" t="s">
        <v>622</v>
      </c>
      <c r="B15" s="13">
        <v>45.85</v>
      </c>
      <c r="F15" s="17" t="s">
        <v>623</v>
      </c>
      <c r="G15" s="24" t="s">
        <v>624</v>
      </c>
      <c r="H15" s="24" t="s">
        <v>625</v>
      </c>
      <c r="I15" s="18" t="s">
        <v>626</v>
      </c>
    </row>
    <row r="16" spans="1:9" ht="14.25" customHeight="1" x14ac:dyDescent="0.25">
      <c r="A16" s="6" t="s">
        <v>542</v>
      </c>
      <c r="B16" s="13">
        <v>45.85</v>
      </c>
      <c r="F16" s="6" t="s">
        <v>325</v>
      </c>
      <c r="G16" s="6">
        <v>1</v>
      </c>
      <c r="H16" s="4">
        <f t="shared" ref="H16:H26" si="0">$H$7/$G$53 * G16</f>
        <v>3.5241379310345184</v>
      </c>
    </row>
    <row r="17" spans="1:8" ht="14.25" customHeight="1" x14ac:dyDescent="0.25">
      <c r="A17" s="6" t="s">
        <v>627</v>
      </c>
      <c r="B17" s="13">
        <v>18.34</v>
      </c>
      <c r="F17" s="6" t="s">
        <v>293</v>
      </c>
      <c r="G17" s="6">
        <f>2/5</f>
        <v>0.4</v>
      </c>
      <c r="H17" s="4">
        <f t="shared" si="0"/>
        <v>1.4096551724138076</v>
      </c>
    </row>
    <row r="18" spans="1:8" ht="14.25" customHeight="1" x14ac:dyDescent="0.25">
      <c r="A18" s="6" t="s">
        <v>628</v>
      </c>
      <c r="B18" s="13">
        <v>45.85</v>
      </c>
      <c r="F18" s="6" t="s">
        <v>321</v>
      </c>
      <c r="G18" s="6">
        <v>1</v>
      </c>
      <c r="H18" s="4">
        <f t="shared" si="0"/>
        <v>3.5241379310345184</v>
      </c>
    </row>
    <row r="19" spans="1:8" ht="14.25" customHeight="1" x14ac:dyDescent="0.25">
      <c r="A19" s="6" t="s">
        <v>629</v>
      </c>
      <c r="B19" s="13">
        <v>45.85</v>
      </c>
      <c r="F19" s="6" t="s">
        <v>299</v>
      </c>
      <c r="G19" s="6">
        <v>1</v>
      </c>
      <c r="H19" s="4">
        <f t="shared" si="0"/>
        <v>3.5241379310345184</v>
      </c>
    </row>
    <row r="20" spans="1:8" ht="14.25" customHeight="1" x14ac:dyDescent="0.25">
      <c r="A20" s="6" t="s">
        <v>544</v>
      </c>
      <c r="B20" s="13">
        <v>45.85</v>
      </c>
      <c r="F20" s="6" t="s">
        <v>326</v>
      </c>
      <c r="G20" s="6">
        <v>1</v>
      </c>
      <c r="H20" s="4">
        <f t="shared" si="0"/>
        <v>3.5241379310345184</v>
      </c>
    </row>
    <row r="21" spans="1:8" ht="15.75" customHeight="1" x14ac:dyDescent="0.25">
      <c r="A21" s="6" t="s">
        <v>630</v>
      </c>
      <c r="B21" s="13">
        <v>45.85</v>
      </c>
      <c r="F21" s="6" t="s">
        <v>309</v>
      </c>
      <c r="G21" s="6">
        <v>1</v>
      </c>
      <c r="H21" s="4">
        <f t="shared" si="0"/>
        <v>3.5241379310345184</v>
      </c>
    </row>
    <row r="22" spans="1:8" ht="15.75" customHeight="1" x14ac:dyDescent="0.25">
      <c r="A22" s="6" t="s">
        <v>631</v>
      </c>
      <c r="B22" s="13">
        <v>19.059999999999999</v>
      </c>
      <c r="F22" s="6" t="s">
        <v>632</v>
      </c>
      <c r="G22" s="6">
        <v>1</v>
      </c>
      <c r="H22" s="4">
        <f t="shared" si="0"/>
        <v>3.5241379310345184</v>
      </c>
    </row>
    <row r="23" spans="1:8" ht="15.75" customHeight="1" x14ac:dyDescent="0.25">
      <c r="A23" s="6" t="s">
        <v>633</v>
      </c>
      <c r="B23" s="13">
        <v>45.85</v>
      </c>
      <c r="F23" s="6" t="s">
        <v>311</v>
      </c>
      <c r="G23" s="6">
        <v>1</v>
      </c>
      <c r="H23" s="4">
        <f t="shared" si="0"/>
        <v>3.5241379310345184</v>
      </c>
    </row>
    <row r="24" spans="1:8" ht="15.75" customHeight="1" x14ac:dyDescent="0.25">
      <c r="A24" t="s">
        <v>634</v>
      </c>
      <c r="B24" s="27">
        <v>45.85</v>
      </c>
      <c r="F24" s="6" t="s">
        <v>303</v>
      </c>
      <c r="G24" s="6">
        <v>1</v>
      </c>
      <c r="H24" s="4">
        <f t="shared" si="0"/>
        <v>3.5241379310345184</v>
      </c>
    </row>
    <row r="25" spans="1:8" ht="15.75" customHeight="1" x14ac:dyDescent="0.25">
      <c r="A25" t="s">
        <v>635</v>
      </c>
      <c r="B25" s="27">
        <v>45.85</v>
      </c>
      <c r="F25" s="6" t="s">
        <v>306</v>
      </c>
      <c r="G25" s="6">
        <v>1</v>
      </c>
      <c r="H25" s="4">
        <f t="shared" si="0"/>
        <v>3.5241379310345184</v>
      </c>
    </row>
    <row r="26" spans="1:8" ht="15.75" customHeight="1" x14ac:dyDescent="0.25">
      <c r="A26" t="s">
        <v>636</v>
      </c>
      <c r="B26" s="27">
        <v>45.85</v>
      </c>
      <c r="F26" s="6" t="s">
        <v>313</v>
      </c>
      <c r="G26" s="6">
        <v>1</v>
      </c>
      <c r="H26" s="4">
        <f t="shared" si="0"/>
        <v>3.5241379310345184</v>
      </c>
    </row>
    <row r="27" spans="1:8" ht="15.75" customHeight="1" x14ac:dyDescent="0.25">
      <c r="A27" t="s">
        <v>637</v>
      </c>
      <c r="B27" s="27">
        <v>45.85</v>
      </c>
      <c r="F27" s="6" t="s">
        <v>298</v>
      </c>
      <c r="G27" s="6">
        <v>1</v>
      </c>
      <c r="H27" s="4">
        <f>$H$7/$G$53 * G27 - E9</f>
        <v>-13.69586206896548</v>
      </c>
    </row>
    <row r="28" spans="1:8" ht="15.75" customHeight="1" x14ac:dyDescent="0.25">
      <c r="A28" t="s">
        <v>638</v>
      </c>
      <c r="B28" s="27">
        <v>45.82</v>
      </c>
      <c r="F28" s="6" t="s">
        <v>288</v>
      </c>
      <c r="G28" s="6">
        <v>1</v>
      </c>
      <c r="H28" s="4">
        <f t="shared" ref="H28:H33" si="1">$H$7/$G$53 * G28</f>
        <v>3.5241379310345184</v>
      </c>
    </row>
    <row r="29" spans="1:8" ht="15.75" customHeight="1" x14ac:dyDescent="0.25">
      <c r="A29" t="s">
        <v>639</v>
      </c>
      <c r="B29" s="27">
        <v>45.85</v>
      </c>
      <c r="F29" s="6" t="s">
        <v>312</v>
      </c>
      <c r="G29" s="6">
        <v>1</v>
      </c>
      <c r="H29" s="4">
        <f t="shared" si="1"/>
        <v>3.5241379310345184</v>
      </c>
    </row>
    <row r="30" spans="1:8" ht="15.75" customHeight="1" x14ac:dyDescent="0.25">
      <c r="A30" t="s">
        <v>640</v>
      </c>
      <c r="B30" s="27">
        <v>-17.22</v>
      </c>
      <c r="F30" s="6" t="s">
        <v>91</v>
      </c>
      <c r="G30" s="6">
        <v>1</v>
      </c>
      <c r="H30" s="4">
        <f t="shared" si="1"/>
        <v>3.5241379310345184</v>
      </c>
    </row>
    <row r="31" spans="1:8" ht="15.75" customHeight="1" x14ac:dyDescent="0.25">
      <c r="A31" t="s">
        <v>641</v>
      </c>
      <c r="B31" s="27">
        <v>45.85</v>
      </c>
      <c r="F31" s="6" t="s">
        <v>538</v>
      </c>
      <c r="G31" s="6">
        <v>1</v>
      </c>
      <c r="H31" s="4">
        <f t="shared" si="1"/>
        <v>3.5241379310345184</v>
      </c>
    </row>
    <row r="32" spans="1:8" ht="15.75" customHeight="1" x14ac:dyDescent="0.25">
      <c r="A32" t="s">
        <v>642</v>
      </c>
      <c r="B32" s="27">
        <v>45.85</v>
      </c>
      <c r="F32" s="6" t="s">
        <v>68</v>
      </c>
      <c r="G32" s="6">
        <v>1</v>
      </c>
      <c r="H32" s="4">
        <f t="shared" si="1"/>
        <v>3.5241379310345184</v>
      </c>
    </row>
    <row r="33" spans="1:8" ht="15.75" customHeight="1" x14ac:dyDescent="0.25">
      <c r="A33" t="s">
        <v>570</v>
      </c>
      <c r="B33" s="27">
        <v>28.63</v>
      </c>
      <c r="F33" s="6" t="s">
        <v>327</v>
      </c>
      <c r="G33" s="6">
        <v>1</v>
      </c>
      <c r="H33" s="4">
        <f t="shared" si="1"/>
        <v>3.5241379310345184</v>
      </c>
    </row>
    <row r="34" spans="1:8" ht="15.75" customHeight="1" x14ac:dyDescent="0.25">
      <c r="A34" t="s">
        <v>643</v>
      </c>
      <c r="B34" s="27">
        <v>45.85</v>
      </c>
      <c r="F34" s="6" t="s">
        <v>541</v>
      </c>
      <c r="G34" s="6">
        <v>1</v>
      </c>
      <c r="H34" s="4">
        <f>$H$7/$G$53 * G34 - E8</f>
        <v>-13.69586206896548</v>
      </c>
    </row>
    <row r="35" spans="1:8" ht="15.75" customHeight="1" x14ac:dyDescent="0.25">
      <c r="A35" t="s">
        <v>644</v>
      </c>
      <c r="B35" s="27">
        <v>45.85</v>
      </c>
      <c r="F35" s="6" t="s">
        <v>329</v>
      </c>
      <c r="G35" s="6">
        <v>1</v>
      </c>
      <c r="H35" s="4">
        <f>$H$7/$G$53 * G35 - E7</f>
        <v>-41.225862068965483</v>
      </c>
    </row>
    <row r="36" spans="1:8" ht="15.75" customHeight="1" x14ac:dyDescent="0.25">
      <c r="A36" t="s">
        <v>645</v>
      </c>
      <c r="B36" s="27">
        <v>45.85</v>
      </c>
      <c r="F36" s="6" t="s">
        <v>291</v>
      </c>
      <c r="G36" s="6">
        <v>1</v>
      </c>
      <c r="H36" s="4">
        <f t="shared" ref="H36:H42" si="2">$H$7/$G$53 * G36</f>
        <v>3.5241379310345184</v>
      </c>
    </row>
    <row r="37" spans="1:8" ht="15.75" customHeight="1" x14ac:dyDescent="0.25">
      <c r="A37" t="s">
        <v>646</v>
      </c>
      <c r="B37" s="27">
        <v>45.85</v>
      </c>
      <c r="F37" s="6" t="s">
        <v>286</v>
      </c>
      <c r="G37" s="6">
        <v>1</v>
      </c>
      <c r="H37" s="4">
        <f t="shared" si="2"/>
        <v>3.5241379310345184</v>
      </c>
    </row>
    <row r="38" spans="1:8" ht="15.75" customHeight="1" x14ac:dyDescent="0.25">
      <c r="A38" t="s">
        <v>647</v>
      </c>
      <c r="B38" s="27">
        <v>45.85</v>
      </c>
      <c r="F38" s="6" t="s">
        <v>319</v>
      </c>
      <c r="G38" s="6">
        <v>1</v>
      </c>
      <c r="H38" s="4">
        <f t="shared" si="2"/>
        <v>3.5241379310345184</v>
      </c>
    </row>
    <row r="39" spans="1:8" ht="15.75" customHeight="1" x14ac:dyDescent="0.25">
      <c r="A39" t="s">
        <v>648</v>
      </c>
      <c r="B39" s="27">
        <v>45.85</v>
      </c>
      <c r="F39" s="6" t="s">
        <v>302</v>
      </c>
      <c r="G39" s="6">
        <v>1</v>
      </c>
      <c r="H39" s="4">
        <f t="shared" si="2"/>
        <v>3.5241379310345184</v>
      </c>
    </row>
    <row r="40" spans="1:8" ht="15.75" customHeight="1" x14ac:dyDescent="0.25">
      <c r="A40" t="s">
        <v>649</v>
      </c>
      <c r="B40" s="27">
        <v>45.85</v>
      </c>
      <c r="F40" s="6" t="s">
        <v>310</v>
      </c>
      <c r="G40" s="6">
        <v>1</v>
      </c>
      <c r="H40" s="4">
        <f t="shared" si="2"/>
        <v>3.5241379310345184</v>
      </c>
    </row>
    <row r="41" spans="1:8" ht="15.75" customHeight="1" x14ac:dyDescent="0.25">
      <c r="A41" t="s">
        <v>650</v>
      </c>
      <c r="B41" s="27">
        <v>1.1000000000000001</v>
      </c>
      <c r="F41" s="6" t="s">
        <v>289</v>
      </c>
      <c r="G41" s="6">
        <f>2/5</f>
        <v>0.4</v>
      </c>
      <c r="H41" s="4">
        <f t="shared" si="2"/>
        <v>1.4096551724138076</v>
      </c>
    </row>
    <row r="42" spans="1:8" ht="15.75" customHeight="1" x14ac:dyDescent="0.25">
      <c r="A42" t="s">
        <v>651</v>
      </c>
      <c r="B42" s="27">
        <v>45.85</v>
      </c>
      <c r="F42" s="6" t="s">
        <v>241</v>
      </c>
      <c r="G42" s="6">
        <v>1</v>
      </c>
      <c r="H42" s="4">
        <f t="shared" si="2"/>
        <v>3.5241379310345184</v>
      </c>
    </row>
    <row r="43" spans="1:8" ht="15.75" customHeight="1" x14ac:dyDescent="0.25">
      <c r="A43" t="s">
        <v>652</v>
      </c>
      <c r="B43" s="27">
        <v>56</v>
      </c>
      <c r="F43" s="6" t="s">
        <v>294</v>
      </c>
      <c r="G43" s="6">
        <v>1</v>
      </c>
      <c r="H43" s="4">
        <f>$H$7/$G$53 * G43 - E10</f>
        <v>-23.265862068965482</v>
      </c>
    </row>
    <row r="44" spans="1:8" ht="15.75" customHeight="1" x14ac:dyDescent="0.25">
      <c r="F44" s="6" t="s">
        <v>632</v>
      </c>
      <c r="G44" s="6">
        <v>1</v>
      </c>
      <c r="H44" s="4">
        <f>$H$7/$G$53 * G44</f>
        <v>3.5241379310345184</v>
      </c>
    </row>
    <row r="45" spans="1:8" ht="15.75" customHeight="1" x14ac:dyDescent="0.25">
      <c r="B45" s="4"/>
      <c r="F45" s="6" t="s">
        <v>295</v>
      </c>
      <c r="G45" s="6">
        <v>1</v>
      </c>
      <c r="H45" s="4">
        <f>$H$7/$G$53 * G45 - E11</f>
        <v>-23.265862068965482</v>
      </c>
    </row>
    <row r="46" spans="1:8" ht="15.75" customHeight="1" x14ac:dyDescent="0.25">
      <c r="B46" s="4"/>
      <c r="F46" s="6" t="s">
        <v>304</v>
      </c>
      <c r="G46" s="6">
        <v>1</v>
      </c>
      <c r="H46" s="4">
        <f t="shared" ref="H46:H52" si="3">$H$7/$G$53 * G46</f>
        <v>3.5241379310345184</v>
      </c>
    </row>
    <row r="47" spans="1:8" ht="15.75" customHeight="1" x14ac:dyDescent="0.25">
      <c r="B47" s="4"/>
      <c r="H47" s="4">
        <f t="shared" si="3"/>
        <v>0</v>
      </c>
    </row>
    <row r="48" spans="1:8" ht="15.75" customHeight="1" x14ac:dyDescent="0.25">
      <c r="B48" s="4"/>
      <c r="F48" s="6" t="s">
        <v>333</v>
      </c>
      <c r="G48" s="6">
        <v>1</v>
      </c>
      <c r="H48" s="4">
        <f t="shared" si="3"/>
        <v>3.5241379310345184</v>
      </c>
    </row>
    <row r="49" spans="2:9" ht="15.75" customHeight="1" x14ac:dyDescent="0.25">
      <c r="B49" s="4"/>
      <c r="F49" s="6" t="s">
        <v>328</v>
      </c>
      <c r="G49" s="6">
        <v>1</v>
      </c>
      <c r="H49" s="4">
        <f t="shared" si="3"/>
        <v>3.5241379310345184</v>
      </c>
    </row>
    <row r="50" spans="2:9" ht="15.75" customHeight="1" x14ac:dyDescent="0.25">
      <c r="B50" s="4"/>
      <c r="F50" s="6" t="s">
        <v>653</v>
      </c>
      <c r="G50" s="6">
        <v>1</v>
      </c>
      <c r="H50" s="4">
        <f t="shared" si="3"/>
        <v>3.5241379310345184</v>
      </c>
    </row>
    <row r="51" spans="2:9" ht="15.75" customHeight="1" x14ac:dyDescent="0.25">
      <c r="B51" s="4"/>
      <c r="F51" s="6" t="s">
        <v>305</v>
      </c>
      <c r="G51" s="6">
        <v>1</v>
      </c>
      <c r="H51" s="4">
        <f t="shared" si="3"/>
        <v>3.5241379310345184</v>
      </c>
    </row>
    <row r="52" spans="2:9" ht="15.75" customHeight="1" x14ac:dyDescent="0.25">
      <c r="B52" s="4"/>
      <c r="F52" s="6" t="s">
        <v>654</v>
      </c>
      <c r="G52" s="6">
        <v>1</v>
      </c>
      <c r="H52" s="4">
        <f t="shared" si="3"/>
        <v>3.5241379310345184</v>
      </c>
    </row>
    <row r="53" spans="2:9" ht="15.75" customHeight="1" x14ac:dyDescent="0.25">
      <c r="B53" s="4"/>
      <c r="F53" s="17"/>
      <c r="G53" s="24">
        <f>SUM(G16:G52)</f>
        <v>34.799999999999997</v>
      </c>
      <c r="H53" s="24"/>
      <c r="I53" s="18"/>
    </row>
    <row r="54" spans="2:9" ht="15.75" customHeight="1" x14ac:dyDescent="0.25">
      <c r="B54" s="4"/>
    </row>
    <row r="55" spans="2:9" ht="15.75" customHeight="1" x14ac:dyDescent="0.25">
      <c r="B55" s="4"/>
    </row>
    <row r="56" spans="2:9" ht="15.75" customHeight="1" x14ac:dyDescent="0.25">
      <c r="B56" s="4"/>
    </row>
    <row r="57" spans="2:9" ht="15.75" customHeight="1" x14ac:dyDescent="0.25">
      <c r="B57" s="4"/>
    </row>
    <row r="58" spans="2:9" ht="15.75" customHeight="1" x14ac:dyDescent="0.25">
      <c r="B58" s="4"/>
    </row>
    <row r="59" spans="2:9" ht="15.75" customHeight="1" x14ac:dyDescent="0.25">
      <c r="B59" s="4"/>
    </row>
    <row r="60" spans="2:9" ht="15.75" customHeight="1" x14ac:dyDescent="0.25">
      <c r="B60" s="4"/>
    </row>
    <row r="61" spans="2:9" ht="15.75" customHeight="1" x14ac:dyDescent="0.25">
      <c r="B61" s="4"/>
    </row>
    <row r="62" spans="2:9" ht="15.75" customHeight="1" x14ac:dyDescent="0.25">
      <c r="B62" s="4"/>
    </row>
    <row r="63" spans="2:9" ht="15.75" customHeight="1" x14ac:dyDescent="0.25">
      <c r="B63" s="4"/>
    </row>
    <row r="64" spans="2:9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43 B45:B1000">
    <cfRule type="cellIs" dxfId="23" priority="1" operator="lessThan">
      <formula>0</formula>
    </cfRule>
    <cfRule type="cellIs" dxfId="22" priority="2" operator="greaterThan">
      <formula>0</formula>
    </cfRule>
  </conditionalFormatting>
  <conditionalFormatting sqref="E3">
    <cfRule type="cellIs" dxfId="21" priority="3" operator="lessThan">
      <formula>0</formula>
    </cfRule>
    <cfRule type="cellIs" dxfId="2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opLeftCell="A13" workbookViewId="0">
      <selection activeCell="E7" sqref="E7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655</v>
      </c>
      <c r="B2" s="13">
        <v>-499.32</v>
      </c>
    </row>
    <row r="3" spans="1:5" ht="14.25" customHeight="1" x14ac:dyDescent="0.25">
      <c r="A3" s="6" t="s">
        <v>656</v>
      </c>
      <c r="B3" s="13">
        <v>-303.05</v>
      </c>
      <c r="D3" s="1" t="s">
        <v>15</v>
      </c>
      <c r="E3" s="2">
        <f>SUM((B:B))</f>
        <v>-224.01</v>
      </c>
    </row>
    <row r="4" spans="1:5" ht="14.25" customHeight="1" x14ac:dyDescent="0.25">
      <c r="A4" s="6" t="s">
        <v>657</v>
      </c>
      <c r="B4" s="13">
        <v>-83.07</v>
      </c>
      <c r="D4" s="1" t="s">
        <v>19</v>
      </c>
      <c r="E4" s="11" t="s">
        <v>658</v>
      </c>
    </row>
    <row r="5" spans="1:5" ht="14.25" customHeight="1" x14ac:dyDescent="0.25">
      <c r="A5" s="6" t="s">
        <v>659</v>
      </c>
      <c r="B5" s="13">
        <v>-10.8</v>
      </c>
    </row>
    <row r="6" spans="1:5" ht="14.25" customHeight="1" x14ac:dyDescent="0.25">
      <c r="A6" t="s">
        <v>629</v>
      </c>
      <c r="B6" s="27">
        <v>15</v>
      </c>
      <c r="C6" t="s">
        <v>660</v>
      </c>
    </row>
    <row r="7" spans="1:5" ht="14.25" customHeight="1" x14ac:dyDescent="0.25">
      <c r="A7" t="s">
        <v>661</v>
      </c>
      <c r="B7" s="27">
        <v>10</v>
      </c>
      <c r="C7" t="s">
        <v>660</v>
      </c>
      <c r="D7" s="6" t="s">
        <v>662</v>
      </c>
      <c r="E7" s="6">
        <v>300</v>
      </c>
    </row>
    <row r="8" spans="1:5" ht="14.25" customHeight="1" x14ac:dyDescent="0.25">
      <c r="A8" t="s">
        <v>663</v>
      </c>
      <c r="B8" s="27">
        <v>10</v>
      </c>
      <c r="C8" t="s">
        <v>660</v>
      </c>
      <c r="D8" s="6" t="s">
        <v>664</v>
      </c>
      <c r="E8" s="6">
        <v>6.5</v>
      </c>
    </row>
    <row r="9" spans="1:5" ht="14.25" customHeight="1" x14ac:dyDescent="0.25">
      <c r="A9" t="s">
        <v>533</v>
      </c>
      <c r="B9" s="27">
        <v>10</v>
      </c>
      <c r="C9" t="s">
        <v>660</v>
      </c>
      <c r="D9" s="6" t="s">
        <v>665</v>
      </c>
      <c r="E9" s="6">
        <v>55</v>
      </c>
    </row>
    <row r="10" spans="1:5" ht="14.25" customHeight="1" x14ac:dyDescent="0.25">
      <c r="A10" t="s">
        <v>627</v>
      </c>
      <c r="B10" s="27">
        <v>10</v>
      </c>
      <c r="C10" t="s">
        <v>660</v>
      </c>
      <c r="D10" s="6" t="s">
        <v>666</v>
      </c>
      <c r="E10" s="6">
        <f>E9*E8</f>
        <v>357.5</v>
      </c>
    </row>
    <row r="11" spans="1:5" ht="14.25" customHeight="1" x14ac:dyDescent="0.25">
      <c r="A11" t="s">
        <v>667</v>
      </c>
      <c r="B11" s="27">
        <v>7.5</v>
      </c>
      <c r="C11" t="s">
        <v>660</v>
      </c>
      <c r="D11" s="6" t="s">
        <v>668</v>
      </c>
      <c r="E11" s="6">
        <v>102</v>
      </c>
    </row>
    <row r="12" spans="1:5" ht="14.25" customHeight="1" x14ac:dyDescent="0.25">
      <c r="A12" t="s">
        <v>643</v>
      </c>
      <c r="B12" s="27">
        <v>10</v>
      </c>
      <c r="C12" t="s">
        <v>660</v>
      </c>
      <c r="D12" s="6" t="s">
        <v>669</v>
      </c>
      <c r="E12" s="25">
        <f>E3+E7+E10+E11</f>
        <v>535.49</v>
      </c>
    </row>
    <row r="13" spans="1:5" ht="14.25" customHeight="1" x14ac:dyDescent="0.25">
      <c r="A13" t="s">
        <v>644</v>
      </c>
      <c r="B13" s="27">
        <v>10</v>
      </c>
      <c r="C13" t="s">
        <v>660</v>
      </c>
    </row>
    <row r="14" spans="1:5" ht="14.25" customHeight="1" x14ac:dyDescent="0.25">
      <c r="A14" t="s">
        <v>670</v>
      </c>
      <c r="B14" s="27">
        <v>15</v>
      </c>
      <c r="C14" t="s">
        <v>660</v>
      </c>
      <c r="D14" s="6" t="s">
        <v>671</v>
      </c>
      <c r="E14" s="6">
        <f>E12/E9</f>
        <v>9.7361818181818176</v>
      </c>
    </row>
    <row r="15" spans="1:5" ht="14.25" customHeight="1" x14ac:dyDescent="0.25">
      <c r="A15" t="s">
        <v>628</v>
      </c>
      <c r="B15" s="27">
        <v>10</v>
      </c>
      <c r="C15" t="s">
        <v>660</v>
      </c>
    </row>
    <row r="16" spans="1:5" ht="14.25" customHeight="1" thickBot="1" x14ac:dyDescent="0.3">
      <c r="A16" t="s">
        <v>566</v>
      </c>
      <c r="B16" s="27">
        <v>10</v>
      </c>
      <c r="C16" t="s">
        <v>660</v>
      </c>
    </row>
    <row r="17" spans="1:5" ht="14.25" customHeight="1" thickBot="1" x14ac:dyDescent="0.3">
      <c r="A17" t="s">
        <v>544</v>
      </c>
      <c r="B17" s="27">
        <v>10</v>
      </c>
      <c r="C17" t="s">
        <v>660</v>
      </c>
      <c r="D17" s="30" t="s">
        <v>623</v>
      </c>
      <c r="E17" s="31" t="s">
        <v>626</v>
      </c>
    </row>
    <row r="18" spans="1:5" ht="14.25" customHeight="1" x14ac:dyDescent="0.25">
      <c r="A18" t="s">
        <v>672</v>
      </c>
      <c r="B18" s="27">
        <v>13</v>
      </c>
      <c r="C18" t="s">
        <v>660</v>
      </c>
      <c r="D18" t="s">
        <v>319</v>
      </c>
      <c r="E18" s="32" t="s">
        <v>660</v>
      </c>
    </row>
    <row r="19" spans="1:5" ht="14.25" customHeight="1" x14ac:dyDescent="0.25">
      <c r="A19" t="s">
        <v>673</v>
      </c>
      <c r="B19" s="27">
        <v>20</v>
      </c>
      <c r="C19" t="s">
        <v>660</v>
      </c>
      <c r="D19" t="s">
        <v>674</v>
      </c>
      <c r="E19" s="32" t="s">
        <v>660</v>
      </c>
    </row>
    <row r="20" spans="1:5" ht="14.25" customHeight="1" x14ac:dyDescent="0.25">
      <c r="A20" t="s">
        <v>675</v>
      </c>
      <c r="B20" s="27">
        <v>20</v>
      </c>
      <c r="C20" t="s">
        <v>660</v>
      </c>
      <c r="D20" t="s">
        <v>291</v>
      </c>
      <c r="E20" s="32" t="s">
        <v>660</v>
      </c>
    </row>
    <row r="21" spans="1:5" ht="15.75" customHeight="1" x14ac:dyDescent="0.25">
      <c r="A21" t="s">
        <v>536</v>
      </c>
      <c r="B21" s="27">
        <v>11</v>
      </c>
      <c r="C21" t="s">
        <v>660</v>
      </c>
      <c r="D21" t="s">
        <v>553</v>
      </c>
      <c r="E21" s="32" t="s">
        <v>660</v>
      </c>
    </row>
    <row r="22" spans="1:5" ht="15.75" customHeight="1" x14ac:dyDescent="0.25">
      <c r="A22" t="s">
        <v>676</v>
      </c>
      <c r="B22" s="27">
        <v>10</v>
      </c>
      <c r="C22" t="s">
        <v>660</v>
      </c>
      <c r="D22" t="s">
        <v>677</v>
      </c>
      <c r="E22" s="32" t="s">
        <v>660</v>
      </c>
    </row>
    <row r="23" spans="1:5" ht="15.75" customHeight="1" x14ac:dyDescent="0.25">
      <c r="A23" t="s">
        <v>551</v>
      </c>
      <c r="B23" s="27">
        <v>12</v>
      </c>
      <c r="C23" t="s">
        <v>660</v>
      </c>
      <c r="D23" t="s">
        <v>91</v>
      </c>
      <c r="E23" s="32" t="s">
        <v>660</v>
      </c>
    </row>
    <row r="24" spans="1:5" ht="15.75" customHeight="1" x14ac:dyDescent="0.25">
      <c r="A24" t="s">
        <v>678</v>
      </c>
      <c r="B24" s="27">
        <v>12</v>
      </c>
      <c r="C24" t="s">
        <v>660</v>
      </c>
      <c r="D24" t="s">
        <v>302</v>
      </c>
      <c r="E24" s="32" t="s">
        <v>660</v>
      </c>
    </row>
    <row r="25" spans="1:5" ht="15.75" customHeight="1" x14ac:dyDescent="0.25">
      <c r="A25" t="s">
        <v>679</v>
      </c>
      <c r="B25" s="27">
        <v>10</v>
      </c>
      <c r="C25" t="s">
        <v>660</v>
      </c>
      <c r="D25" t="s">
        <v>680</v>
      </c>
      <c r="E25" s="32" t="s">
        <v>660</v>
      </c>
    </row>
    <row r="26" spans="1:5" ht="15.75" customHeight="1" x14ac:dyDescent="0.25">
      <c r="A26" t="s">
        <v>630</v>
      </c>
      <c r="B26" s="27">
        <v>10</v>
      </c>
      <c r="C26" t="s">
        <v>660</v>
      </c>
      <c r="D26" t="s">
        <v>681</v>
      </c>
      <c r="E26" s="32" t="s">
        <v>285</v>
      </c>
    </row>
    <row r="27" spans="1:5" ht="15.75" customHeight="1" x14ac:dyDescent="0.25">
      <c r="A27" t="s">
        <v>682</v>
      </c>
      <c r="B27" s="27">
        <v>-8.27</v>
      </c>
      <c r="D27" t="s">
        <v>329</v>
      </c>
      <c r="E27" s="32" t="s">
        <v>660</v>
      </c>
    </row>
    <row r="28" spans="1:5" ht="15.75" customHeight="1" x14ac:dyDescent="0.25">
      <c r="A28" t="s">
        <v>535</v>
      </c>
      <c r="B28" s="27">
        <v>10</v>
      </c>
      <c r="C28" t="s">
        <v>660</v>
      </c>
      <c r="D28" t="s">
        <v>683</v>
      </c>
      <c r="E28" s="32" t="s">
        <v>660</v>
      </c>
    </row>
    <row r="29" spans="1:5" ht="15.75" customHeight="1" x14ac:dyDescent="0.25">
      <c r="A29" t="s">
        <v>684</v>
      </c>
      <c r="B29" s="27">
        <v>10</v>
      </c>
      <c r="C29" t="s">
        <v>660</v>
      </c>
      <c r="D29" t="s">
        <v>685</v>
      </c>
      <c r="E29" s="32"/>
    </row>
    <row r="30" spans="1:5" ht="15.75" customHeight="1" x14ac:dyDescent="0.25">
      <c r="A30" t="s">
        <v>686</v>
      </c>
      <c r="B30" s="27">
        <v>10</v>
      </c>
      <c r="C30" t="s">
        <v>660</v>
      </c>
      <c r="D30" t="s">
        <v>321</v>
      </c>
      <c r="E30" s="32"/>
    </row>
    <row r="31" spans="1:5" ht="15.75" customHeight="1" x14ac:dyDescent="0.25">
      <c r="A31" t="s">
        <v>687</v>
      </c>
      <c r="B31" s="27">
        <v>10</v>
      </c>
      <c r="C31" t="s">
        <v>660</v>
      </c>
      <c r="D31" t="s">
        <v>301</v>
      </c>
      <c r="E31" s="32" t="s">
        <v>285</v>
      </c>
    </row>
    <row r="32" spans="1:5" ht="15.75" customHeight="1" x14ac:dyDescent="0.25">
      <c r="A32" t="s">
        <v>648</v>
      </c>
      <c r="B32" s="27">
        <v>10</v>
      </c>
      <c r="C32" t="s">
        <v>660</v>
      </c>
      <c r="D32" t="s">
        <v>307</v>
      </c>
      <c r="E32" s="32" t="s">
        <v>285</v>
      </c>
    </row>
    <row r="33" spans="1:5" ht="15.75" customHeight="1" x14ac:dyDescent="0.25">
      <c r="A33" t="s">
        <v>631</v>
      </c>
      <c r="B33" s="27">
        <v>10</v>
      </c>
      <c r="C33" t="s">
        <v>660</v>
      </c>
      <c r="D33" t="s">
        <v>241</v>
      </c>
      <c r="E33" s="32"/>
    </row>
    <row r="34" spans="1:5" ht="15.75" customHeight="1" x14ac:dyDescent="0.25">
      <c r="A34" t="s">
        <v>560</v>
      </c>
      <c r="B34" s="27">
        <v>12</v>
      </c>
      <c r="C34" t="s">
        <v>660</v>
      </c>
      <c r="D34" t="s">
        <v>688</v>
      </c>
      <c r="E34" s="32" t="s">
        <v>660</v>
      </c>
    </row>
    <row r="35" spans="1:5" ht="15.75" customHeight="1" x14ac:dyDescent="0.25">
      <c r="A35" t="s">
        <v>622</v>
      </c>
      <c r="B35" s="27">
        <v>10</v>
      </c>
      <c r="C35" t="s">
        <v>660</v>
      </c>
      <c r="D35" t="s">
        <v>312</v>
      </c>
      <c r="E35" s="32" t="s">
        <v>660</v>
      </c>
    </row>
    <row r="36" spans="1:5" ht="15.75" customHeight="1" x14ac:dyDescent="0.25">
      <c r="A36" t="s">
        <v>689</v>
      </c>
      <c r="B36" s="27">
        <v>10</v>
      </c>
      <c r="C36" t="s">
        <v>660</v>
      </c>
      <c r="D36" t="s">
        <v>690</v>
      </c>
      <c r="E36" s="32" t="s">
        <v>285</v>
      </c>
    </row>
    <row r="37" spans="1:5" ht="15.75" customHeight="1" x14ac:dyDescent="0.25">
      <c r="A37" t="s">
        <v>691</v>
      </c>
      <c r="B37" s="27">
        <v>15</v>
      </c>
      <c r="C37" t="s">
        <v>660</v>
      </c>
      <c r="D37" t="s">
        <v>692</v>
      </c>
      <c r="E37" s="32" t="s">
        <v>660</v>
      </c>
    </row>
    <row r="38" spans="1:5" ht="15.75" customHeight="1" x14ac:dyDescent="0.25">
      <c r="A38" t="s">
        <v>693</v>
      </c>
      <c r="B38" s="27">
        <v>10</v>
      </c>
      <c r="C38" t="s">
        <v>660</v>
      </c>
      <c r="D38" t="s">
        <v>694</v>
      </c>
      <c r="E38" s="32"/>
    </row>
    <row r="39" spans="1:5" ht="15.75" customHeight="1" x14ac:dyDescent="0.25">
      <c r="A39" t="s">
        <v>695</v>
      </c>
      <c r="B39" s="27">
        <v>10</v>
      </c>
      <c r="C39" t="s">
        <v>285</v>
      </c>
      <c r="D39" t="s">
        <v>333</v>
      </c>
      <c r="E39" s="32" t="s">
        <v>660</v>
      </c>
    </row>
    <row r="40" spans="1:5" ht="15.75" customHeight="1" x14ac:dyDescent="0.25">
      <c r="A40" t="s">
        <v>568</v>
      </c>
      <c r="B40" s="27">
        <v>10</v>
      </c>
      <c r="C40" t="s">
        <v>285</v>
      </c>
      <c r="D40" t="s">
        <v>324</v>
      </c>
      <c r="E40" s="32"/>
    </row>
    <row r="41" spans="1:5" ht="15.75" customHeight="1" x14ac:dyDescent="0.25">
      <c r="A41" t="s">
        <v>696</v>
      </c>
      <c r="B41" s="27">
        <v>10</v>
      </c>
      <c r="C41" t="s">
        <v>285</v>
      </c>
      <c r="D41" t="s">
        <v>556</v>
      </c>
      <c r="E41" s="32" t="s">
        <v>285</v>
      </c>
    </row>
    <row r="42" spans="1:5" ht="15.75" customHeight="1" x14ac:dyDescent="0.25">
      <c r="A42" t="s">
        <v>697</v>
      </c>
      <c r="B42" s="27">
        <v>5</v>
      </c>
      <c r="C42" t="s">
        <v>285</v>
      </c>
      <c r="D42" t="s">
        <v>556</v>
      </c>
      <c r="E42" s="32" t="s">
        <v>285</v>
      </c>
    </row>
    <row r="43" spans="1:5" ht="15.75" customHeight="1" x14ac:dyDescent="0.25">
      <c r="A43" t="s">
        <v>698</v>
      </c>
      <c r="B43" s="27">
        <v>15</v>
      </c>
      <c r="C43" t="s">
        <v>285</v>
      </c>
      <c r="D43" t="s">
        <v>325</v>
      </c>
      <c r="E43" s="32"/>
    </row>
    <row r="44" spans="1:5" ht="15.75" customHeight="1" x14ac:dyDescent="0.25">
      <c r="A44" t="s">
        <v>699</v>
      </c>
      <c r="B44" s="27">
        <v>10</v>
      </c>
      <c r="C44" t="s">
        <v>285</v>
      </c>
      <c r="D44" t="s">
        <v>288</v>
      </c>
      <c r="E44" s="32" t="s">
        <v>660</v>
      </c>
    </row>
    <row r="45" spans="1:5" ht="15.75" customHeight="1" x14ac:dyDescent="0.25">
      <c r="A45" t="s">
        <v>700</v>
      </c>
      <c r="B45" s="27">
        <v>10</v>
      </c>
      <c r="C45" t="s">
        <v>285</v>
      </c>
      <c r="D45" t="s">
        <v>314</v>
      </c>
      <c r="E45" s="32" t="s">
        <v>660</v>
      </c>
    </row>
    <row r="46" spans="1:5" ht="15.75" customHeight="1" x14ac:dyDescent="0.25">
      <c r="A46" t="s">
        <v>701</v>
      </c>
      <c r="B46" s="27">
        <v>10</v>
      </c>
      <c r="C46" t="s">
        <v>285</v>
      </c>
      <c r="D46" t="s">
        <v>309</v>
      </c>
      <c r="E46" s="32" t="s">
        <v>660</v>
      </c>
    </row>
    <row r="47" spans="1:5" ht="15.75" customHeight="1" x14ac:dyDescent="0.25">
      <c r="A47" t="s">
        <v>579</v>
      </c>
      <c r="B47" s="27">
        <v>10</v>
      </c>
      <c r="C47" t="s">
        <v>285</v>
      </c>
      <c r="D47" t="s">
        <v>632</v>
      </c>
      <c r="E47" s="32" t="s">
        <v>660</v>
      </c>
    </row>
    <row r="48" spans="1:5" ht="15.75" customHeight="1" x14ac:dyDescent="0.25">
      <c r="A48" t="s">
        <v>568</v>
      </c>
      <c r="B48" s="27">
        <v>10</v>
      </c>
      <c r="C48" t="s">
        <v>702</v>
      </c>
      <c r="D48" t="s">
        <v>703</v>
      </c>
      <c r="E48" s="32"/>
    </row>
    <row r="49" spans="1:5" ht="15.75" customHeight="1" x14ac:dyDescent="0.25">
      <c r="A49" t="s">
        <v>704</v>
      </c>
      <c r="B49" s="27">
        <v>102</v>
      </c>
      <c r="D49" t="s">
        <v>320</v>
      </c>
      <c r="E49" s="32" t="s">
        <v>285</v>
      </c>
    </row>
    <row r="50" spans="1:5" ht="15.75" customHeight="1" x14ac:dyDescent="0.25">
      <c r="A50" t="s">
        <v>705</v>
      </c>
      <c r="B50" s="27">
        <v>12</v>
      </c>
      <c r="D50" t="s">
        <v>308</v>
      </c>
      <c r="E50" s="32"/>
    </row>
    <row r="51" spans="1:5" ht="15.75" customHeight="1" x14ac:dyDescent="0.25">
      <c r="A51" t="s">
        <v>706</v>
      </c>
      <c r="B51" s="27">
        <v>12</v>
      </c>
      <c r="D51" t="s">
        <v>294</v>
      </c>
      <c r="E51" s="32" t="s">
        <v>660</v>
      </c>
    </row>
    <row r="52" spans="1:5" ht="15.75" customHeight="1" x14ac:dyDescent="0.25">
      <c r="A52" t="s">
        <v>707</v>
      </c>
      <c r="B52" s="27">
        <v>-10</v>
      </c>
      <c r="D52" t="s">
        <v>311</v>
      </c>
      <c r="E52" s="32" t="s">
        <v>660</v>
      </c>
    </row>
    <row r="53" spans="1:5" ht="15.75" customHeight="1" x14ac:dyDescent="0.25">
      <c r="A53" t="s">
        <v>708</v>
      </c>
      <c r="B53" s="27">
        <v>20</v>
      </c>
      <c r="D53" t="s">
        <v>304</v>
      </c>
      <c r="E53" s="32" t="s">
        <v>285</v>
      </c>
    </row>
    <row r="54" spans="1:5" ht="15.75" customHeight="1" x14ac:dyDescent="0.25">
      <c r="A54" t="s">
        <v>709</v>
      </c>
      <c r="B54" s="27">
        <v>20</v>
      </c>
      <c r="D54" t="s">
        <v>68</v>
      </c>
      <c r="E54" s="32" t="s">
        <v>660</v>
      </c>
    </row>
    <row r="55" spans="1:5" ht="15.75" customHeight="1" x14ac:dyDescent="0.25">
      <c r="A55" t="s">
        <v>710</v>
      </c>
      <c r="B55" s="27">
        <v>10</v>
      </c>
      <c r="D55" t="s">
        <v>541</v>
      </c>
      <c r="E55" s="32"/>
    </row>
    <row r="56" spans="1:5" ht="15.75" customHeight="1" x14ac:dyDescent="0.25">
      <c r="A56" t="s">
        <v>711</v>
      </c>
      <c r="B56" s="27">
        <v>10</v>
      </c>
      <c r="D56" t="s">
        <v>538</v>
      </c>
      <c r="E56" s="32" t="s">
        <v>660</v>
      </c>
    </row>
    <row r="57" spans="1:5" ht="15.75" customHeight="1" x14ac:dyDescent="0.25">
      <c r="A57" t="s">
        <v>712</v>
      </c>
      <c r="B57" s="27">
        <v>12</v>
      </c>
      <c r="D57" t="s">
        <v>559</v>
      </c>
      <c r="E57" s="32" t="s">
        <v>660</v>
      </c>
    </row>
    <row r="58" spans="1:5" ht="15.75" customHeight="1" x14ac:dyDescent="0.25">
      <c r="A58" t="s">
        <v>639</v>
      </c>
      <c r="B58" s="27">
        <v>10</v>
      </c>
      <c r="D58" t="s">
        <v>713</v>
      </c>
      <c r="E58" s="32" t="s">
        <v>285</v>
      </c>
    </row>
    <row r="59" spans="1:5" ht="15.75" customHeight="1" x14ac:dyDescent="0.25">
      <c r="A59" t="s">
        <v>642</v>
      </c>
      <c r="B59" s="27">
        <v>10</v>
      </c>
      <c r="D59" t="s">
        <v>714</v>
      </c>
      <c r="E59" s="32" t="s">
        <v>285</v>
      </c>
    </row>
    <row r="60" spans="1:5" ht="15.75" customHeight="1" x14ac:dyDescent="0.25">
      <c r="A60" t="s">
        <v>715</v>
      </c>
      <c r="B60" s="27">
        <v>10</v>
      </c>
      <c r="D60" t="s">
        <v>313</v>
      </c>
      <c r="E60" s="32" t="s">
        <v>660</v>
      </c>
    </row>
    <row r="61" spans="1:5" ht="15.75" customHeight="1" x14ac:dyDescent="0.25">
      <c r="B61" s="4"/>
      <c r="D61" t="s">
        <v>306</v>
      </c>
      <c r="E61" s="32" t="s">
        <v>660</v>
      </c>
    </row>
    <row r="62" spans="1:5" ht="15.75" customHeight="1" x14ac:dyDescent="0.25">
      <c r="B62" s="4"/>
      <c r="D62" t="s">
        <v>328</v>
      </c>
      <c r="E62" s="32"/>
    </row>
    <row r="63" spans="1:5" ht="15.75" customHeight="1" x14ac:dyDescent="0.25">
      <c r="B63" s="4"/>
      <c r="D63" t="s">
        <v>305</v>
      </c>
      <c r="E63" s="32" t="s">
        <v>660</v>
      </c>
    </row>
    <row r="64" spans="1:5" ht="15.75" customHeight="1" x14ac:dyDescent="0.25">
      <c r="B64" s="4"/>
      <c r="D64" t="s">
        <v>298</v>
      </c>
      <c r="E64" s="32"/>
    </row>
    <row r="65" spans="2:5" ht="15.75" customHeight="1" x14ac:dyDescent="0.25">
      <c r="B65" s="4"/>
      <c r="D65" t="s">
        <v>326</v>
      </c>
      <c r="E65" s="32" t="s">
        <v>660</v>
      </c>
    </row>
    <row r="66" spans="2:5" ht="15.75" customHeight="1" x14ac:dyDescent="0.25">
      <c r="B66" s="4"/>
      <c r="D66" t="s">
        <v>716</v>
      </c>
      <c r="E66" s="32" t="s">
        <v>660</v>
      </c>
    </row>
    <row r="67" spans="2:5" ht="15.75" customHeight="1" x14ac:dyDescent="0.25">
      <c r="B67" s="4"/>
      <c r="D67" t="s">
        <v>310</v>
      </c>
      <c r="E67" s="32" t="s">
        <v>660</v>
      </c>
    </row>
    <row r="68" spans="2:5" ht="15.75" customHeight="1" x14ac:dyDescent="0.25">
      <c r="B68" s="4"/>
      <c r="D68" t="s">
        <v>653</v>
      </c>
      <c r="E68" s="32" t="s">
        <v>660</v>
      </c>
    </row>
    <row r="69" spans="2:5" ht="15.75" customHeight="1" x14ac:dyDescent="0.25">
      <c r="B69" s="4"/>
      <c r="D69" t="s">
        <v>717</v>
      </c>
      <c r="E69" s="32" t="s">
        <v>660</v>
      </c>
    </row>
    <row r="70" spans="2:5" ht="15.75" customHeight="1" x14ac:dyDescent="0.25">
      <c r="B70" s="4"/>
      <c r="D70" t="s">
        <v>327</v>
      </c>
      <c r="E70" s="32"/>
    </row>
    <row r="71" spans="2:5" ht="15.75" customHeight="1" x14ac:dyDescent="0.25">
      <c r="B71" s="4"/>
      <c r="D71" t="s">
        <v>718</v>
      </c>
      <c r="E71" s="32" t="s">
        <v>660</v>
      </c>
    </row>
    <row r="72" spans="2:5" ht="15.75" customHeight="1" x14ac:dyDescent="0.25">
      <c r="B72" s="4"/>
      <c r="D72" t="s">
        <v>719</v>
      </c>
      <c r="E72" s="32"/>
    </row>
    <row r="73" spans="2:5" ht="15.75" customHeight="1" x14ac:dyDescent="0.25">
      <c r="B73" s="4"/>
      <c r="D73" t="s">
        <v>720</v>
      </c>
      <c r="E73" s="32" t="s">
        <v>660</v>
      </c>
    </row>
    <row r="74" spans="2:5" ht="15.75" customHeight="1" x14ac:dyDescent="0.25">
      <c r="B74" s="4"/>
      <c r="D74" t="s">
        <v>295</v>
      </c>
      <c r="E74" s="32" t="s">
        <v>660</v>
      </c>
    </row>
    <row r="75" spans="2:5" ht="15.75" customHeight="1" x14ac:dyDescent="0.25">
      <c r="B75" s="4"/>
    </row>
    <row r="76" spans="2:5" ht="15.75" customHeight="1" x14ac:dyDescent="0.25">
      <c r="B76" s="4"/>
    </row>
    <row r="77" spans="2:5" ht="15.75" customHeight="1" x14ac:dyDescent="0.25">
      <c r="B77" s="4"/>
    </row>
    <row r="78" spans="2:5" ht="15.75" customHeight="1" x14ac:dyDescent="0.25">
      <c r="B78" s="4"/>
    </row>
    <row r="79" spans="2:5" ht="15.75" customHeight="1" x14ac:dyDescent="0.25">
      <c r="B79" s="4"/>
    </row>
    <row r="80" spans="2:5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E3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Algemeen</vt:lpstr>
      <vt:lpstr>Inschrijvingen</vt:lpstr>
      <vt:lpstr>BBQ</vt:lpstr>
      <vt:lpstr>Leefweek</vt:lpstr>
      <vt:lpstr>Allerlei</vt:lpstr>
      <vt:lpstr>Leidingsweekend 1</vt:lpstr>
      <vt:lpstr>Nieuwjaar</vt:lpstr>
      <vt:lpstr>Leidingsweekend 2</vt:lpstr>
      <vt:lpstr>Bedankingsfeestje</vt:lpstr>
      <vt:lpstr>Pannekoeken verkoop</vt:lpstr>
      <vt:lpstr>SpaghettiFretti</vt:lpstr>
      <vt:lpstr>Groepsreis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2023-10-12T14:34:22Z</dcterms:modified>
</cp:coreProperties>
</file>