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xr:revisionPtr revIDLastSave="0" documentId="8_{3285A03F-7312-406B-A2F2-76BE02D62118}" xr6:coauthVersionLast="47" xr6:coauthVersionMax="47" xr10:uidLastSave="{00000000-0000-0000-0000-000000000000}"/>
  <bookViews>
    <workbookView xWindow="-120" yWindow="-120" windowWidth="29040" windowHeight="16440" xr2:uid="{00000000-000D-0000-FFFF-FFFF00000000}"/>
  </bookViews>
  <sheets>
    <sheet name="Projektplan" sheetId="11" r:id="rId1"/>
    <sheet name="Info" sheetId="12" r:id="rId2"/>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8" i="11" l="1"/>
  <c r="F40" i="11"/>
  <c r="E41" i="11"/>
  <c r="F41" i="11"/>
  <c r="E45" i="11"/>
  <c r="E46" i="11"/>
  <c r="F46" i="11"/>
  <c r="E47" i="11"/>
  <c r="F47" i="11"/>
  <c r="E48" i="11"/>
  <c r="F48" i="11"/>
  <c r="E49" i="11"/>
  <c r="F49" i="11"/>
  <c r="F50" i="11"/>
  <c r="E50" i="11"/>
  <c r="F43" i="11"/>
  <c r="E43" i="11"/>
  <c r="E9" i="11"/>
  <c r="E13" i="11"/>
  <c r="F13" i="11"/>
  <c r="E15" i="11"/>
  <c r="E17" i="11"/>
  <c r="E18" i="11"/>
  <c r="F18" i="11"/>
  <c r="E19" i="11"/>
  <c r="F19" i="11"/>
  <c r="E20" i="11"/>
  <c r="F20" i="11"/>
  <c r="E23" i="11"/>
  <c r="F23" i="11"/>
  <c r="E24" i="11"/>
  <c r="E25" i="11"/>
  <c r="F25" i="11"/>
  <c r="E26" i="11"/>
  <c r="E27" i="11"/>
  <c r="F27" i="11"/>
  <c r="E28" i="11"/>
  <c r="E29" i="11"/>
  <c r="F29" i="11"/>
  <c r="E32" i="11"/>
  <c r="E33" i="11"/>
  <c r="F33" i="11"/>
  <c r="E34" i="11"/>
  <c r="F34" i="11"/>
  <c r="E37" i="11"/>
  <c r="E38" i="11"/>
  <c r="F38" i="11"/>
  <c r="E39" i="11"/>
  <c r="F39" i="11"/>
  <c r="F42" i="11"/>
  <c r="E42" i="11"/>
  <c r="F35" i="11"/>
  <c r="E35" i="11"/>
  <c r="F30" i="11"/>
  <c r="E30" i="11"/>
  <c r="E21" i="11"/>
  <c r="F21" i="11"/>
  <c r="F45" i="11"/>
  <c r="F37" i="11"/>
  <c r="F32" i="11"/>
  <c r="F28" i="11"/>
  <c r="F26" i="11"/>
  <c r="F24" i="11"/>
  <c r="F17" i="11"/>
  <c r="E14" i="11"/>
  <c r="F14" i="11"/>
  <c r="F15" i="11"/>
  <c r="E12" i="11"/>
  <c r="F12" i="11"/>
  <c r="E10" i="11"/>
  <c r="E11" i="11"/>
  <c r="F11" i="11"/>
  <c r="F10" i="11"/>
  <c r="F9" i="11"/>
  <c r="H7" i="11"/>
  <c r="I5" i="11"/>
  <c r="I6" i="11"/>
  <c r="H61" i="11"/>
  <c r="H60" i="11"/>
  <c r="H34" i="11"/>
  <c r="H33" i="11"/>
  <c r="H31" i="11"/>
  <c r="H22" i="11"/>
  <c r="H16" i="11"/>
  <c r="H8" i="11"/>
  <c r="H23" i="11"/>
  <c r="H24" i="11"/>
  <c r="H9" i="11"/>
  <c r="H32" i="11"/>
  <c r="H29" i="11"/>
  <c r="H10" i="11"/>
  <c r="H25" i="11"/>
  <c r="H17" i="11"/>
  <c r="H15" i="11"/>
  <c r="J5" i="11"/>
  <c r="I4" i="11"/>
  <c r="K5" i="11"/>
  <c r="J6" i="11"/>
  <c r="H26" i="11"/>
  <c r="H18" i="11"/>
  <c r="H11" i="11"/>
  <c r="H12" i="11"/>
  <c r="L5" i="11"/>
  <c r="K6" i="11"/>
  <c r="H20" i="11"/>
  <c r="H19" i="11"/>
  <c r="M5" i="11"/>
  <c r="L6" i="11"/>
  <c r="N5" i="11"/>
  <c r="M6" i="11"/>
  <c r="O5" i="11"/>
  <c r="N6" i="11"/>
  <c r="P5" i="11"/>
  <c r="O6" i="11"/>
  <c r="P6" i="11"/>
  <c r="Q5" i="11"/>
  <c r="P4" i="11"/>
  <c r="R5" i="11"/>
  <c r="Q6" i="11"/>
  <c r="S5" i="11"/>
  <c r="R6" i="11"/>
  <c r="T5" i="11"/>
  <c r="S6" i="11"/>
  <c r="U5" i="11"/>
  <c r="T6" i="11"/>
  <c r="V5" i="11"/>
  <c r="U6" i="11"/>
  <c r="W5" i="11"/>
  <c r="V6" i="11"/>
  <c r="W6" i="11"/>
  <c r="X5" i="11"/>
  <c r="W4" i="11"/>
  <c r="Y5" i="11"/>
  <c r="X6" i="11"/>
  <c r="Z5" i="11"/>
  <c r="Y6" i="11"/>
  <c r="AA5" i="11"/>
  <c r="Z6" i="11"/>
  <c r="AB5" i="11"/>
  <c r="AA6" i="11"/>
  <c r="AC5" i="11"/>
  <c r="AB6" i="11"/>
  <c r="AD5" i="11"/>
  <c r="AC6" i="11"/>
  <c r="AD6" i="11"/>
  <c r="AE5" i="11"/>
  <c r="AD4" i="11"/>
  <c r="AF5" i="11"/>
  <c r="AE6" i="11"/>
  <c r="AG5" i="11"/>
  <c r="AF6" i="11"/>
  <c r="AH5" i="11"/>
  <c r="AG6" i="11"/>
  <c r="AI5" i="11"/>
  <c r="AH6" i="11"/>
  <c r="AJ5" i="11"/>
  <c r="AI6" i="11"/>
  <c r="AJ6" i="11"/>
  <c r="AK5" i="11"/>
  <c r="AL5" i="11"/>
  <c r="AK6" i="11"/>
  <c r="AK4" i="11"/>
  <c r="AM5" i="11"/>
  <c r="AL6" i="11"/>
  <c r="AN5" i="11"/>
  <c r="AM6" i="11"/>
  <c r="AO5" i="11"/>
  <c r="AN6" i="11"/>
  <c r="AP5" i="11"/>
  <c r="AO6" i="11"/>
  <c r="AQ5" i="11"/>
  <c r="AP6" i="11"/>
  <c r="AQ6" i="11"/>
  <c r="AR5" i="11"/>
  <c r="AS5" i="11"/>
  <c r="AR6" i="11"/>
  <c r="AR4" i="11"/>
  <c r="AS6" i="11"/>
  <c r="AT5" i="11"/>
  <c r="AT6" i="11"/>
  <c r="AU5" i="11"/>
  <c r="AU6" i="11"/>
  <c r="AV5" i="11"/>
  <c r="AV6" i="11"/>
  <c r="AW5" i="11"/>
  <c r="AW6" i="11"/>
  <c r="AX5" i="11"/>
  <c r="AY5" i="11"/>
  <c r="AX6" i="11"/>
  <c r="AY6" i="11"/>
  <c r="AZ5" i="11"/>
  <c r="AY4" i="11"/>
  <c r="AZ6" i="11"/>
  <c r="BA5" i="11"/>
  <c r="BA6" i="11"/>
  <c r="BB5" i="11"/>
  <c r="BB6" i="11"/>
  <c r="BC5" i="11"/>
  <c r="BC6" i="11"/>
  <c r="BD5" i="11"/>
  <c r="BD6" i="11"/>
  <c r="BE5" i="11"/>
  <c r="BE6" i="11"/>
  <c r="BF5" i="11"/>
  <c r="BF6" i="11"/>
  <c r="BG5" i="11"/>
  <c r="BF4" i="11"/>
  <c r="BG6" i="11"/>
  <c r="BH5" i="11"/>
  <c r="BH6" i="11"/>
  <c r="BI5" i="11"/>
  <c r="BI6" i="11"/>
  <c r="BJ5" i="11"/>
  <c r="BJ6" i="11"/>
  <c r="BK5" i="11"/>
  <c r="BK6" i="11"/>
  <c r="BL5" i="11"/>
  <c r="BL6" i="11"/>
</calcChain>
</file>

<file path=xl/sharedStrings.xml><?xml version="1.0" encoding="utf-8"?>
<sst xmlns="http://schemas.openxmlformats.org/spreadsheetml/2006/main" count="138" uniqueCount="86">
  <si>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</si>
  <si>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</si>
  <si>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</si>
  <si>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</si>
  <si>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</si>
  <si>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</si>
  <si>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</si>
  <si>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</si>
  <si>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</si>
  <si>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</si>
  <si>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</si>
  <si>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</si>
  <si>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</si>
  <si>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</si>
  <si>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</si>
  <si>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</si>
  <si>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</si>
  <si>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</si>
  <si>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</si>
  <si>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</si>
  <si>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</si>
  <si>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</si>
  <si>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</si>
  <si>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</si>
  <si>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</si>
  <si>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</si>
  <si>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</si>
  <si>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</si>
  <si>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</si>
  <si>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</si>
  <si>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</si>
  <si>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</si>
  <si>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</si>
  <si>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</si>
  <si>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</si>
  <si>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</si>
  <si>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</si>
  <si>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Woche anzeigen:</t>
  </si>
  <si>
    <t>Schulprojekt Lehrnprogramm</t>
  </si>
  <si>
    <t>Do-IT</t>
  </si>
  <si>
    <t>Jellef Abbenseth</t>
  </si>
  <si>
    <t>Projektplanung und Antrag</t>
  </si>
  <si>
    <t>Projektantrag</t>
  </si>
  <si>
    <t>Lasten- Pflichtenheft</t>
  </si>
  <si>
    <t>Projektphasen</t>
  </si>
  <si>
    <t>GitHub Projektstart</t>
  </si>
  <si>
    <t>Projektantrag gestellt</t>
  </si>
  <si>
    <t>Detailplanung Projektabschnitte</t>
  </si>
  <si>
    <t>Projektabschnitt 1</t>
  </si>
  <si>
    <t>Projektantrag genehmigen</t>
  </si>
  <si>
    <t>Zugew. Lehrer</t>
  </si>
  <si>
    <t>Projektabschnittsplanung</t>
  </si>
  <si>
    <t>Erstellen v. Aufgaben</t>
  </si>
  <si>
    <t>Eingabe und Kontrolle</t>
  </si>
  <si>
    <t>Eingabe Benutzernamen</t>
  </si>
  <si>
    <t>Projektabschnitt 2</t>
  </si>
  <si>
    <t>Recherche Datenbanken</t>
  </si>
  <si>
    <t>Datenbanken Umsetzungstest</t>
  </si>
  <si>
    <t>Datenbank Planung</t>
  </si>
  <si>
    <t>Datenbank erstellen</t>
  </si>
  <si>
    <t>Verbindung zur Datenbank</t>
  </si>
  <si>
    <t>Probe Datenpflege</t>
  </si>
  <si>
    <t>Projektabschnitt 3</t>
  </si>
  <si>
    <t>Speichern der Aufgaben u. Ergebnisse</t>
  </si>
  <si>
    <t>Berechnung Prozentuale Anteile</t>
  </si>
  <si>
    <t>Projektabschnitt 4</t>
  </si>
  <si>
    <t>Erstellen v. Schwierigkeitsstufen</t>
  </si>
  <si>
    <t>Erkennen der Schwierigkeitsstufen I</t>
  </si>
  <si>
    <t>Erkennen der Schwierigkeitsstufen II</t>
  </si>
  <si>
    <t>Anpassen d. Aufg. an d. Schwierigkeitsstufen</t>
  </si>
  <si>
    <t>Projektabschnitt 5</t>
  </si>
  <si>
    <t>Erstellen der AI</t>
  </si>
  <si>
    <t>Daten und Berechnungen für die AI</t>
  </si>
  <si>
    <t>Funktionsfähigkeit prüfen</t>
  </si>
  <si>
    <t>Machbarkeitsstudie Problemanalyse etc.</t>
  </si>
  <si>
    <t>Testen und Fehlerbehebung</t>
  </si>
  <si>
    <t>Testen und Fehlerbehebung I</t>
  </si>
  <si>
    <t>Testen und Fehlerbehebung II</t>
  </si>
  <si>
    <t>Dokumentation</t>
  </si>
  <si>
    <t>Wochenplan und Wochenbericht I</t>
  </si>
  <si>
    <t>Wochenplan und Wochenbericht II</t>
  </si>
  <si>
    <t>Dokumentation I</t>
  </si>
  <si>
    <t>Dokumentation II</t>
  </si>
  <si>
    <t>Projektergebnis Dokumentation</t>
  </si>
  <si>
    <t>Präsentation und Fachgespräch</t>
  </si>
  <si>
    <t>Vorbereitung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</si>
</sst>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6" tint="-0.249977111117893"/>
        <bgColor indexed="64"/>
      </patternFill>
    </fill>
    <fill>
      <patternFill patternType="solid">
        <fgColor theme="6"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71"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130">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9" fillId="0" borderId="0" xfId="6"/>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3" borderId="2" xfId="10" applyNumberFormat="1"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8" fillId="4" borderId="2" xfId="10" applyNumberFormat="1"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8" fillId="11"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10" borderId="2" xfId="10" applyNumberFormat="1" applyFill="1">
      <alignment horizontal="center" vertical="center"/>
    </xf>
    <xf numFmtId="167" fontId="8" fillId="0" borderId="2" xfId="10" applyNumberFormat="1">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0" fontId="5" fillId="45" borderId="2" xfId="0" applyFont="1" applyFill="1" applyBorder="1" applyAlignment="1">
      <alignment horizontal="left" vertical="center" indent="1"/>
    </xf>
    <xf numFmtId="0" fontId="8" fillId="45" borderId="2" xfId="11" applyFill="1">
      <alignment horizontal="center" vertical="center"/>
    </xf>
    <xf numFmtId="9" fontId="4" fillId="45"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0" fontId="8" fillId="46" borderId="2" xfId="11" applyFill="1">
      <alignment horizontal="center" vertical="center"/>
    </xf>
    <xf numFmtId="9" fontId="4" fillId="46" borderId="2" xfId="2" applyFont="1" applyFill="1" applyBorder="1" applyAlignment="1">
      <alignment horizontal="center" vertical="center"/>
    </xf>
    <xf numFmtId="167" fontId="0" fillId="46" borderId="2" xfId="0" applyNumberFormat="1" applyFill="1" applyBorder="1" applyAlignment="1">
      <alignment horizontal="center" vertical="center"/>
    </xf>
    <xf numFmtId="167" fontId="4" fillId="46" borderId="2" xfId="0" applyNumberFormat="1" applyFont="1" applyFill="1" applyBorder="1" applyAlignment="1">
      <alignment horizontal="center" vertical="center"/>
    </xf>
    <xf numFmtId="0" fontId="0" fillId="46" borderId="2" xfId="0" applyFont="1" applyFill="1" applyBorder="1" applyAlignment="1">
      <alignment horizontal="left" vertical="center" indent="1"/>
    </xf>
    <xf numFmtId="0" fontId="5" fillId="47" borderId="2" xfId="0" applyFont="1" applyFill="1" applyBorder="1" applyAlignment="1">
      <alignment horizontal="left" vertical="center" indent="1"/>
    </xf>
    <xf numFmtId="0" fontId="8" fillId="47" borderId="2" xfId="11" applyFill="1">
      <alignment horizontal="center" vertical="center"/>
    </xf>
    <xf numFmtId="9" fontId="4" fillId="47" borderId="2" xfId="2" applyFont="1" applyFill="1" applyBorder="1" applyAlignment="1">
      <alignment horizontal="center" vertical="center"/>
    </xf>
    <xf numFmtId="167" fontId="0" fillId="47" borderId="2" xfId="0" applyNumberFormat="1" applyFill="1" applyBorder="1" applyAlignment="1">
      <alignment horizontal="center" vertical="center"/>
    </xf>
    <xf numFmtId="167" fontId="4" fillId="47" borderId="2" xfId="0" applyNumberFormat="1" applyFont="1" applyFill="1" applyBorder="1" applyAlignment="1">
      <alignment horizontal="center" vertical="center"/>
    </xf>
    <xf numFmtId="0" fontId="0" fillId="7" borderId="2" xfId="0" applyFont="1" applyFill="1" applyBorder="1" applyAlignment="1">
      <alignment horizontal="left" vertical="center" indent="1"/>
    </xf>
    <xf numFmtId="0" fontId="8" fillId="7" borderId="2" xfId="11" applyFill="1">
      <alignment horizontal="center" vertical="center"/>
    </xf>
    <xf numFmtId="9" fontId="4" fillId="7" borderId="2" xfId="2" applyFont="1" applyFill="1" applyBorder="1" applyAlignment="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0" fontId="5" fillId="48" borderId="2" xfId="0" applyFont="1" applyFill="1" applyBorder="1" applyAlignment="1">
      <alignment horizontal="left" vertical="center" indent="1"/>
    </xf>
    <xf numFmtId="0" fontId="8" fillId="48" borderId="2" xfId="11" applyFill="1">
      <alignment horizontal="center" vertical="center"/>
    </xf>
    <xf numFmtId="9" fontId="4" fillId="48" borderId="2" xfId="2" applyFont="1" applyFill="1" applyBorder="1" applyAlignment="1">
      <alignment horizontal="center" vertical="center"/>
    </xf>
    <xf numFmtId="167" fontId="0" fillId="48" borderId="2" xfId="0" applyNumberFormat="1" applyFill="1" applyBorder="1" applyAlignment="1">
      <alignment horizontal="center" vertical="center"/>
    </xf>
    <xf numFmtId="167" fontId="4" fillId="48" borderId="2" xfId="0" applyNumberFormat="1" applyFont="1" applyFill="1" applyBorder="1" applyAlignment="1">
      <alignment horizontal="center" vertical="center"/>
    </xf>
    <xf numFmtId="0" fontId="0" fillId="49" borderId="2" xfId="0" applyFont="1" applyFill="1" applyBorder="1" applyAlignment="1">
      <alignment horizontal="left" vertical="center" indent="1"/>
    </xf>
    <xf numFmtId="0" fontId="8" fillId="49" borderId="2" xfId="11" applyFill="1">
      <alignment horizontal="center" vertical="center"/>
    </xf>
    <xf numFmtId="9" fontId="4" fillId="49" borderId="2" xfId="2" applyFont="1" applyFill="1" applyBorder="1" applyAlignment="1">
      <alignment horizontal="center" vertical="center"/>
    </xf>
    <xf numFmtId="167" fontId="0" fillId="49" borderId="2" xfId="0" applyNumberFormat="1" applyFill="1" applyBorder="1" applyAlignment="1">
      <alignment horizontal="center" vertical="center"/>
    </xf>
    <xf numFmtId="167" fontId="4" fillId="49" borderId="2" xfId="0" applyNumberFormat="1" applyFont="1" applyFill="1" applyBorder="1" applyAlignment="1">
      <alignment horizontal="center" vertical="center"/>
    </xf>
    <xf numFmtId="0" fontId="5" fillId="50" borderId="2" xfId="0" applyFont="1" applyFill="1" applyBorder="1" applyAlignment="1">
      <alignment horizontal="left" vertical="center" indent="1"/>
    </xf>
    <xf numFmtId="0" fontId="8" fillId="50" borderId="2" xfId="11" applyFill="1">
      <alignment horizontal="center" vertical="center"/>
    </xf>
    <xf numFmtId="9" fontId="4" fillId="50" borderId="2" xfId="2" applyFont="1" applyFill="1" applyBorder="1" applyAlignment="1">
      <alignment horizontal="center" vertical="center"/>
    </xf>
    <xf numFmtId="167" fontId="0" fillId="50" borderId="2" xfId="0" applyNumberFormat="1" applyFill="1" applyBorder="1" applyAlignment="1">
      <alignment horizontal="center" vertical="center"/>
    </xf>
    <xf numFmtId="167" fontId="4" fillId="50" borderId="2" xfId="0" applyNumberFormat="1" applyFont="1" applyFill="1" applyBorder="1" applyAlignment="1">
      <alignment horizontal="center" vertical="center"/>
    </xf>
    <xf numFmtId="0" fontId="8" fillId="51" borderId="2" xfId="11" applyFill="1">
      <alignment horizontal="center" vertical="center"/>
    </xf>
    <xf numFmtId="9" fontId="4" fillId="51" borderId="2" xfId="2" applyFont="1" applyFill="1" applyBorder="1" applyAlignment="1">
      <alignment horizontal="center" vertical="center"/>
    </xf>
    <xf numFmtId="167" fontId="0" fillId="51" borderId="2" xfId="0" applyNumberFormat="1" applyFill="1" applyBorder="1" applyAlignment="1">
      <alignment horizontal="center" vertical="center"/>
    </xf>
    <xf numFmtId="167" fontId="4" fillId="51" borderId="2" xfId="0" applyNumberFormat="1" applyFont="1" applyFill="1" applyBorder="1" applyAlignment="1">
      <alignment horizontal="center" vertical="center"/>
    </xf>
    <xf numFmtId="0" fontId="0" fillId="51" borderId="2" xfId="0" applyFont="1" applyFill="1" applyBorder="1" applyAlignment="1">
      <alignment horizontal="left" vertical="center" indent="1"/>
    </xf>
    <xf numFmtId="0" fontId="12" fillId="0" borderId="0" xfId="5" applyAlignment="1">
      <alignment horizontal="left"/>
    </xf>
    <xf numFmtId="0" fontId="8" fillId="0" borderId="0" xfId="8">
      <alignment horizontal="right" indent="1"/>
    </xf>
    <xf numFmtId="0" fontId="8" fillId="0" borderId="7" xfId="8" applyBorder="1">
      <alignment horizontal="right" indent="1"/>
    </xf>
    <xf numFmtId="0" fontId="0" fillId="0" borderId="0" xfId="8" applyFont="1">
      <alignment horizontal="right" indent="1"/>
    </xf>
    <xf numFmtId="0" fontId="0" fillId="0" borderId="10" xfId="0" applyBorder="1"/>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8" fillId="0" borderId="3" xfId="9" applyNumberForma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4"/>
  <sheetViews>
    <sheetView showGridLines="0" tabSelected="1" showRuler="0" zoomScaleNormal="100" zoomScalePageLayoutView="70" workbookViewId="0">
      <pane ySplit="6" topLeftCell="A7" activePane="bottomLeft" state="frozen"/>
      <selection pane="bottomLeft" activeCell="BL55" sqref="BL55"/>
    </sheetView>
  </sheetViews>
  <sheetFormatPr baseColWidth="10" defaultColWidth="9.140625" defaultRowHeight="30" customHeight="1" x14ac:dyDescent="0.25"/>
  <cols>
    <col min="1" max="1" width="2.7109375" style="42" customWidth="1"/>
    <col min="2" max="2" width="42.7109375" bestFit="1" customWidth="1"/>
    <col min="3" max="3" width="30.7109375" customWidth="1"/>
    <col min="4" max="4" width="12.140625" customWidth="1"/>
    <col min="5" max="5" width="10.42578125" style="3"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3" t="s">
        <v>0</v>
      </c>
      <c r="B1" s="121" t="s">
        <v>38</v>
      </c>
      <c r="C1" s="121"/>
      <c r="D1" s="121"/>
      <c r="E1" s="121"/>
      <c r="F1" s="121"/>
      <c r="H1" s="1"/>
      <c r="I1" s="9"/>
    </row>
    <row r="2" spans="1:64" ht="30" customHeight="1" x14ac:dyDescent="0.3">
      <c r="A2" s="42" t="s">
        <v>1</v>
      </c>
      <c r="B2" s="47" t="s">
        <v>39</v>
      </c>
      <c r="I2" s="45"/>
    </row>
    <row r="3" spans="1:64" ht="30" customHeight="1" x14ac:dyDescent="0.25">
      <c r="A3" s="42" t="s">
        <v>2</v>
      </c>
      <c r="B3" s="48" t="s">
        <v>40</v>
      </c>
      <c r="C3" s="122" t="s">
        <v>16</v>
      </c>
      <c r="D3" s="123"/>
      <c r="E3" s="129">
        <v>44382</v>
      </c>
      <c r="F3" s="129"/>
    </row>
    <row r="4" spans="1:64" ht="30" customHeight="1" x14ac:dyDescent="0.25">
      <c r="A4" s="43" t="s">
        <v>3</v>
      </c>
      <c r="C4" s="124" t="s">
        <v>37</v>
      </c>
      <c r="D4" s="123"/>
      <c r="E4" s="5">
        <v>1</v>
      </c>
      <c r="I4" s="126">
        <f>I5</f>
        <v>44382</v>
      </c>
      <c r="J4" s="127"/>
      <c r="K4" s="127"/>
      <c r="L4" s="127"/>
      <c r="M4" s="127"/>
      <c r="N4" s="127"/>
      <c r="O4" s="128"/>
      <c r="P4" s="126">
        <f>P5</f>
        <v>44389</v>
      </c>
      <c r="Q4" s="127"/>
      <c r="R4" s="127"/>
      <c r="S4" s="127"/>
      <c r="T4" s="127"/>
      <c r="U4" s="127"/>
      <c r="V4" s="128"/>
      <c r="W4" s="126">
        <f>W5</f>
        <v>44396</v>
      </c>
      <c r="X4" s="127"/>
      <c r="Y4" s="127"/>
      <c r="Z4" s="127"/>
      <c r="AA4" s="127"/>
      <c r="AB4" s="127"/>
      <c r="AC4" s="128"/>
      <c r="AD4" s="126">
        <f>AD5</f>
        <v>44403</v>
      </c>
      <c r="AE4" s="127"/>
      <c r="AF4" s="127"/>
      <c r="AG4" s="127"/>
      <c r="AH4" s="127"/>
      <c r="AI4" s="127"/>
      <c r="AJ4" s="128"/>
      <c r="AK4" s="126">
        <f>AK5</f>
        <v>44410</v>
      </c>
      <c r="AL4" s="127"/>
      <c r="AM4" s="127"/>
      <c r="AN4" s="127"/>
      <c r="AO4" s="127"/>
      <c r="AP4" s="127"/>
      <c r="AQ4" s="128"/>
      <c r="AR4" s="126">
        <f>AR5</f>
        <v>44417</v>
      </c>
      <c r="AS4" s="127"/>
      <c r="AT4" s="127"/>
      <c r="AU4" s="127"/>
      <c r="AV4" s="127"/>
      <c r="AW4" s="127"/>
      <c r="AX4" s="128"/>
      <c r="AY4" s="126">
        <f>AY5</f>
        <v>44424</v>
      </c>
      <c r="AZ4" s="127"/>
      <c r="BA4" s="127"/>
      <c r="BB4" s="127"/>
      <c r="BC4" s="127"/>
      <c r="BD4" s="127"/>
      <c r="BE4" s="128"/>
      <c r="BF4" s="126">
        <f>BF5</f>
        <v>44431</v>
      </c>
      <c r="BG4" s="127"/>
      <c r="BH4" s="127"/>
      <c r="BI4" s="127"/>
      <c r="BJ4" s="127"/>
      <c r="BK4" s="127"/>
      <c r="BL4" s="128"/>
    </row>
    <row r="5" spans="1:64" ht="15" customHeight="1" x14ac:dyDescent="0.25">
      <c r="A5" s="43" t="s">
        <v>4</v>
      </c>
      <c r="B5" s="125"/>
      <c r="C5" s="125"/>
      <c r="D5" s="125"/>
      <c r="E5" s="125"/>
      <c r="F5" s="125"/>
      <c r="G5" s="125"/>
      <c r="I5" s="78">
        <f>Projektanfang-WEEKDAY(Projektanfang,1)+2+7*(Woche_anzeigen-1)</f>
        <v>44382</v>
      </c>
      <c r="J5" s="79">
        <f>I5+1</f>
        <v>44383</v>
      </c>
      <c r="K5" s="79">
        <f t="shared" ref="K5:AX5" si="0">J5+1</f>
        <v>44384</v>
      </c>
      <c r="L5" s="79">
        <f t="shared" si="0"/>
        <v>44385</v>
      </c>
      <c r="M5" s="79">
        <f t="shared" si="0"/>
        <v>44386</v>
      </c>
      <c r="N5" s="79">
        <f t="shared" si="0"/>
        <v>44387</v>
      </c>
      <c r="O5" s="80">
        <f t="shared" si="0"/>
        <v>44388</v>
      </c>
      <c r="P5" s="78">
        <f>O5+1</f>
        <v>44389</v>
      </c>
      <c r="Q5" s="79">
        <f>P5+1</f>
        <v>44390</v>
      </c>
      <c r="R5" s="79">
        <f t="shared" si="0"/>
        <v>44391</v>
      </c>
      <c r="S5" s="79">
        <f t="shared" si="0"/>
        <v>44392</v>
      </c>
      <c r="T5" s="79">
        <f t="shared" si="0"/>
        <v>44393</v>
      </c>
      <c r="U5" s="79">
        <f t="shared" si="0"/>
        <v>44394</v>
      </c>
      <c r="V5" s="80">
        <f t="shared" si="0"/>
        <v>44395</v>
      </c>
      <c r="W5" s="78">
        <f>V5+1</f>
        <v>44396</v>
      </c>
      <c r="X5" s="79">
        <f>W5+1</f>
        <v>44397</v>
      </c>
      <c r="Y5" s="79">
        <f t="shared" si="0"/>
        <v>44398</v>
      </c>
      <c r="Z5" s="79">
        <f t="shared" si="0"/>
        <v>44399</v>
      </c>
      <c r="AA5" s="79">
        <f t="shared" si="0"/>
        <v>44400</v>
      </c>
      <c r="AB5" s="79">
        <f t="shared" si="0"/>
        <v>44401</v>
      </c>
      <c r="AC5" s="80">
        <f t="shared" si="0"/>
        <v>44402</v>
      </c>
      <c r="AD5" s="78">
        <f>AC5+1</f>
        <v>44403</v>
      </c>
      <c r="AE5" s="79">
        <f>AD5+1</f>
        <v>44404</v>
      </c>
      <c r="AF5" s="79">
        <f t="shared" si="0"/>
        <v>44405</v>
      </c>
      <c r="AG5" s="79">
        <f t="shared" si="0"/>
        <v>44406</v>
      </c>
      <c r="AH5" s="79">
        <f t="shared" si="0"/>
        <v>44407</v>
      </c>
      <c r="AI5" s="79">
        <f t="shared" si="0"/>
        <v>44408</v>
      </c>
      <c r="AJ5" s="80">
        <f t="shared" si="0"/>
        <v>44409</v>
      </c>
      <c r="AK5" s="78">
        <f>AJ5+1</f>
        <v>44410</v>
      </c>
      <c r="AL5" s="79">
        <f>AK5+1</f>
        <v>44411</v>
      </c>
      <c r="AM5" s="79">
        <f t="shared" si="0"/>
        <v>44412</v>
      </c>
      <c r="AN5" s="79">
        <f t="shared" si="0"/>
        <v>44413</v>
      </c>
      <c r="AO5" s="79">
        <f t="shared" si="0"/>
        <v>44414</v>
      </c>
      <c r="AP5" s="79">
        <f t="shared" si="0"/>
        <v>44415</v>
      </c>
      <c r="AQ5" s="80">
        <f t="shared" si="0"/>
        <v>44416</v>
      </c>
      <c r="AR5" s="78">
        <f>AQ5+1</f>
        <v>44417</v>
      </c>
      <c r="AS5" s="79">
        <f>AR5+1</f>
        <v>44418</v>
      </c>
      <c r="AT5" s="79">
        <f t="shared" si="0"/>
        <v>44419</v>
      </c>
      <c r="AU5" s="79">
        <f t="shared" si="0"/>
        <v>44420</v>
      </c>
      <c r="AV5" s="79">
        <f t="shared" si="0"/>
        <v>44421</v>
      </c>
      <c r="AW5" s="79">
        <f t="shared" si="0"/>
        <v>44422</v>
      </c>
      <c r="AX5" s="80">
        <f t="shared" si="0"/>
        <v>44423</v>
      </c>
      <c r="AY5" s="78">
        <f>AX5+1</f>
        <v>44424</v>
      </c>
      <c r="AZ5" s="79">
        <f>AY5+1</f>
        <v>44425</v>
      </c>
      <c r="BA5" s="79">
        <f t="shared" ref="BA5:BE5" si="1">AZ5+1</f>
        <v>44426</v>
      </c>
      <c r="BB5" s="79">
        <f t="shared" si="1"/>
        <v>44427</v>
      </c>
      <c r="BC5" s="79">
        <f t="shared" si="1"/>
        <v>44428</v>
      </c>
      <c r="BD5" s="79">
        <f t="shared" si="1"/>
        <v>44429</v>
      </c>
      <c r="BE5" s="80">
        <f t="shared" si="1"/>
        <v>44430</v>
      </c>
      <c r="BF5" s="78">
        <f>BE5+1</f>
        <v>44431</v>
      </c>
      <c r="BG5" s="79">
        <f>BF5+1</f>
        <v>44432</v>
      </c>
      <c r="BH5" s="79">
        <f t="shared" ref="BH5:BL5" si="2">BG5+1</f>
        <v>44433</v>
      </c>
      <c r="BI5" s="79">
        <f t="shared" si="2"/>
        <v>44434</v>
      </c>
      <c r="BJ5" s="79">
        <f t="shared" si="2"/>
        <v>44435</v>
      </c>
      <c r="BK5" s="79">
        <f t="shared" si="2"/>
        <v>44436</v>
      </c>
      <c r="BL5" s="80">
        <f t="shared" si="2"/>
        <v>44437</v>
      </c>
    </row>
    <row r="6" spans="1:64" ht="30" customHeight="1" thickBot="1" x14ac:dyDescent="0.3">
      <c r="A6" s="43" t="s">
        <v>5</v>
      </c>
      <c r="B6" s="6" t="s">
        <v>14</v>
      </c>
      <c r="C6" s="7" t="s">
        <v>17</v>
      </c>
      <c r="D6" s="7" t="s">
        <v>18</v>
      </c>
      <c r="E6" s="7" t="s">
        <v>19</v>
      </c>
      <c r="F6" s="7" t="s">
        <v>20</v>
      </c>
      <c r="G6" s="7"/>
      <c r="H6" s="7" t="s">
        <v>21</v>
      </c>
      <c r="I6" s="8" t="str">
        <f t="shared" ref="I6:AN6" si="3">LEFT(TEXT(I5,"TTT"),1)</f>
        <v>M</v>
      </c>
      <c r="J6" s="8" t="str">
        <f t="shared" si="3"/>
        <v>D</v>
      </c>
      <c r="K6" s="8" t="str">
        <f t="shared" si="3"/>
        <v>M</v>
      </c>
      <c r="L6" s="8" t="str">
        <f t="shared" si="3"/>
        <v>D</v>
      </c>
      <c r="M6" s="8" t="str">
        <f t="shared" si="3"/>
        <v>F</v>
      </c>
      <c r="N6" s="8" t="str">
        <f t="shared" si="3"/>
        <v>S</v>
      </c>
      <c r="O6" s="8" t="str">
        <f t="shared" si="3"/>
        <v>S</v>
      </c>
      <c r="P6" s="8" t="str">
        <f t="shared" si="3"/>
        <v>M</v>
      </c>
      <c r="Q6" s="8" t="str">
        <f t="shared" si="3"/>
        <v>D</v>
      </c>
      <c r="R6" s="8" t="str">
        <f t="shared" si="3"/>
        <v>M</v>
      </c>
      <c r="S6" s="8" t="str">
        <f t="shared" si="3"/>
        <v>D</v>
      </c>
      <c r="T6" s="8" t="str">
        <f t="shared" si="3"/>
        <v>F</v>
      </c>
      <c r="U6" s="8" t="str">
        <f t="shared" si="3"/>
        <v>S</v>
      </c>
      <c r="V6" s="8" t="str">
        <f t="shared" si="3"/>
        <v>S</v>
      </c>
      <c r="W6" s="8" t="str">
        <f t="shared" si="3"/>
        <v>M</v>
      </c>
      <c r="X6" s="8" t="str">
        <f t="shared" si="3"/>
        <v>D</v>
      </c>
      <c r="Y6" s="8" t="str">
        <f t="shared" si="3"/>
        <v>M</v>
      </c>
      <c r="Z6" s="8" t="str">
        <f t="shared" si="3"/>
        <v>D</v>
      </c>
      <c r="AA6" s="8" t="str">
        <f t="shared" si="3"/>
        <v>F</v>
      </c>
      <c r="AB6" s="8" t="str">
        <f t="shared" si="3"/>
        <v>S</v>
      </c>
      <c r="AC6" s="8" t="str">
        <f t="shared" si="3"/>
        <v>S</v>
      </c>
      <c r="AD6" s="8" t="str">
        <f t="shared" si="3"/>
        <v>M</v>
      </c>
      <c r="AE6" s="8" t="str">
        <f t="shared" si="3"/>
        <v>D</v>
      </c>
      <c r="AF6" s="8" t="str">
        <f t="shared" si="3"/>
        <v>M</v>
      </c>
      <c r="AG6" s="8" t="str">
        <f t="shared" si="3"/>
        <v>D</v>
      </c>
      <c r="AH6" s="8" t="str">
        <f t="shared" si="3"/>
        <v>F</v>
      </c>
      <c r="AI6" s="8" t="str">
        <f t="shared" si="3"/>
        <v>S</v>
      </c>
      <c r="AJ6" s="8" t="str">
        <f t="shared" si="3"/>
        <v>S</v>
      </c>
      <c r="AK6" s="8" t="str">
        <f t="shared" si="3"/>
        <v>M</v>
      </c>
      <c r="AL6" s="8" t="str">
        <f t="shared" si="3"/>
        <v>D</v>
      </c>
      <c r="AM6" s="8" t="str">
        <f t="shared" si="3"/>
        <v>M</v>
      </c>
      <c r="AN6" s="8" t="str">
        <f t="shared" si="3"/>
        <v>D</v>
      </c>
      <c r="AO6" s="8" t="str">
        <f t="shared" ref="AO6:BL6" si="4">LEFT(TEXT(AO5,"TTT"),1)</f>
        <v>F</v>
      </c>
      <c r="AP6" s="8" t="str">
        <f t="shared" si="4"/>
        <v>S</v>
      </c>
      <c r="AQ6" s="8" t="str">
        <f t="shared" si="4"/>
        <v>S</v>
      </c>
      <c r="AR6" s="8" t="str">
        <f t="shared" si="4"/>
        <v>M</v>
      </c>
      <c r="AS6" s="8" t="str">
        <f t="shared" si="4"/>
        <v>D</v>
      </c>
      <c r="AT6" s="8" t="str">
        <f t="shared" si="4"/>
        <v>M</v>
      </c>
      <c r="AU6" s="8" t="str">
        <f t="shared" si="4"/>
        <v>D</v>
      </c>
      <c r="AV6" s="8" t="str">
        <f t="shared" si="4"/>
        <v>F</v>
      </c>
      <c r="AW6" s="8" t="str">
        <f t="shared" si="4"/>
        <v>S</v>
      </c>
      <c r="AX6" s="8" t="str">
        <f t="shared" si="4"/>
        <v>S</v>
      </c>
      <c r="AY6" s="8" t="str">
        <f t="shared" si="4"/>
        <v>M</v>
      </c>
      <c r="AZ6" s="8" t="str">
        <f t="shared" si="4"/>
        <v>D</v>
      </c>
      <c r="BA6" s="8" t="str">
        <f t="shared" si="4"/>
        <v>M</v>
      </c>
      <c r="BB6" s="8" t="str">
        <f t="shared" si="4"/>
        <v>D</v>
      </c>
      <c r="BC6" s="8" t="str">
        <f t="shared" si="4"/>
        <v>F</v>
      </c>
      <c r="BD6" s="8" t="str">
        <f t="shared" si="4"/>
        <v>S</v>
      </c>
      <c r="BE6" s="8" t="str">
        <f t="shared" si="4"/>
        <v>S</v>
      </c>
      <c r="BF6" s="8" t="str">
        <f t="shared" si="4"/>
        <v>M</v>
      </c>
      <c r="BG6" s="8" t="str">
        <f t="shared" si="4"/>
        <v>D</v>
      </c>
      <c r="BH6" s="8" t="str">
        <f t="shared" si="4"/>
        <v>M</v>
      </c>
      <c r="BI6" s="8" t="str">
        <f t="shared" si="4"/>
        <v>D</v>
      </c>
      <c r="BJ6" s="8" t="str">
        <f t="shared" si="4"/>
        <v>F</v>
      </c>
      <c r="BK6" s="8" t="str">
        <f t="shared" si="4"/>
        <v>S</v>
      </c>
      <c r="BL6" s="8" t="str">
        <f t="shared" si="4"/>
        <v>S</v>
      </c>
    </row>
    <row r="7" spans="1:64" ht="30" hidden="1" customHeight="1" thickBot="1" x14ac:dyDescent="0.3">
      <c r="A7" s="42" t="s">
        <v>6</v>
      </c>
      <c r="C7" s="46"/>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2" customFormat="1" ht="30" customHeight="1" thickBot="1" x14ac:dyDescent="0.3">
      <c r="A8" s="43" t="s">
        <v>7</v>
      </c>
      <c r="B8" s="13" t="s">
        <v>41</v>
      </c>
      <c r="C8" s="49"/>
      <c r="D8" s="14"/>
      <c r="E8" s="63"/>
      <c r="F8" s="64"/>
      <c r="G8" s="12"/>
      <c r="H8" s="12" t="str">
        <f t="shared" ref="H8:H61" si="5">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2" customFormat="1" ht="30" customHeight="1" thickBot="1" x14ac:dyDescent="0.3">
      <c r="A9" s="43" t="s">
        <v>8</v>
      </c>
      <c r="B9" s="58" t="s">
        <v>42</v>
      </c>
      <c r="C9" s="50" t="s">
        <v>40</v>
      </c>
      <c r="D9" s="15">
        <v>1</v>
      </c>
      <c r="E9" s="65">
        <f>Projektanfang</f>
        <v>44382</v>
      </c>
      <c r="F9" s="65">
        <f>E9+1</f>
        <v>44383</v>
      </c>
      <c r="G9" s="12"/>
      <c r="H9" s="12">
        <f t="shared" si="5"/>
        <v>2</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2" customFormat="1" ht="30" customHeight="1" thickBot="1" x14ac:dyDescent="0.3">
      <c r="A10" s="43" t="s">
        <v>9</v>
      </c>
      <c r="B10" s="58" t="s">
        <v>43</v>
      </c>
      <c r="C10" s="50" t="s">
        <v>40</v>
      </c>
      <c r="D10" s="15">
        <v>1</v>
      </c>
      <c r="E10" s="65">
        <f>E9</f>
        <v>44382</v>
      </c>
      <c r="F10" s="65">
        <f>E10+1</f>
        <v>44383</v>
      </c>
      <c r="G10" s="12"/>
      <c r="H10" s="12">
        <f t="shared" si="5"/>
        <v>2</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2" customFormat="1" ht="30" customHeight="1" thickBot="1" x14ac:dyDescent="0.3">
      <c r="A11" s="42"/>
      <c r="B11" s="58" t="s">
        <v>44</v>
      </c>
      <c r="C11" s="50" t="s">
        <v>40</v>
      </c>
      <c r="D11" s="15">
        <v>1</v>
      </c>
      <c r="E11" s="65">
        <f>E9</f>
        <v>44382</v>
      </c>
      <c r="F11" s="65">
        <f>E11+1</f>
        <v>44383</v>
      </c>
      <c r="G11" s="12"/>
      <c r="H11" s="12">
        <f t="shared" si="5"/>
        <v>2</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2" customFormat="1" ht="30" customHeight="1" thickBot="1" x14ac:dyDescent="0.3">
      <c r="A12" s="42"/>
      <c r="B12" s="58" t="s">
        <v>45</v>
      </c>
      <c r="C12" s="50" t="s">
        <v>40</v>
      </c>
      <c r="D12" s="15">
        <v>1</v>
      </c>
      <c r="E12" s="65">
        <f>E9</f>
        <v>44382</v>
      </c>
      <c r="F12" s="65">
        <f>E12</f>
        <v>44382</v>
      </c>
      <c r="G12" s="12"/>
      <c r="H12" s="12">
        <f t="shared" si="5"/>
        <v>1</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2" customFormat="1" ht="30" customHeight="1" thickBot="1" x14ac:dyDescent="0.3">
      <c r="A13" s="42"/>
      <c r="B13" s="58" t="s">
        <v>46</v>
      </c>
      <c r="C13" s="50" t="s">
        <v>40</v>
      </c>
      <c r="D13" s="15">
        <v>1</v>
      </c>
      <c r="E13" s="65">
        <f>E9</f>
        <v>44382</v>
      </c>
      <c r="F13" s="65">
        <f>E13+1</f>
        <v>44383</v>
      </c>
      <c r="G13" s="12"/>
      <c r="H13" s="12"/>
      <c r="I13" s="29"/>
      <c r="J13" s="29"/>
      <c r="K13" s="29"/>
      <c r="L13" s="29"/>
      <c r="M13" s="29"/>
      <c r="N13" s="29"/>
      <c r="O13" s="29"/>
      <c r="P13" s="29"/>
      <c r="Q13" s="29"/>
      <c r="R13" s="29"/>
      <c r="S13" s="29"/>
      <c r="T13" s="29"/>
      <c r="U13" s="29"/>
      <c r="V13" s="29"/>
      <c r="W13" s="29"/>
      <c r="X13" s="29"/>
      <c r="Y13" s="30"/>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2" customFormat="1" ht="30" customHeight="1" thickBot="1" x14ac:dyDescent="0.3">
      <c r="A14" s="42"/>
      <c r="B14" s="58" t="s">
        <v>49</v>
      </c>
      <c r="C14" s="50" t="s">
        <v>50</v>
      </c>
      <c r="D14" s="15">
        <v>0</v>
      </c>
      <c r="E14" s="65">
        <f>F13</f>
        <v>44383</v>
      </c>
      <c r="F14" s="65">
        <f>E14+5</f>
        <v>44388</v>
      </c>
      <c r="G14" s="12"/>
      <c r="H14" s="12"/>
      <c r="I14" s="29"/>
      <c r="J14" s="29"/>
      <c r="K14" s="29"/>
      <c r="L14" s="29"/>
      <c r="M14" s="29"/>
      <c r="N14" s="29"/>
      <c r="O14" s="29"/>
      <c r="P14" s="29"/>
      <c r="Q14" s="29"/>
      <c r="R14" s="29"/>
      <c r="S14" s="29"/>
      <c r="T14" s="29"/>
      <c r="U14" s="29"/>
      <c r="V14" s="29"/>
      <c r="W14" s="29"/>
      <c r="X14" s="29"/>
      <c r="Y14" s="30"/>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2" customFormat="1" ht="30" customHeight="1" thickBot="1" x14ac:dyDescent="0.3">
      <c r="A15" s="42"/>
      <c r="B15" s="58" t="s">
        <v>47</v>
      </c>
      <c r="C15" s="50" t="s">
        <v>40</v>
      </c>
      <c r="D15" s="15">
        <v>0.1</v>
      </c>
      <c r="E15" s="65">
        <f>F13</f>
        <v>44383</v>
      </c>
      <c r="F15" s="65">
        <f>E15</f>
        <v>44383</v>
      </c>
      <c r="G15" s="12"/>
      <c r="H15" s="12">
        <f t="shared" si="5"/>
        <v>1</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2" customFormat="1" ht="30" customHeight="1" thickBot="1" x14ac:dyDescent="0.3">
      <c r="A16" s="43" t="s">
        <v>10</v>
      </c>
      <c r="B16" s="16" t="s">
        <v>48</v>
      </c>
      <c r="C16" s="51"/>
      <c r="D16" s="17"/>
      <c r="E16" s="66"/>
      <c r="F16" s="67"/>
      <c r="G16" s="12"/>
      <c r="H16" s="12" t="str">
        <f t="shared" si="5"/>
        <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2" customFormat="1" ht="30" customHeight="1" thickBot="1" x14ac:dyDescent="0.3">
      <c r="A17" s="43"/>
      <c r="B17" s="59" t="s">
        <v>51</v>
      </c>
      <c r="C17" s="52" t="s">
        <v>40</v>
      </c>
      <c r="D17" s="18">
        <v>0</v>
      </c>
      <c r="E17" s="68">
        <f>E15</f>
        <v>44383</v>
      </c>
      <c r="F17" s="68">
        <f>E17</f>
        <v>44383</v>
      </c>
      <c r="G17" s="12"/>
      <c r="H17" s="12">
        <f t="shared" si="5"/>
        <v>1</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2" customFormat="1" ht="30" customHeight="1" thickBot="1" x14ac:dyDescent="0.3">
      <c r="A18" s="42"/>
      <c r="B18" s="59" t="s">
        <v>52</v>
      </c>
      <c r="C18" s="52" t="s">
        <v>40</v>
      </c>
      <c r="D18" s="18">
        <v>0</v>
      </c>
      <c r="E18" s="68">
        <f>E17</f>
        <v>44383</v>
      </c>
      <c r="F18" s="68">
        <f>E18</f>
        <v>44383</v>
      </c>
      <c r="G18" s="12"/>
      <c r="H18" s="12">
        <f t="shared" si="5"/>
        <v>1</v>
      </c>
      <c r="I18" s="29"/>
      <c r="J18" s="29"/>
      <c r="K18" s="29"/>
      <c r="L18" s="29"/>
      <c r="M18" s="29"/>
      <c r="N18" s="29"/>
      <c r="O18" s="29"/>
      <c r="P18" s="29"/>
      <c r="Q18" s="29"/>
      <c r="R18" s="29"/>
      <c r="S18" s="29"/>
      <c r="T18" s="29"/>
      <c r="U18" s="30"/>
      <c r="V18" s="30"/>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2" customFormat="1" ht="30" customHeight="1" thickBot="1" x14ac:dyDescent="0.3">
      <c r="A19" s="42"/>
      <c r="B19" s="59" t="s">
        <v>53</v>
      </c>
      <c r="C19" s="52" t="s">
        <v>40</v>
      </c>
      <c r="D19" s="18">
        <v>0</v>
      </c>
      <c r="E19" s="68">
        <f>F18+1</f>
        <v>44384</v>
      </c>
      <c r="F19" s="68">
        <f>E19</f>
        <v>44384</v>
      </c>
      <c r="G19" s="12"/>
      <c r="H19" s="12">
        <f t="shared" si="5"/>
        <v>1</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2" customFormat="1" ht="30" customHeight="1" thickBot="1" x14ac:dyDescent="0.3">
      <c r="A20" s="42"/>
      <c r="B20" s="59" t="s">
        <v>54</v>
      </c>
      <c r="C20" s="52" t="s">
        <v>40</v>
      </c>
      <c r="D20" s="18">
        <v>0</v>
      </c>
      <c r="E20" s="68">
        <f>F19+1</f>
        <v>44385</v>
      </c>
      <c r="F20" s="68">
        <f>E20</f>
        <v>44385</v>
      </c>
      <c r="G20" s="12"/>
      <c r="H20" s="12">
        <f t="shared" si="5"/>
        <v>1</v>
      </c>
      <c r="I20" s="29"/>
      <c r="J20" s="29"/>
      <c r="K20" s="29"/>
      <c r="L20" s="29"/>
      <c r="M20" s="29"/>
      <c r="N20" s="29"/>
      <c r="O20" s="29"/>
      <c r="P20" s="29"/>
      <c r="Q20" s="29"/>
      <c r="R20" s="29"/>
      <c r="S20" s="29"/>
      <c r="T20" s="29"/>
      <c r="U20" s="29"/>
      <c r="V20" s="29"/>
      <c r="W20" s="29"/>
      <c r="X20" s="29"/>
      <c r="Y20" s="30"/>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2" customFormat="1" ht="30" customHeight="1" thickBot="1" x14ac:dyDescent="0.3">
      <c r="A21" s="42"/>
      <c r="B21" s="59" t="s">
        <v>75</v>
      </c>
      <c r="C21" s="52" t="s">
        <v>40</v>
      </c>
      <c r="D21" s="18">
        <v>0</v>
      </c>
      <c r="E21" s="68">
        <f>E18</f>
        <v>44383</v>
      </c>
      <c r="F21" s="68">
        <f>E21</f>
        <v>44383</v>
      </c>
      <c r="G21" s="12"/>
      <c r="H21" s="12"/>
      <c r="I21" s="29"/>
      <c r="J21" s="29"/>
      <c r="K21" s="29"/>
      <c r="L21" s="29"/>
      <c r="M21" s="29"/>
      <c r="N21" s="29"/>
      <c r="O21" s="29"/>
      <c r="P21" s="29"/>
      <c r="Q21" s="29"/>
      <c r="R21" s="29"/>
      <c r="S21" s="29"/>
      <c r="T21" s="29"/>
      <c r="U21" s="29"/>
      <c r="V21" s="29"/>
      <c r="W21" s="29"/>
      <c r="X21" s="29"/>
      <c r="Y21" s="30"/>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2" customFormat="1" ht="30" customHeight="1" thickBot="1" x14ac:dyDescent="0.3">
      <c r="A22" s="42" t="s">
        <v>11</v>
      </c>
      <c r="B22" s="19" t="s">
        <v>55</v>
      </c>
      <c r="C22" s="53"/>
      <c r="D22" s="20"/>
      <c r="E22" s="69"/>
      <c r="F22" s="70"/>
      <c r="G22" s="12"/>
      <c r="H22" s="12" t="str">
        <f t="shared" si="5"/>
        <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2" customFormat="1" ht="30" customHeight="1" thickBot="1" x14ac:dyDescent="0.3">
      <c r="A23" s="42"/>
      <c r="B23" s="60" t="s">
        <v>51</v>
      </c>
      <c r="C23" s="54" t="s">
        <v>40</v>
      </c>
      <c r="D23" s="21">
        <v>0</v>
      </c>
      <c r="E23" s="71">
        <f>F20</f>
        <v>44385</v>
      </c>
      <c r="F23" s="71">
        <f>E23</f>
        <v>44385</v>
      </c>
      <c r="G23" s="12"/>
      <c r="H23" s="12">
        <f t="shared" si="5"/>
        <v>1</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2" customFormat="1" ht="30" customHeight="1" thickBot="1" x14ac:dyDescent="0.3">
      <c r="A24" s="42"/>
      <c r="B24" s="60" t="s">
        <v>56</v>
      </c>
      <c r="C24" s="54" t="s">
        <v>40</v>
      </c>
      <c r="D24" s="21">
        <v>0</v>
      </c>
      <c r="E24" s="71">
        <f>F23</f>
        <v>44385</v>
      </c>
      <c r="F24" s="71">
        <f>E24</f>
        <v>44385</v>
      </c>
      <c r="G24" s="12"/>
      <c r="H24" s="12">
        <f t="shared" si="5"/>
        <v>1</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2" customFormat="1" ht="30" customHeight="1" thickBot="1" x14ac:dyDescent="0.3">
      <c r="A25" s="42"/>
      <c r="B25" s="60" t="s">
        <v>57</v>
      </c>
      <c r="C25" s="54" t="s">
        <v>40</v>
      </c>
      <c r="D25" s="21">
        <v>0</v>
      </c>
      <c r="E25" s="71">
        <f>E24</f>
        <v>44385</v>
      </c>
      <c r="F25" s="71">
        <f>E25</f>
        <v>44385</v>
      </c>
      <c r="G25" s="12"/>
      <c r="H25" s="12">
        <f t="shared" si="5"/>
        <v>1</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2" customFormat="1" ht="30" customHeight="1" thickBot="1" x14ac:dyDescent="0.3">
      <c r="A26" s="42"/>
      <c r="B26" s="60" t="s">
        <v>58</v>
      </c>
      <c r="C26" s="54" t="s">
        <v>40</v>
      </c>
      <c r="D26" s="21">
        <v>0</v>
      </c>
      <c r="E26" s="71">
        <f>F25+1</f>
        <v>44386</v>
      </c>
      <c r="F26" s="71">
        <f>E26+3</f>
        <v>44389</v>
      </c>
      <c r="G26" s="12"/>
      <c r="H26" s="12">
        <f t="shared" si="5"/>
        <v>4</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2" customFormat="1" ht="30" customHeight="1" thickBot="1" x14ac:dyDescent="0.3">
      <c r="A27" s="42"/>
      <c r="B27" s="60" t="s">
        <v>59</v>
      </c>
      <c r="C27" s="54" t="s">
        <v>40</v>
      </c>
      <c r="D27" s="21">
        <v>0</v>
      </c>
      <c r="E27" s="71">
        <f>E26+3</f>
        <v>44389</v>
      </c>
      <c r="F27" s="71">
        <f>E27+2</f>
        <v>44391</v>
      </c>
      <c r="G27" s="12"/>
      <c r="H27" s="12"/>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2" customFormat="1" ht="30" customHeight="1" thickBot="1" x14ac:dyDescent="0.3">
      <c r="A28" s="42"/>
      <c r="B28" s="60" t="s">
        <v>60</v>
      </c>
      <c r="C28" s="54" t="s">
        <v>40</v>
      </c>
      <c r="D28" s="21">
        <v>0</v>
      </c>
      <c r="E28" s="71">
        <f>F27+1</f>
        <v>44392</v>
      </c>
      <c r="F28" s="71">
        <f>E28</f>
        <v>44392</v>
      </c>
      <c r="G28" s="12"/>
      <c r="H28" s="12"/>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2" customFormat="1" ht="30" customHeight="1" thickBot="1" x14ac:dyDescent="0.3">
      <c r="A29" s="42"/>
      <c r="B29" s="60" t="s">
        <v>61</v>
      </c>
      <c r="C29" s="54" t="s">
        <v>40</v>
      </c>
      <c r="D29" s="21">
        <v>0</v>
      </c>
      <c r="E29" s="71">
        <f>E28+1</f>
        <v>44393</v>
      </c>
      <c r="F29" s="71">
        <f>E29+1</f>
        <v>44394</v>
      </c>
      <c r="G29" s="12"/>
      <c r="H29" s="12">
        <f t="shared" si="5"/>
        <v>2</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2" customFormat="1" ht="30" customHeight="1" thickBot="1" x14ac:dyDescent="0.3">
      <c r="A30" s="42"/>
      <c r="B30" s="60" t="s">
        <v>75</v>
      </c>
      <c r="C30" s="54" t="s">
        <v>40</v>
      </c>
      <c r="D30" s="21">
        <v>0</v>
      </c>
      <c r="E30" s="71">
        <f>E23</f>
        <v>44385</v>
      </c>
      <c r="F30" s="71">
        <f>F29</f>
        <v>44394</v>
      </c>
      <c r="G30" s="12"/>
      <c r="H30" s="12"/>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2" customFormat="1" ht="30" customHeight="1" thickBot="1" x14ac:dyDescent="0.3">
      <c r="A31" s="42" t="s">
        <v>11</v>
      </c>
      <c r="B31" s="22" t="s">
        <v>62</v>
      </c>
      <c r="C31" s="55"/>
      <c r="D31" s="23"/>
      <c r="E31" s="72"/>
      <c r="F31" s="73"/>
      <c r="G31" s="12"/>
      <c r="H31" s="12" t="str">
        <f t="shared" si="5"/>
        <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2" customFormat="1" ht="30" customHeight="1" thickBot="1" x14ac:dyDescent="0.3">
      <c r="A32" s="42"/>
      <c r="B32" s="61" t="s">
        <v>51</v>
      </c>
      <c r="C32" s="56" t="s">
        <v>40</v>
      </c>
      <c r="D32" s="24">
        <v>0</v>
      </c>
      <c r="E32" s="74">
        <f>F29+3</f>
        <v>44397</v>
      </c>
      <c r="F32" s="74">
        <f>E32</f>
        <v>44397</v>
      </c>
      <c r="G32" s="12"/>
      <c r="H32" s="12">
        <f t="shared" si="5"/>
        <v>1</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2" customFormat="1" ht="30" customHeight="1" thickBot="1" x14ac:dyDescent="0.3">
      <c r="A33" s="42"/>
      <c r="B33" s="61" t="s">
        <v>63</v>
      </c>
      <c r="C33" s="56" t="s">
        <v>40</v>
      </c>
      <c r="D33" s="24">
        <v>0</v>
      </c>
      <c r="E33" s="74">
        <f>E32</f>
        <v>44397</v>
      </c>
      <c r="F33" s="74">
        <f>E33+1</f>
        <v>44398</v>
      </c>
      <c r="G33" s="12"/>
      <c r="H33" s="12">
        <f t="shared" si="5"/>
        <v>2</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row>
    <row r="34" spans="1:64" s="2" customFormat="1" ht="30" customHeight="1" thickBot="1" x14ac:dyDescent="0.3">
      <c r="A34" s="42"/>
      <c r="B34" s="61" t="s">
        <v>64</v>
      </c>
      <c r="C34" s="56" t="s">
        <v>40</v>
      </c>
      <c r="D34" s="24">
        <v>0</v>
      </c>
      <c r="E34" s="74">
        <f>F33</f>
        <v>44398</v>
      </c>
      <c r="F34" s="74">
        <f>E34</f>
        <v>44398</v>
      </c>
      <c r="G34" s="12"/>
      <c r="H34" s="12">
        <f t="shared" si="5"/>
        <v>1</v>
      </c>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row>
    <row r="35" spans="1:64" s="2" customFormat="1" ht="30" customHeight="1" thickBot="1" x14ac:dyDescent="0.3">
      <c r="A35" s="42"/>
      <c r="B35" s="61" t="s">
        <v>75</v>
      </c>
      <c r="C35" s="56" t="s">
        <v>40</v>
      </c>
      <c r="D35" s="24">
        <v>0</v>
      </c>
      <c r="E35" s="74">
        <f>E32</f>
        <v>44397</v>
      </c>
      <c r="F35" s="74">
        <f>F34</f>
        <v>44398</v>
      </c>
      <c r="G35" s="12"/>
      <c r="H35" s="12"/>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row>
    <row r="36" spans="1:64" s="2" customFormat="1" ht="30" customHeight="1" thickBot="1" x14ac:dyDescent="0.3">
      <c r="A36" s="42"/>
      <c r="B36" s="81" t="s">
        <v>65</v>
      </c>
      <c r="C36" s="82"/>
      <c r="D36" s="83"/>
      <c r="E36" s="84"/>
      <c r="F36" s="85"/>
      <c r="G36" s="12"/>
      <c r="H36" s="12"/>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row>
    <row r="37" spans="1:64" s="2" customFormat="1" ht="30" customHeight="1" thickBot="1" x14ac:dyDescent="0.3">
      <c r="A37" s="42"/>
      <c r="B37" s="90" t="s">
        <v>51</v>
      </c>
      <c r="C37" s="86" t="s">
        <v>40</v>
      </c>
      <c r="D37" s="87">
        <v>0</v>
      </c>
      <c r="E37" s="88">
        <f>F34+1</f>
        <v>44399</v>
      </c>
      <c r="F37" s="89">
        <f>E37</f>
        <v>44399</v>
      </c>
      <c r="G37" s="12"/>
      <c r="H37" s="12"/>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row>
    <row r="38" spans="1:64" s="2" customFormat="1" ht="30" customHeight="1" thickBot="1" x14ac:dyDescent="0.3">
      <c r="A38" s="42"/>
      <c r="B38" s="90" t="s">
        <v>66</v>
      </c>
      <c r="C38" s="86" t="s">
        <v>40</v>
      </c>
      <c r="D38" s="87">
        <v>0</v>
      </c>
      <c r="E38" s="88">
        <f>E37</f>
        <v>44399</v>
      </c>
      <c r="F38" s="89">
        <f>E38+4</f>
        <v>44403</v>
      </c>
      <c r="G38" s="12"/>
      <c r="H38" s="12"/>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row>
    <row r="39" spans="1:64" s="2" customFormat="1" ht="30" customHeight="1" thickBot="1" x14ac:dyDescent="0.3">
      <c r="A39" s="42"/>
      <c r="B39" s="90" t="s">
        <v>67</v>
      </c>
      <c r="C39" s="86" t="s">
        <v>40</v>
      </c>
      <c r="D39" s="87">
        <v>0</v>
      </c>
      <c r="E39" s="88">
        <f>F38</f>
        <v>44403</v>
      </c>
      <c r="F39" s="89">
        <f>E39+4</f>
        <v>44407</v>
      </c>
      <c r="G39" s="12"/>
      <c r="H39" s="12"/>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row>
    <row r="40" spans="1:64" s="2" customFormat="1" ht="30" customHeight="1" thickBot="1" x14ac:dyDescent="0.3">
      <c r="A40" s="42"/>
      <c r="B40" s="90" t="s">
        <v>68</v>
      </c>
      <c r="C40" s="86" t="s">
        <v>40</v>
      </c>
      <c r="D40" s="87">
        <v>0</v>
      </c>
      <c r="E40" s="88">
        <v>44431</v>
      </c>
      <c r="F40" s="89">
        <f>E40+2</f>
        <v>44433</v>
      </c>
      <c r="G40" s="12"/>
      <c r="H40" s="12"/>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row>
    <row r="41" spans="1:64" s="2" customFormat="1" ht="30" customHeight="1" thickBot="1" x14ac:dyDescent="0.3">
      <c r="A41" s="42"/>
      <c r="B41" s="90" t="s">
        <v>69</v>
      </c>
      <c r="C41" s="86" t="s">
        <v>40</v>
      </c>
      <c r="D41" s="87">
        <v>0</v>
      </c>
      <c r="E41" s="88">
        <f>F40</f>
        <v>44433</v>
      </c>
      <c r="F41" s="89">
        <f>E41+7</f>
        <v>44440</v>
      </c>
      <c r="G41" s="12"/>
      <c r="H41" s="12"/>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row>
    <row r="42" spans="1:64" s="2" customFormat="1" ht="30" customHeight="1" thickBot="1" x14ac:dyDescent="0.3">
      <c r="A42" s="42"/>
      <c r="B42" s="90" t="s">
        <v>76</v>
      </c>
      <c r="C42" s="86" t="s">
        <v>40</v>
      </c>
      <c r="D42" s="87">
        <v>0</v>
      </c>
      <c r="E42" s="88">
        <f>E37</f>
        <v>44399</v>
      </c>
      <c r="F42" s="89">
        <f>F39</f>
        <v>44407</v>
      </c>
      <c r="G42" s="12"/>
      <c r="H42" s="12"/>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row>
    <row r="43" spans="1:64" s="2" customFormat="1" ht="30" customHeight="1" thickBot="1" x14ac:dyDescent="0.3">
      <c r="A43" s="42"/>
      <c r="B43" s="90" t="s">
        <v>77</v>
      </c>
      <c r="C43" s="86" t="s">
        <v>40</v>
      </c>
      <c r="D43" s="87">
        <v>0</v>
      </c>
      <c r="E43" s="88">
        <f>E40</f>
        <v>44431</v>
      </c>
      <c r="F43" s="89">
        <f>F41</f>
        <v>44440</v>
      </c>
      <c r="G43" s="12"/>
      <c r="H43" s="12"/>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row>
    <row r="44" spans="1:64" s="2" customFormat="1" ht="30" customHeight="1" thickBot="1" x14ac:dyDescent="0.3">
      <c r="A44" s="42"/>
      <c r="B44" s="91" t="s">
        <v>70</v>
      </c>
      <c r="C44" s="92"/>
      <c r="D44" s="93"/>
      <c r="E44" s="94"/>
      <c r="F44" s="95"/>
      <c r="G44" s="12"/>
      <c r="H44" s="12"/>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row>
    <row r="45" spans="1:64" s="2" customFormat="1" ht="30" customHeight="1" thickBot="1" x14ac:dyDescent="0.3">
      <c r="A45" s="42"/>
      <c r="B45" s="96" t="s">
        <v>51</v>
      </c>
      <c r="C45" s="97" t="s">
        <v>40</v>
      </c>
      <c r="D45" s="98">
        <v>0</v>
      </c>
      <c r="E45" s="99">
        <f>F41</f>
        <v>44440</v>
      </c>
      <c r="F45" s="100">
        <f>E45</f>
        <v>44440</v>
      </c>
      <c r="G45" s="12"/>
      <c r="H45" s="12"/>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row>
    <row r="46" spans="1:64" s="2" customFormat="1" ht="30" customHeight="1" thickBot="1" x14ac:dyDescent="0.3">
      <c r="A46" s="42"/>
      <c r="B46" s="96" t="s">
        <v>71</v>
      </c>
      <c r="C46" s="97" t="s">
        <v>40</v>
      </c>
      <c r="D46" s="98">
        <v>0</v>
      </c>
      <c r="E46" s="99">
        <f>E45</f>
        <v>44440</v>
      </c>
      <c r="F46" s="100">
        <f>E46+4</f>
        <v>44444</v>
      </c>
      <c r="G46" s="12"/>
      <c r="H46" s="12"/>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row>
    <row r="47" spans="1:64" s="2" customFormat="1" ht="30" customHeight="1" thickBot="1" x14ac:dyDescent="0.3">
      <c r="A47" s="42"/>
      <c r="B47" s="96" t="s">
        <v>72</v>
      </c>
      <c r="C47" s="97" t="s">
        <v>40</v>
      </c>
      <c r="D47" s="98">
        <v>0</v>
      </c>
      <c r="E47" s="99">
        <f>F46</f>
        <v>44444</v>
      </c>
      <c r="F47" s="100">
        <f>E47</f>
        <v>44444</v>
      </c>
      <c r="G47" s="12"/>
      <c r="H47" s="12"/>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row>
    <row r="48" spans="1:64" s="2" customFormat="1" ht="30" customHeight="1" thickBot="1" x14ac:dyDescent="0.3">
      <c r="A48" s="42"/>
      <c r="B48" s="96" t="s">
        <v>73</v>
      </c>
      <c r="C48" s="97" t="s">
        <v>40</v>
      </c>
      <c r="D48" s="98">
        <v>0</v>
      </c>
      <c r="E48" s="99">
        <f>F47</f>
        <v>44444</v>
      </c>
      <c r="F48" s="100">
        <f>E48</f>
        <v>44444</v>
      </c>
      <c r="G48" s="12"/>
      <c r="H48" s="12"/>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row>
    <row r="49" spans="1:64" s="2" customFormat="1" ht="30" customHeight="1" thickBot="1" x14ac:dyDescent="0.3">
      <c r="A49" s="42"/>
      <c r="B49" s="96" t="s">
        <v>74</v>
      </c>
      <c r="C49" s="97" t="s">
        <v>40</v>
      </c>
      <c r="D49" s="98">
        <v>0</v>
      </c>
      <c r="E49" s="99">
        <f>F48+1</f>
        <v>44445</v>
      </c>
      <c r="F49" s="100">
        <f>E49</f>
        <v>44445</v>
      </c>
      <c r="G49" s="12"/>
      <c r="H49" s="12"/>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row>
    <row r="50" spans="1:64" s="2" customFormat="1" ht="30" customHeight="1" thickBot="1" x14ac:dyDescent="0.3">
      <c r="A50" s="42"/>
      <c r="B50" s="96" t="s">
        <v>75</v>
      </c>
      <c r="C50" s="97" t="s">
        <v>40</v>
      </c>
      <c r="D50" s="98">
        <v>0</v>
      </c>
      <c r="E50" s="99">
        <f>E45</f>
        <v>44440</v>
      </c>
      <c r="F50" s="100">
        <f>F49</f>
        <v>44445</v>
      </c>
      <c r="G50" s="12"/>
      <c r="H50" s="12"/>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row>
    <row r="51" spans="1:64" s="2" customFormat="1" ht="30" customHeight="1" thickBot="1" x14ac:dyDescent="0.3">
      <c r="A51" s="42"/>
      <c r="B51" s="101" t="s">
        <v>78</v>
      </c>
      <c r="C51" s="102"/>
      <c r="D51" s="103"/>
      <c r="E51" s="104"/>
      <c r="F51" s="105"/>
      <c r="G51" s="12"/>
      <c r="H51" s="12"/>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row>
    <row r="52" spans="1:64" s="2" customFormat="1" ht="30" customHeight="1" thickBot="1" x14ac:dyDescent="0.3">
      <c r="A52" s="42"/>
      <c r="B52" s="106" t="s">
        <v>79</v>
      </c>
      <c r="C52" s="107" t="s">
        <v>40</v>
      </c>
      <c r="D52" s="108">
        <v>0</v>
      </c>
      <c r="E52" s="109">
        <v>44382</v>
      </c>
      <c r="F52" s="110">
        <v>44407</v>
      </c>
      <c r="G52" s="12"/>
      <c r="H52" s="12"/>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row>
    <row r="53" spans="1:64" s="2" customFormat="1" ht="30" customHeight="1" thickBot="1" x14ac:dyDescent="0.3">
      <c r="A53" s="42"/>
      <c r="B53" s="106" t="s">
        <v>80</v>
      </c>
      <c r="C53" s="107" t="s">
        <v>40</v>
      </c>
      <c r="D53" s="108">
        <v>0</v>
      </c>
      <c r="E53" s="109">
        <v>44431</v>
      </c>
      <c r="F53" s="110">
        <v>44456</v>
      </c>
      <c r="G53" s="12"/>
      <c r="H53" s="12"/>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row>
    <row r="54" spans="1:64" s="2" customFormat="1" ht="30" customHeight="1" thickBot="1" x14ac:dyDescent="0.3">
      <c r="A54" s="42"/>
      <c r="B54" s="106" t="s">
        <v>81</v>
      </c>
      <c r="C54" s="107" t="s">
        <v>40</v>
      </c>
      <c r="D54" s="108">
        <v>0</v>
      </c>
      <c r="E54" s="109">
        <v>44382</v>
      </c>
      <c r="F54" s="110">
        <v>44407</v>
      </c>
      <c r="G54" s="12"/>
      <c r="H54" s="12"/>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row>
    <row r="55" spans="1:64" s="2" customFormat="1" ht="30" customHeight="1" thickBot="1" x14ac:dyDescent="0.3">
      <c r="A55" s="42"/>
      <c r="B55" s="106" t="s">
        <v>82</v>
      </c>
      <c r="C55" s="107" t="s">
        <v>40</v>
      </c>
      <c r="D55" s="108">
        <v>0</v>
      </c>
      <c r="E55" s="109">
        <v>44431</v>
      </c>
      <c r="F55" s="110">
        <v>44456</v>
      </c>
      <c r="G55" s="12"/>
      <c r="H55" s="12"/>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row>
    <row r="56" spans="1:64" s="2" customFormat="1" ht="30" customHeight="1" thickBot="1" x14ac:dyDescent="0.3">
      <c r="A56" s="42"/>
      <c r="B56" s="106" t="s">
        <v>83</v>
      </c>
      <c r="C56" s="107" t="s">
        <v>40</v>
      </c>
      <c r="D56" s="108">
        <v>0</v>
      </c>
      <c r="E56" s="109">
        <v>44445</v>
      </c>
      <c r="F56" s="110">
        <v>44445</v>
      </c>
      <c r="G56" s="12"/>
      <c r="H56" s="12"/>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row>
    <row r="57" spans="1:64" s="2" customFormat="1" ht="30" customHeight="1" thickBot="1" x14ac:dyDescent="0.3">
      <c r="A57" s="42"/>
      <c r="B57" s="111" t="s">
        <v>84</v>
      </c>
      <c r="C57" s="112"/>
      <c r="D57" s="113"/>
      <c r="E57" s="114"/>
      <c r="F57" s="115"/>
      <c r="G57" s="12"/>
      <c r="H57" s="12"/>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row>
    <row r="58" spans="1:64" s="2" customFormat="1" ht="30" customHeight="1" thickBot="1" x14ac:dyDescent="0.3">
      <c r="A58" s="42"/>
      <c r="B58" s="120" t="s">
        <v>85</v>
      </c>
      <c r="C58" s="116" t="s">
        <v>40</v>
      </c>
      <c r="D58" s="117">
        <v>0</v>
      </c>
      <c r="E58" s="118">
        <v>44446</v>
      </c>
      <c r="F58" s="119">
        <f>E58+3</f>
        <v>44449</v>
      </c>
      <c r="G58" s="12"/>
      <c r="H58" s="12"/>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row>
    <row r="59" spans="1:64" s="2" customFormat="1" ht="30" customHeight="1" thickBot="1" x14ac:dyDescent="0.3">
      <c r="A59" s="42"/>
      <c r="B59" s="120" t="s">
        <v>84</v>
      </c>
      <c r="C59" s="116" t="s">
        <v>40</v>
      </c>
      <c r="D59" s="117">
        <v>0</v>
      </c>
      <c r="E59" s="118">
        <v>44452</v>
      </c>
      <c r="F59" s="119">
        <v>44456</v>
      </c>
      <c r="G59" s="12"/>
      <c r="H59" s="12"/>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row>
    <row r="60" spans="1:64" s="2" customFormat="1" ht="30" customHeight="1" thickBot="1" x14ac:dyDescent="0.3">
      <c r="A60" s="42" t="s">
        <v>12</v>
      </c>
      <c r="B60" s="62"/>
      <c r="C60" s="57"/>
      <c r="D60" s="11"/>
      <c r="E60" s="75"/>
      <c r="F60" s="75"/>
      <c r="G60" s="12"/>
      <c r="H60" s="12" t="str">
        <f t="shared" si="5"/>
        <v/>
      </c>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row>
    <row r="61" spans="1:64" s="2" customFormat="1" ht="30" customHeight="1" thickBot="1" x14ac:dyDescent="0.3">
      <c r="A61" s="43" t="s">
        <v>13</v>
      </c>
      <c r="B61" s="25" t="s">
        <v>15</v>
      </c>
      <c r="C61" s="26"/>
      <c r="D61" s="27"/>
      <c r="E61" s="76"/>
      <c r="F61" s="77"/>
      <c r="G61" s="28"/>
      <c r="H61" s="28" t="str">
        <f t="shared" si="5"/>
        <v/>
      </c>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row>
    <row r="62" spans="1:64" ht="30" customHeight="1" x14ac:dyDescent="0.25">
      <c r="G62" s="4"/>
    </row>
    <row r="63" spans="1:64" ht="30" customHeight="1" x14ac:dyDescent="0.25">
      <c r="C63" s="9"/>
      <c r="F63" s="44"/>
    </row>
    <row r="64" spans="1:64" ht="30" customHeight="1" x14ac:dyDescent="0.25">
      <c r="C64" s="10"/>
    </row>
  </sheetData>
  <mergeCells count="13">
    <mergeCell ref="AR4:AX4"/>
    <mergeCell ref="AY4:BE4"/>
    <mergeCell ref="BF4:BL4"/>
    <mergeCell ref="E3:F3"/>
    <mergeCell ref="I4:O4"/>
    <mergeCell ref="P4:V4"/>
    <mergeCell ref="W4:AC4"/>
    <mergeCell ref="AD4:AJ4"/>
    <mergeCell ref="B1:F1"/>
    <mergeCell ref="C3:D3"/>
    <mergeCell ref="C4:D4"/>
    <mergeCell ref="B5:G5"/>
    <mergeCell ref="AK4:AQ4"/>
  </mergeCells>
  <conditionalFormatting sqref="D7:D35 D60:D61">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61">
    <cfRule type="expression" dxfId="2" priority="35">
      <formula>AND(TODAY()&gt;=I$5,TODAY()&lt;J$5)</formula>
    </cfRule>
  </conditionalFormatting>
  <conditionalFormatting sqref="I7:BL61">
    <cfRule type="expression" dxfId="1" priority="29">
      <formula>AND(task_start&lt;=I$5,ROUNDDOWN((task_end-task_start+1)*task_progress,0)+task_start-1&gt;=I$5)</formula>
    </cfRule>
    <cfRule type="expression" dxfId="0" priority="30" stopIfTrue="1">
      <formula>AND(task_end&gt;=I$5,task_start&lt;J$5)</formula>
    </cfRule>
  </conditionalFormatting>
  <conditionalFormatting sqref="D36:D43 D45:D59">
    <cfRule type="dataBar" priority="2">
      <dataBar>
        <cfvo type="num" val="0"/>
        <cfvo type="num" val="1"/>
        <color theme="0" tint="-0.249977111117893"/>
      </dataBar>
      <extLst>
        <ext xmlns:x14="http://schemas.microsoft.com/office/spreadsheetml/2009/9/main" uri="{B025F937-C7B1-47D3-B67F-A62EFF666E3E}">
          <x14:id>{BEE6A578-EC7A-4A59-B4DE-589D85D3951A}</x14:id>
        </ext>
      </extLst>
    </cfRule>
  </conditionalFormatting>
  <conditionalFormatting sqref="D44">
    <cfRule type="dataBar" priority="1">
      <dataBar>
        <cfvo type="num" val="0"/>
        <cfvo type="num" val="1"/>
        <color theme="0" tint="-0.249977111117893"/>
      </dataBar>
      <extLst>
        <ext xmlns:x14="http://schemas.microsoft.com/office/spreadsheetml/2009/9/main" uri="{B025F937-C7B1-47D3-B67F-A62EFF666E3E}">
          <x14:id>{DF604136-FFC6-4AA7-8852-3CCBE0DE0AE4}</x14:id>
        </ext>
      </extLst>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 D60:D61</xm:sqref>
        </x14:conditionalFormatting>
        <x14:conditionalFormatting xmlns:xm="http://schemas.microsoft.com/office/excel/2006/main">
          <x14:cfRule type="dataBar" id="{BEE6A578-EC7A-4A59-B4DE-589D85D3951A}">
            <x14:dataBar minLength="0" maxLength="100" gradient="0">
              <x14:cfvo type="num">
                <xm:f>0</xm:f>
              </x14:cfvo>
              <x14:cfvo type="num">
                <xm:f>1</xm:f>
              </x14:cfvo>
              <x14:negativeFillColor rgb="FFFF0000"/>
              <x14:axisColor rgb="FF000000"/>
            </x14:dataBar>
          </x14:cfRule>
          <xm:sqref>D36:D43 D45:D59</xm:sqref>
        </x14:conditionalFormatting>
        <x14:conditionalFormatting xmlns:xm="http://schemas.microsoft.com/office/excel/2006/main">
          <x14:cfRule type="dataBar" id="{DF604136-FFC6-4AA7-8852-3CCBE0DE0AE4}">
            <x14:dataBar minLength="0" maxLength="100" gradient="0">
              <x14:cfvo type="num">
                <xm:f>0</xm:f>
              </x14:cfvo>
              <x14:cfvo type="num">
                <xm:f>1</xm:f>
              </x14:cfvo>
              <x14:negativeFillColor rgb="FFFF0000"/>
              <x14:axisColor rgb="FF000000"/>
            </x14:dataBar>
          </x14:cfRule>
          <xm:sqref>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109.85546875" style="32" customWidth="1"/>
    <col min="2" max="16384" width="9.140625" style="1"/>
  </cols>
  <sheetData>
    <row r="1" spans="1:2" ht="46.5" customHeight="1" x14ac:dyDescent="0.2"/>
    <row r="2" spans="1:2" s="34" customFormat="1" ht="15.75" x14ac:dyDescent="0.25">
      <c r="A2" s="33" t="s">
        <v>22</v>
      </c>
      <c r="B2" s="33"/>
    </row>
    <row r="3" spans="1:2" s="38" customFormat="1" ht="27" customHeight="1" x14ac:dyDescent="0.25">
      <c r="A3" s="39" t="s">
        <v>23</v>
      </c>
      <c r="B3" s="39"/>
    </row>
    <row r="4" spans="1:2" s="35" customFormat="1" ht="26.25" x14ac:dyDescent="0.4">
      <c r="A4" s="36" t="s">
        <v>24</v>
      </c>
    </row>
    <row r="5" spans="1:2" ht="74.099999999999994" customHeight="1" x14ac:dyDescent="0.2">
      <c r="A5" s="37" t="s">
        <v>25</v>
      </c>
    </row>
    <row r="6" spans="1:2" ht="26.25" customHeight="1" x14ac:dyDescent="0.2">
      <c r="A6" s="36" t="s">
        <v>26</v>
      </c>
    </row>
    <row r="7" spans="1:2" s="32" customFormat="1" ht="204.95" customHeight="1" x14ac:dyDescent="0.25">
      <c r="A7" s="41" t="s">
        <v>27</v>
      </c>
    </row>
    <row r="8" spans="1:2" s="35" customFormat="1" ht="26.25" x14ac:dyDescent="0.4">
      <c r="A8" s="36" t="s">
        <v>28</v>
      </c>
    </row>
    <row r="9" spans="1:2" ht="63" customHeight="1" x14ac:dyDescent="0.2">
      <c r="A9" s="37" t="s">
        <v>29</v>
      </c>
    </row>
    <row r="10" spans="1:2" s="32" customFormat="1" ht="27.95" customHeight="1" x14ac:dyDescent="0.25">
      <c r="A10" s="40" t="s">
        <v>30</v>
      </c>
    </row>
    <row r="11" spans="1:2" s="35" customFormat="1" ht="26.25" x14ac:dyDescent="0.4">
      <c r="A11" s="36" t="s">
        <v>31</v>
      </c>
    </row>
    <row r="12" spans="1:2" ht="32.25" customHeight="1" x14ac:dyDescent="0.2">
      <c r="A12" s="37" t="s">
        <v>32</v>
      </c>
    </row>
    <row r="13" spans="1:2" s="32" customFormat="1" ht="27.95" customHeight="1" x14ac:dyDescent="0.25">
      <c r="A13" s="40" t="s">
        <v>33</v>
      </c>
    </row>
    <row r="14" spans="1:2" s="35" customFormat="1" ht="26.25" x14ac:dyDescent="0.4">
      <c r="A14" s="36" t="s">
        <v>34</v>
      </c>
    </row>
    <row r="15" spans="1:2" ht="75" customHeight="1" x14ac:dyDescent="0.2">
      <c r="A15" s="37" t="s">
        <v>35</v>
      </c>
    </row>
    <row r="16" spans="1:2" ht="75" x14ac:dyDescent="0.2">
      <c r="A16" s="37"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2021-07-06T08:57:03Z</dcterms:modified>
</cp:coreProperties>
</file>