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2300" yWindow="0" windowWidth="25600" windowHeight="16180" tabRatio="500"/>
  </bookViews>
  <sheets>
    <sheet name="Shee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D8" i="1"/>
  <c r="D7" i="1"/>
  <c r="D18" i="1"/>
  <c r="E18" i="1"/>
  <c r="G3" i="1"/>
  <c r="H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8" i="1"/>
  <c r="G9" i="1"/>
  <c r="G10" i="1"/>
  <c r="G11" i="1"/>
  <c r="G12" i="1"/>
  <c r="G13" i="1"/>
  <c r="G7" i="1"/>
  <c r="E8" i="1"/>
  <c r="E9" i="1"/>
  <c r="E10" i="1"/>
  <c r="E12" i="1"/>
  <c r="E13" i="1"/>
  <c r="E14" i="1"/>
  <c r="E15" i="1"/>
  <c r="E16" i="1"/>
  <c r="E17" i="1"/>
  <c r="E7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<sst xmlns="http://schemas.openxmlformats.org/spreadsheetml/2006/main" count="13" uniqueCount="11">
  <si>
    <t>ER</t>
  </si>
  <si>
    <t>SD</t>
  </si>
  <si>
    <t>A</t>
  </si>
  <si>
    <t>B</t>
  </si>
  <si>
    <t>wA</t>
  </si>
  <si>
    <t>Correlation</t>
  </si>
  <si>
    <t>Risk Free</t>
  </si>
  <si>
    <t>Sharpe</t>
  </si>
  <si>
    <t>Risk Prem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</si>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</sst>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0_-;\-* #,##0.00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2" fontId="0" fillId="0" borderId="0" xfId="0" applyNumberFormat="1"/>
    <xf numFmtId="9" fontId="0" fillId="2" borderId="0" xfId="2" applyFont="1" applyFill="1"/>
    <xf numFmtId="164" fontId="0" fillId="0" borderId="0" xfId="1" applyNumberFormat="1" applyFont="1"/>
    <xf numFmtId="10" fontId="0" fillId="0" borderId="0" xfId="2" applyNumberFormat="1" applyFont="1" applyFill="1"/>
  </cellXfs>
  <cellStyles count="1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Sheet1!$D$7:$D$17</c:f>
              <c:numCache>
                <c:formatCode>0.00%</c:formatCode>
                <c:ptCount val="11"/>
                <c:pt idx="0">
                  <c:v>0.0451</c:v>
                </c:pt>
                <c:pt idx="1">
                  <c:v>0.0474153487807482</c:v>
                </c:pt>
                <c:pt idx="2">
                  <c:v>0.0553698401659243</c:v>
                </c:pt>
                <c:pt idx="3">
                  <c:v>0.0669837420573082</c:v>
                </c:pt>
                <c:pt idx="4">
                  <c:v>0.0806921483169211</c:v>
                </c:pt>
                <c:pt idx="5">
                  <c:v>0.0955982348163395</c:v>
                </c:pt>
                <c:pt idx="6">
                  <c:v>0.111221494325512</c:v>
                </c:pt>
                <c:pt idx="7">
                  <c:v>0.127298144919712</c:v>
                </c:pt>
                <c:pt idx="8">
                  <c:v>0.143676070380561</c:v>
                </c:pt>
                <c:pt idx="9">
                  <c:v>0.160262931771511</c:v>
                </c:pt>
                <c:pt idx="10">
                  <c:v>0.177</c:v>
                </c:pt>
              </c:numCache>
            </c:numRef>
          </c:xVal>
          <c:yVal>
            <c:numRef>
              <c:f>Sheet1!$E$7:$E$17</c:f>
              <c:numCache>
                <c:formatCode>0.00%</c:formatCode>
                <c:ptCount val="11"/>
                <c:pt idx="0">
                  <c:v>0.053</c:v>
                </c:pt>
                <c:pt idx="1">
                  <c:v>0.059</c:v>
                </c:pt>
                <c:pt idx="2">
                  <c:v>0.065</c:v>
                </c:pt>
                <c:pt idx="3">
                  <c:v>0.071</c:v>
                </c:pt>
                <c:pt idx="4">
                  <c:v>0.077</c:v>
                </c:pt>
                <c:pt idx="5">
                  <c:v>0.083</c:v>
                </c:pt>
                <c:pt idx="6">
                  <c:v>0.089</c:v>
                </c:pt>
                <c:pt idx="7">
                  <c:v>0.095</c:v>
                </c:pt>
                <c:pt idx="8">
                  <c:v>0.101</c:v>
                </c:pt>
                <c:pt idx="9">
                  <c:v>0.107</c:v>
                </c:pt>
                <c:pt idx="10">
                  <c:v>0.113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48280"/>
        <c:axId val="2115135192"/>
      </c:scatterChart>
      <c:valAx>
        <c:axId val="21324482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2115135192"/>
        <c:crosses val="autoZero"/>
        <c:crossBetween val="midCat"/>
      </c:valAx>
      <c:valAx>
        <c:axId val="21151351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32448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4</xdr:row>
      <xdr:rowOff>12700</xdr:rowOff>
    </xdr:from>
    <xdr:to>
      <xdr:col>18</xdr:col>
      <xdr:colOff>207432</xdr:colOff>
      <xdr:row>31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tabSelected="1" workbookViewId="0">
      <selection activeCell="E12" sqref="E12"/>
    </sheetView>
  </sheetViews>
  <sheetFormatPr baseColWidth="10" defaultRowHeight="15" x14ac:dyDescent="0"/>
  <cols>
    <col min="8" max="8" width="10.83203125" customWidth="1"/>
  </cols>
  <sheetData>
    <row r="2" spans="2:8">
      <c r="C2" t="s">
        <v>2</v>
      </c>
      <c r="D2" t="s">
        <v>3</v>
      </c>
      <c r="E2" t="s">
        <v>6</v>
      </c>
      <c r="F2" t="s">
        <v>5</v>
      </c>
      <c r="G2" t="s">
        <v>8</v>
      </c>
      <c r="H2" t="s">
        <v>7</v>
      </c>
    </row>
    <row r="3" spans="2:8">
      <c r="B3" t="s">
        <v>0</v>
      </c>
      <c r="C3" s="1">
        <v>0.113</v>
      </c>
      <c r="D3" s="1">
        <v>5.2999999999999999E-2</v>
      </c>
      <c r="E3" s="1">
        <v>0.05</v>
      </c>
      <c r="F3">
        <v>0.2</v>
      </c>
      <c r="G3" s="4">
        <f>E18-E3</f>
        <v>3.5068799999999997E-2</v>
      </c>
      <c r="H3" s="7">
        <f>G3/D18</f>
        <v>0.34748877068123774</v>
      </c>
    </row>
    <row r="4" spans="2:8">
      <c r="B4" t="s">
        <v>1</v>
      </c>
      <c r="C4" s="1">
        <v>0.17699999999999999</v>
      </c>
      <c r="D4" s="1">
        <v>4.5100000000000001E-2</v>
      </c>
      <c r="E4" s="1">
        <v>0</v>
      </c>
    </row>
    <row r="6" spans="2:8">
      <c r="C6" t="s">
        <v>4</v>
      </c>
      <c r="D6" t="s">
        <v>1</v>
      </c>
      <c r="E6" t="s">
        <v>0</v>
      </c>
      <c r="F6" t="s">
        <v>9</v>
      </c>
      <c r="G6" t="s">
        <v>10</v>
      </c>
    </row>
    <row r="7" spans="2:8">
      <c r="C7" s="2">
        <v>0</v>
      </c>
      <c r="D7" s="3">
        <f>SQRT(C7^2*$C$4^2+(1-C7)^2*$D$4^2+2*$C$4*$D$4*$F$3*C7*(1-C7))</f>
        <v>4.5100000000000001E-2</v>
      </c>
      <c r="E7" s="3">
        <f>$C$3*C7+$D$3*(1-C7)</f>
        <v>5.2999999999999999E-2</v>
      </c>
      <c r="F7" s="5">
        <v>0</v>
      </c>
      <c r="G7" s="5">
        <f>$E$3+$H$3*F7</f>
        <v>0.05</v>
      </c>
    </row>
    <row r="8" spans="2:8">
      <c r="C8" s="2">
        <v>0.1</v>
      </c>
      <c r="D8" s="3">
        <f>SQRT(C8^2*$C$4^2+(1-C8)^2*$D$4^2+2*$C$4*$D$4*$F$3*C8*(1-C8))</f>
        <v>4.7415348780748205E-2</v>
      </c>
      <c r="E8" s="3">
        <f t="shared" ref="E8:E17" si="0">$C$3*C8+$D$3*(1-C8)</f>
        <v>5.8999999999999997E-2</v>
      </c>
      <c r="F8" s="5">
        <v>0.01</v>
      </c>
      <c r="G8" s="5">
        <f t="shared" ref="G8:G27" si="1">$E$3+$H$3*F8</f>
        <v>5.3474887706812378E-2</v>
      </c>
    </row>
    <row r="9" spans="2:8">
      <c r="C9" s="2">
        <v>0.2</v>
      </c>
      <c r="D9" s="3">
        <f t="shared" ref="D7:D18" si="2">SQRT(C9^2*$C$4^2+(1-C9)^2*$D$4^2+2*$C$4*$D$4*$F$3*C9*(1-C9))</f>
        <v>5.5369840165924271E-2</v>
      </c>
      <c r="E9" s="3">
        <f t="shared" si="0"/>
        <v>6.5000000000000002E-2</v>
      </c>
      <c r="F9" s="5">
        <v>0.02</v>
      </c>
      <c r="G9" s="5">
        <f t="shared" si="1"/>
        <v>5.6949775413624761E-2</v>
      </c>
    </row>
    <row r="10" spans="2:8">
      <c r="C10" s="2">
        <v>0.3</v>
      </c>
      <c r="D10" s="3">
        <f t="shared" si="2"/>
        <v>6.6983742057308199E-2</v>
      </c>
      <c r="E10" s="3">
        <f t="shared" si="0"/>
        <v>7.0999999999999994E-2</v>
      </c>
      <c r="F10" s="5">
        <v>0.03</v>
      </c>
      <c r="G10" s="5">
        <f t="shared" si="1"/>
        <v>6.0424663120437136E-2</v>
      </c>
    </row>
    <row r="11" spans="2:8">
      <c r="C11" s="2">
        <v>0.4</v>
      </c>
      <c r="D11" s="3">
        <f t="shared" si="2"/>
        <v>8.0692148316921147E-2</v>
      </c>
      <c r="E11" s="3">
        <f>$C$3*C11+$D$3*(1-C11)</f>
        <v>7.6999999999999999E-2</v>
      </c>
      <c r="F11" s="5">
        <v>0.04</v>
      </c>
      <c r="G11" s="5">
        <f t="shared" si="1"/>
        <v>6.3899550827249518E-2</v>
      </c>
    </row>
    <row r="12" spans="2:8">
      <c r="C12" s="2">
        <v>0.5</v>
      </c>
      <c r="D12" s="3">
        <f t="shared" si="2"/>
        <v>9.559823481633957E-2</v>
      </c>
      <c r="E12" s="3">
        <f t="shared" si="0"/>
        <v>8.3000000000000004E-2</v>
      </c>
      <c r="F12" s="5">
        <v>0.05</v>
      </c>
      <c r="G12" s="5">
        <f t="shared" si="1"/>
        <v>6.7374438534061887E-2</v>
      </c>
    </row>
    <row r="13" spans="2:8">
      <c r="C13" s="2">
        <v>0.6</v>
      </c>
      <c r="D13" s="3">
        <f t="shared" si="2"/>
        <v>0.11122149432551245</v>
      </c>
      <c r="E13" s="3">
        <f t="shared" si="0"/>
        <v>8.8999999999999996E-2</v>
      </c>
      <c r="F13" s="5">
        <v>0.06</v>
      </c>
      <c r="G13" s="5">
        <f t="shared" si="1"/>
        <v>7.0849326240874269E-2</v>
      </c>
    </row>
    <row r="14" spans="2:8">
      <c r="C14" s="2">
        <v>0.7</v>
      </c>
      <c r="D14" s="3">
        <f t="shared" si="2"/>
        <v>0.127298144919712</v>
      </c>
      <c r="E14" s="3">
        <f t="shared" si="0"/>
        <v>9.5000000000000001E-2</v>
      </c>
      <c r="F14" s="5">
        <v>7.0000000000000007E-2</v>
      </c>
      <c r="G14" s="5">
        <f t="shared" si="1"/>
        <v>7.4324213947686651E-2</v>
      </c>
    </row>
    <row r="15" spans="2:8">
      <c r="C15" s="2">
        <v>0.8</v>
      </c>
      <c r="D15" s="3">
        <f t="shared" si="2"/>
        <v>0.14367607038056129</v>
      </c>
      <c r="E15" s="3">
        <f t="shared" si="0"/>
        <v>0.10100000000000001</v>
      </c>
      <c r="F15" s="5">
        <v>0.08</v>
      </c>
      <c r="G15" s="5">
        <f t="shared" si="1"/>
        <v>7.779910165449902E-2</v>
      </c>
    </row>
    <row r="16" spans="2:8">
      <c r="C16" s="2">
        <v>0.9</v>
      </c>
      <c r="D16" s="3">
        <f t="shared" si="2"/>
        <v>0.16026293177151102</v>
      </c>
      <c r="E16" s="3">
        <f t="shared" si="0"/>
        <v>0.107</v>
      </c>
      <c r="F16" s="5">
        <v>0.09</v>
      </c>
      <c r="G16" s="5">
        <f t="shared" si="1"/>
        <v>8.1273989361311388E-2</v>
      </c>
    </row>
    <row r="17" spans="3:7">
      <c r="C17" s="2">
        <v>1</v>
      </c>
      <c r="D17" s="3">
        <f t="shared" si="2"/>
        <v>0.17699999999999999</v>
      </c>
      <c r="E17" s="3">
        <f t="shared" si="0"/>
        <v>0.113</v>
      </c>
      <c r="F17" s="5">
        <v>0.1</v>
      </c>
      <c r="G17" s="5">
        <f t="shared" si="1"/>
        <v>8.4748877068123785E-2</v>
      </c>
    </row>
    <row r="18" spans="3:7">
      <c r="C18" s="6">
        <v>0.53447999999999996</v>
      </c>
      <c r="D18" s="8">
        <f t="shared" si="2"/>
        <v>0.1009206712816907</v>
      </c>
      <c r="E18" s="8">
        <f t="shared" ref="E18" si="3">$C$3*C18+$D$3*(1-C18)</f>
        <v>8.50688E-2</v>
      </c>
      <c r="F18" s="5">
        <v>0.11</v>
      </c>
      <c r="G18" s="5">
        <f t="shared" si="1"/>
        <v>8.8223764774936153E-2</v>
      </c>
    </row>
    <row r="19" spans="3:7">
      <c r="F19" s="5">
        <v>0.12</v>
      </c>
      <c r="G19" s="5">
        <f t="shared" si="1"/>
        <v>9.1698652481748522E-2</v>
      </c>
    </row>
    <row r="20" spans="3:7">
      <c r="F20" s="5">
        <v>0.13</v>
      </c>
      <c r="G20" s="5">
        <f t="shared" si="1"/>
        <v>9.5173540188560918E-2</v>
      </c>
    </row>
    <row r="21" spans="3:7">
      <c r="F21" s="5">
        <v>0.14000000000000001</v>
      </c>
      <c r="G21" s="5">
        <f t="shared" si="1"/>
        <v>9.8648427895373286E-2</v>
      </c>
    </row>
    <row r="22" spans="3:7">
      <c r="F22" s="5">
        <v>0.15</v>
      </c>
      <c r="G22" s="5">
        <f t="shared" si="1"/>
        <v>0.10212331560218565</v>
      </c>
    </row>
    <row r="23" spans="3:7">
      <c r="F23" s="5">
        <v>0.16</v>
      </c>
      <c r="G23" s="5">
        <f t="shared" si="1"/>
        <v>0.10559820330899805</v>
      </c>
    </row>
    <row r="24" spans="3:7">
      <c r="F24" s="5">
        <v>0.17</v>
      </c>
      <c r="G24" s="5">
        <f t="shared" si="1"/>
        <v>0.10907309101581042</v>
      </c>
    </row>
    <row r="25" spans="3:7">
      <c r="F25" s="5">
        <v>0.18</v>
      </c>
      <c r="G25" s="5">
        <f t="shared" si="1"/>
        <v>0.11254797872262279</v>
      </c>
    </row>
    <row r="26" spans="3:7">
      <c r="F26" s="5">
        <v>0.19</v>
      </c>
      <c r="G26" s="5">
        <f t="shared" si="1"/>
        <v>0.11602286642943517</v>
      </c>
    </row>
    <row r="27" spans="3:7">
      <c r="F27" s="5">
        <v>0.2</v>
      </c>
      <c r="G27" s="5">
        <f t="shared" si="1"/>
        <v>0.11949775413624755</v>
      </c>
    </row>
    <row r="28" spans="3:7">
      <c r="F28" s="5"/>
      <c r="G28" s="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Lu</dc:creator>
  <cp:lastModifiedBy>John Lu</cp:lastModifiedBy>
  <dcterms:created xsi:type="dcterms:W3CDTF">2020-07-29T19:10:20Z</dcterms:created>
  <dcterms:modified xsi:type="dcterms:W3CDTF">2020-07-30T02:08:16Z</dcterms:modified>
</cp:coreProperties>
</file>