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Main" sheetId="2" r:id="rId6"/>
    <sheet state="visible" name="Instructions" sheetId="3" r:id="rId7"/>
    <sheet state="visible" name="Maths and Formulas" sheetId="4" r:id="rId8"/>
    <sheet state="hidden" name="Validation" sheetId="5" r:id="rId9"/>
    <sheet state="hidden" name="Gold" sheetId="6" r:id="rId10"/>
    <sheet state="hidden" name="Green" sheetId="7" r:id="rId11"/>
    <sheet state="hidden" name="Evolved" sheetId="8" r:id="rId12"/>
    <sheet state="hidden" name="Blue" sheetId="9" r:id="rId13"/>
    <sheet state="hidden" name="Yellow" sheetId="10" r:id="rId14"/>
    <sheet state="hidden" name="Aptitudes" sheetId="11" r:id="rId15"/>
    <sheet state="hidden" name="Red" sheetId="12" r:id="rId16"/>
    <sheet state="hidden" name="Purple" sheetId="13" r:id="rId17"/>
    <sheet state="hidden" name="Inherited Unique Skill" sheetId="14" r:id="rId18"/>
    <sheet state="visible" name="changelog" sheetId="15" r:id="rId19"/>
  </sheets>
  <definedNames>
    <definedName name="Green">Green!$B$2:$B$75</definedName>
  </definedNames>
  <calcPr/>
</workbook>
</file>

<file path=xl/sharedStrings.xml><?xml version="1.0" encoding="utf-8"?>
<sst xmlns="http://schemas.openxmlformats.org/spreadsheetml/2006/main" count="2048" uniqueCount="776">
  <si>
    <t>UMAMUSUME RATING CALCULATOR</t>
  </si>
  <si>
    <r>
      <rPr>
        <b/>
        <sz val="14.0"/>
        <u/>
      </rPr>
      <t xml:space="preserve">INSTRUCTIONS
</t>
    </r>
    <r>
      <rPr>
        <b/>
        <u/>
      </rPr>
      <t xml:space="preserve">
1. Make a copy of this file (File -&gt; Make a Copy) PLEAaSE
Do not download this sheet and use it in Excel, the calc WILL break
2. Read the instructions page here Umamusume Rating Calculator Eng.
3. Head over to the Main sheet and input stats, aptitudes and skills in the blue colored boxes.
4. Enjoy your cal-cu-la-tor.
NOTE
</t>
    </r>
    <r>
      <rPr>
        <b val="0"/>
        <u/>
      </rPr>
      <t xml:space="preserve">You may check a skill's score by checking out the different hidden sheets (View &gt; Hidden Sheets)
Quick link for copies to access original: 
</t>
    </r>
    <r>
      <rPr>
        <b/>
        <u/>
      </rPr>
      <t>Umamusume Rating Calculator Eng.
There’s a Script in my calculator!!
Scriptless copy of Rating calculator</t>
    </r>
    <r>
      <rPr>
        <b val="0"/>
        <u/>
      </rPr>
      <t xml:space="preserve">
This sheet is more or less a translation of </t>
    </r>
    <r>
      <rPr>
        <b val="0"/>
        <color rgb="FF1155CC"/>
        <u/>
      </rPr>
      <t>ウマ娘 評価シミュレーター</t>
    </r>
    <r>
      <rPr>
        <b val="0"/>
        <u/>
      </rPr>
      <t>, the original Japanese rating calculator.</t>
    </r>
  </si>
  <si>
    <t>if any errors/discrepancies,
suggestions or you require help
please contact me on discord, x or Reddit
@zdkr_4ii or u/zDakraii</t>
  </si>
  <si>
    <r>
      <rPr>
        <b/>
      </rPr>
      <t>Data, Formulas and Idea</t>
    </r>
    <r>
      <rPr/>
      <t xml:space="preserve">: </t>
    </r>
    <r>
      <rPr>
        <color rgb="FF1155CC"/>
        <u/>
      </rPr>
      <t xml:space="preserve">Umsatei
</t>
    </r>
    <r>
      <rPr>
        <b/>
      </rPr>
      <t>Data:</t>
    </r>
    <r>
      <rPr/>
      <t xml:space="preserve"> </t>
    </r>
    <r>
      <rPr>
        <color rgb="FF1155CC"/>
        <u/>
      </rPr>
      <t>Umamusu Wiki</t>
    </r>
    <r>
      <rPr/>
      <t xml:space="preserve"> &amp; </t>
    </r>
    <r>
      <rPr>
        <color rgb="FF1155CC"/>
        <u/>
      </rPr>
      <t>GameWith</t>
    </r>
    <r>
      <rPr/>
      <t xml:space="preserve">
</t>
    </r>
    <r>
      <rPr>
        <b/>
      </rPr>
      <t>Media</t>
    </r>
    <r>
      <rPr/>
      <t xml:space="preserve">: Cygames, Inc.
</t>
    </r>
    <r>
      <rPr>
        <b/>
      </rPr>
      <t>Inspiration</t>
    </r>
    <r>
      <rPr/>
      <t xml:space="preserve">: </t>
    </r>
    <r>
      <rPr>
        <color rgb="FF1155CC"/>
        <u/>
      </rPr>
      <t>Maygi</t>
    </r>
    <r>
      <rPr/>
      <t xml:space="preserve">'s calculators
</t>
    </r>
    <r>
      <rPr>
        <sz val="7.0"/>
      </rPr>
      <t>I do not own any media used</t>
    </r>
  </si>
  <si>
    <t>Speed</t>
  </si>
  <si>
    <t>Stamina</t>
  </si>
  <si>
    <t>Power</t>
  </si>
  <si>
    <t>Guts</t>
  </si>
  <si>
    <t>Wit</t>
  </si>
  <si>
    <t>Yellow</t>
  </si>
  <si>
    <t>Corner Acceleration ○</t>
  </si>
  <si>
    <t>Toggle settings</t>
  </si>
  <si>
    <t>Stat points</t>
  </si>
  <si>
    <t>Gold</t>
  </si>
  <si>
    <t>Speed Star</t>
  </si>
  <si>
    <t>Maximum score threshold</t>
  </si>
  <si>
    <t>Score</t>
  </si>
  <si>
    <t>Green</t>
  </si>
  <si>
    <t>Pace Chaser Savvy ○</t>
  </si>
  <si>
    <t>Minimum score threshold</t>
  </si>
  <si>
    <t>Spring Spectacle</t>
  </si>
  <si>
    <t>-</t>
  </si>
  <si>
    <t>Filter CM specific Green skills</t>
  </si>
  <si>
    <t>Turf</t>
  </si>
  <si>
    <t>S-A</t>
  </si>
  <si>
    <t>Dirt</t>
  </si>
  <si>
    <t>B-C</t>
  </si>
  <si>
    <t>Aptitude Templates</t>
  </si>
  <si>
    <t>Sprint</t>
  </si>
  <si>
    <t>Mile</t>
  </si>
  <si>
    <t>Medium</t>
  </si>
  <si>
    <t>Long</t>
  </si>
  <si>
    <t>Sakura Chiyono O</t>
  </si>
  <si>
    <t>Oguri Cap</t>
  </si>
  <si>
    <t>D-E-F</t>
  </si>
  <si>
    <t>Front</t>
  </si>
  <si>
    <t>Pace</t>
  </si>
  <si>
    <t>Late</t>
  </si>
  <si>
    <t>End</t>
  </si>
  <si>
    <t>Unique Skill Lvl</t>
  </si>
  <si>
    <t>Uma Star Lvl</t>
  </si>
  <si>
    <t>3★</t>
  </si>
  <si>
    <t>Total Score</t>
  </si>
  <si>
    <t>Next Rank</t>
  </si>
  <si>
    <t>Sheet version:</t>
  </si>
  <si>
    <t>Latest version:</t>
  </si>
  <si>
    <t>Original Sheet:</t>
  </si>
  <si>
    <t>Umamusume Rating Calculator Eng.</t>
  </si>
  <si>
    <t>Reset all</t>
  </si>
  <si>
    <t>Multipliers &lt;=1200</t>
  </si>
  <si>
    <t>[.5, .8, 1, 1.3, 1.6, 1.8, 2.1, 2.4, 2.6, 2.8, 2.9, 3, 3.1, 3.3, 3.4, 3.5, 3.9, 4.1, 4.2, 4.3, 5.2, 5.5, 6.6, 6.8, 6.9]</t>
  </si>
  <si>
    <t>https://pastebin.com/qSfsjwGC</t>
  </si>
  <si>
    <t>Multipliers &gt;=1200</t>
  </si>
  <si>
    <t>[7.888, 8, 8.1, 8.3, 8.4, 8.5, 8.6, 8.8, 8.9, 9, 9.2, 9.3, 9.4, 9.6, 9.7, 9.8, 10, 10.1, 10.2, 10.3, 10.5, 10.6, 10.7, 10.9, 11, 11.1, 11.3, 11.4, 11.5, 11.7, 11.8, 11.9, 12.1, 12.2, 12.3, 12.4, 12.6, 12.7, 12.8, 13, 13.1, 13.2, 13.4, 13.5, 13.6, 13.8, 13.9, 14, 14.1, 14.3, 14.4, 14.5, 14.7, 14.8, 14.9, 15.1, 15.2, 15.3, 15.5, 15.6, 15.7, 15.9, 16, 16.1, 16.2, 16.4, 16.5, 16.6, 16.8, 16.9, 17, 17.2, 17.3, 17.4, 17.6, 17.7, 17.8, 17.9, 18.1, 18.2, 18.3]</t>
  </si>
  <si>
    <t>Ignited Spirit SPD</t>
  </si>
  <si>
    <t>Ignited Spirit PWR</t>
  </si>
  <si>
    <t>Ignited Spirit GUT</t>
  </si>
  <si>
    <t>Ignited Spirit WIT</t>
  </si>
  <si>
    <t>Corner Adept ○</t>
  </si>
  <si>
    <t>Straightaway Adept</t>
  </si>
  <si>
    <t>Ramp Up</t>
  </si>
  <si>
    <t>Homestretch Haste</t>
  </si>
  <si>
    <t>Fast-Paced</t>
  </si>
  <si>
    <t>Prepared to Pass</t>
  </si>
  <si>
    <t>Position Pilfer</t>
  </si>
  <si>
    <t>Outer Swell</t>
  </si>
  <si>
    <t>Masterful Gambit</t>
  </si>
  <si>
    <t>Gap Closer</t>
  </si>
  <si>
    <t>Productive Plan</t>
  </si>
  <si>
    <t>Up-Tempo</t>
  </si>
  <si>
    <t>Steadfast</t>
  </si>
  <si>
    <t>Inside Scoop</t>
  </si>
  <si>
    <t>Sprint Straightaways ◎</t>
  </si>
  <si>
    <t>Sprint Straightaways ○</t>
  </si>
  <si>
    <t>Sprint Corners ◎</t>
  </si>
  <si>
    <t>Sprint Corners ○</t>
  </si>
  <si>
    <t>Huge Lead</t>
  </si>
  <si>
    <t>Mile Straightaways ◎</t>
  </si>
  <si>
    <t>Mile Straightaways ○</t>
  </si>
  <si>
    <t>Mile Corners ◎</t>
  </si>
  <si>
    <t>Mile Corners ○</t>
  </si>
  <si>
    <t>Shifting Gears</t>
  </si>
  <si>
    <t>Unyielding Spirit</t>
  </si>
  <si>
    <t>Medium Straightaways ◎</t>
  </si>
  <si>
    <t>Medium Straightaways ○</t>
  </si>
  <si>
    <t>Medium Corners ◎</t>
  </si>
  <si>
    <t>Medium Corners ○</t>
  </si>
  <si>
    <t>Long Straightaways ◎</t>
  </si>
  <si>
    <t>Long Straightaways ○</t>
  </si>
  <si>
    <t>Long Corners ◎</t>
  </si>
  <si>
    <t>Long Corners ○</t>
  </si>
  <si>
    <t>Keeping the Lead</t>
  </si>
  <si>
    <t>Pressure</t>
  </si>
  <si>
    <t>Front Runner Straightaways ◎</t>
  </si>
  <si>
    <t>Front Runner Straightaways ○</t>
  </si>
  <si>
    <t>Front Runner Corners ◎</t>
  </si>
  <si>
    <t>Front Runner Corners ○</t>
  </si>
  <si>
    <t>Leader's Pride</t>
  </si>
  <si>
    <t>Pace Chaser Straightaways ◎</t>
  </si>
  <si>
    <t>Pace Chaser Straightaways ○</t>
  </si>
  <si>
    <t>Pace Chaser Corners ◎</t>
  </si>
  <si>
    <t>Pace Chaser Corners ○</t>
  </si>
  <si>
    <t>Late Surger Straightaways ◎</t>
  </si>
  <si>
    <t>Late Surger Straightaways ○</t>
  </si>
  <si>
    <t>Later Surger Corners ◎</t>
  </si>
  <si>
    <t>Late Surger Corners ○</t>
  </si>
  <si>
    <t>1,500,000 CC</t>
  </si>
  <si>
    <t>End Closer Straightaways ◎</t>
  </si>
  <si>
    <t>End Closer Straightaways ○</t>
  </si>
  <si>
    <t>End Closer Corners ◎</t>
  </si>
  <si>
    <t>End Closer Corners ○</t>
  </si>
  <si>
    <t>Uma Stan</t>
  </si>
  <si>
    <t>Tail Held High</t>
  </si>
  <si>
    <t>Slipstream</t>
  </si>
  <si>
    <t>Playtime's Over!</t>
  </si>
  <si>
    <t>Top Pick</t>
  </si>
  <si>
    <t>Straightaway Acceleration</t>
  </si>
  <si>
    <t>Nimble Navigator</t>
  </si>
  <si>
    <t>Early Lead</t>
  </si>
  <si>
    <t>Final Push</t>
  </si>
  <si>
    <t>Head-On</t>
  </si>
  <si>
    <t>Slick Surge</t>
  </si>
  <si>
    <t>Straightaway Spurt</t>
  </si>
  <si>
    <t>Sprinting Gear</t>
  </si>
  <si>
    <t>Updrafters</t>
  </si>
  <si>
    <t>Countermeasure</t>
  </si>
  <si>
    <t>Acceleration</t>
  </si>
  <si>
    <t>Second Wind</t>
  </si>
  <si>
    <t>Shrewd Step</t>
  </si>
  <si>
    <t>Straight Descent</t>
  </si>
  <si>
    <t>Tactical Tweak</t>
  </si>
  <si>
    <t>Fighter</t>
  </si>
  <si>
    <t>Highlander</t>
  </si>
  <si>
    <t>Groundwork</t>
  </si>
  <si>
    <t>Prudent Positioning</t>
  </si>
  <si>
    <t>Go with the Flow</t>
  </si>
  <si>
    <t>Meticulous Measures</t>
  </si>
  <si>
    <t>Thunderbolt Step</t>
  </si>
  <si>
    <t>Dodging Danger</t>
  </si>
  <si>
    <t>Focus</t>
  </si>
  <si>
    <t>Hawkeye</t>
  </si>
  <si>
    <t>Studious</t>
  </si>
  <si>
    <t>I Can See Right Through You</t>
  </si>
  <si>
    <t>Strategist</t>
  </si>
  <si>
    <t>All I've Got</t>
  </si>
  <si>
    <t>Feature Act</t>
  </si>
  <si>
    <t>Early Start</t>
  </si>
  <si>
    <t>Risky Business</t>
  </si>
  <si>
    <t>Light as a Feather</t>
  </si>
  <si>
    <t>Fighting Spirit</t>
  </si>
  <si>
    <t>Eager</t>
  </si>
  <si>
    <t>Pumped</t>
  </si>
  <si>
    <t>Fearless</t>
  </si>
  <si>
    <t>With All My Soul</t>
  </si>
  <si>
    <t>Full Throttle</t>
  </si>
  <si>
    <t>Downhill Speedster</t>
  </si>
  <si>
    <t>Take the Chance</t>
  </si>
  <si>
    <t>Forward, March!</t>
  </si>
  <si>
    <t>Glittering Star</t>
  </si>
  <si>
    <t>Burning Spirit SPD</t>
  </si>
  <si>
    <t>Burning Spirit STA</t>
  </si>
  <si>
    <t>Burning Spirit PWR</t>
  </si>
  <si>
    <t>Burning Spirit GUT</t>
  </si>
  <si>
    <t>Burning Spirit WIT</t>
  </si>
  <si>
    <t>Runaway</t>
  </si>
  <si>
    <t>Super Lucky Seven</t>
  </si>
  <si>
    <t>Fall Frenzy</t>
  </si>
  <si>
    <t>Right-Handed Demon</t>
  </si>
  <si>
    <t>Yodo Invicta</t>
  </si>
  <si>
    <t>Firm Course Menace</t>
  </si>
  <si>
    <t>Swinging Maestro</t>
  </si>
  <si>
    <t>Breath of Fresh Air</t>
  </si>
  <si>
    <t>Iron Will</t>
  </si>
  <si>
    <t>Indomitable</t>
  </si>
  <si>
    <t>Unruffled</t>
  </si>
  <si>
    <t>Calm and Collected</t>
  </si>
  <si>
    <t>Race Planner</t>
  </si>
  <si>
    <t>Sleeping Lion</t>
  </si>
  <si>
    <t>Keen Eye</t>
  </si>
  <si>
    <t>Trackblazer</t>
  </si>
  <si>
    <t>Cooldown</t>
  </si>
  <si>
    <t>Adrenaline Rush</t>
  </si>
  <si>
    <t>Miraculous Step</t>
  </si>
  <si>
    <t>Restless</t>
  </si>
  <si>
    <t>Gourmand</t>
  </si>
  <si>
    <t>Relax</t>
  </si>
  <si>
    <t>Go-Home Specialist</t>
  </si>
  <si>
    <t>Serenity</t>
  </si>
  <si>
    <t>Lie in Wait</t>
  </si>
  <si>
    <t>VIP Pass</t>
  </si>
  <si>
    <t>Of Calm Mind</t>
  </si>
  <si>
    <t>Master of the Sands</t>
  </si>
  <si>
    <t>Professor of Curvature</t>
  </si>
  <si>
    <t>Beeline Burst</t>
  </si>
  <si>
    <t>It's On!</t>
  </si>
  <si>
    <t>In Body and Mind</t>
  </si>
  <si>
    <t>Escape Artist</t>
  </si>
  <si>
    <t>Fast &amp; Furious</t>
  </si>
  <si>
    <t>Rising Dragon</t>
  </si>
  <si>
    <t>Sturm und Drang</t>
  </si>
  <si>
    <t>Blinding Flash</t>
  </si>
  <si>
    <t>Mile Maven</t>
  </si>
  <si>
    <t>Killer Tunes</t>
  </si>
  <si>
    <t>Unyielding</t>
  </si>
  <si>
    <t>Innate Experience</t>
  </si>
  <si>
    <t>Staggering Lead</t>
  </si>
  <si>
    <t>Changing Gears</t>
  </si>
  <si>
    <t>Big-Sisterly</t>
  </si>
  <si>
    <t>Vanguard Spirit</t>
  </si>
  <si>
    <t>Overwhelming Pressure</t>
  </si>
  <si>
    <t>15,000,000 CC</t>
  </si>
  <si>
    <t>Trending in the Charts!</t>
  </si>
  <si>
    <t>Corner Connoisseur</t>
  </si>
  <si>
    <t>Rushing Gale!</t>
  </si>
  <si>
    <t>No Stopping Me!</t>
  </si>
  <si>
    <t>Taking the Lead</t>
  </si>
  <si>
    <t>Unrestrained</t>
  </si>
  <si>
    <t>On Your Left!</t>
  </si>
  <si>
    <t>Encroaching Shadow</t>
  </si>
  <si>
    <t>Turbo Sprint</t>
  </si>
  <si>
    <t>Furious Feat</t>
  </si>
  <si>
    <t>Plan X</t>
  </si>
  <si>
    <t>Step on the Gas!</t>
  </si>
  <si>
    <t>Technician</t>
  </si>
  <si>
    <t>Determined Descent</t>
  </si>
  <si>
    <t>Shatterproof</t>
  </si>
  <si>
    <t>Hard Worker</t>
  </si>
  <si>
    <t>Center Stage</t>
  </si>
  <si>
    <t>Lane Legerdemain</t>
  </si>
  <si>
    <t>Perfect Prep!</t>
  </si>
  <si>
    <t>Lightning Step</t>
  </si>
  <si>
    <t>Sixth Sense</t>
  </si>
  <si>
    <t>Concentration</t>
  </si>
  <si>
    <t>Clairvoyance</t>
  </si>
  <si>
    <t>The Bigger Picture</t>
  </si>
  <si>
    <t>The Coast Is Clear!</t>
  </si>
  <si>
    <t>Crusader</t>
  </si>
  <si>
    <t>Superstan</t>
  </si>
  <si>
    <t>Come What May</t>
  </si>
  <si>
    <t>Tail Nine</t>
  </si>
  <si>
    <t>Headliner</t>
  </si>
  <si>
    <t>Daring Strike</t>
  </si>
  <si>
    <t>Nothing Ventured</t>
  </si>
  <si>
    <t>Flash Forward</t>
  </si>
  <si>
    <t>In High Spirits</t>
  </si>
  <si>
    <t>Blast Forward</t>
  </si>
  <si>
    <t>Top Runner</t>
  </si>
  <si>
    <t>Burning Soul</t>
  </si>
  <si>
    <t>Elated</t>
  </si>
  <si>
    <t>Full of Vigor</t>
  </si>
  <si>
    <t>Dauntless</t>
  </si>
  <si>
    <t>Wild Wind</t>
  </si>
  <si>
    <t>See Ya Later!</t>
  </si>
  <si>
    <t>Keep Going!</t>
  </si>
  <si>
    <t>Moonlit Flash</t>
  </si>
  <si>
    <t>Refraction Arc</t>
  </si>
  <si>
    <t>From the Brink</t>
  </si>
  <si>
    <t>Neck and Neck</t>
  </si>
  <si>
    <t>Lead the Charge!</t>
  </si>
  <si>
    <t>Radiant Star</t>
  </si>
  <si>
    <t>Best in Japan</t>
  </si>
  <si>
    <t>Tantalizing Trick</t>
  </si>
  <si>
    <t>Dominator</t>
  </si>
  <si>
    <t>Petrifying Gaze</t>
  </si>
  <si>
    <t>Adored by All</t>
  </si>
  <si>
    <t>Battle Formation</t>
  </si>
  <si>
    <t>Mystifying Murmur</t>
  </si>
  <si>
    <t>Stamina Siphon</t>
  </si>
  <si>
    <t>All-Seeing Eyes</t>
  </si>
  <si>
    <t>Illusionist</t>
  </si>
  <si>
    <t>Dazzling Disorientation</t>
  </si>
  <si>
    <t>Right-Handed ◎</t>
  </si>
  <si>
    <t>Right-Handed ○</t>
  </si>
  <si>
    <t>Left-Handed ◎</t>
  </si>
  <si>
    <t>Left-Handed ○</t>
  </si>
  <si>
    <t>Spring Runner ◎</t>
  </si>
  <si>
    <t>Spring Runner ○</t>
  </si>
  <si>
    <t>Summer Runner ◎</t>
  </si>
  <si>
    <t>Summer Runner ○</t>
  </si>
  <si>
    <t>Fall Runner ◎</t>
  </si>
  <si>
    <t>Fall Runner ○</t>
  </si>
  <si>
    <t>Winter Runner ◎</t>
  </si>
  <si>
    <t>Winter Runner ○</t>
  </si>
  <si>
    <t>Outer Post Proficiency ◎</t>
  </si>
  <si>
    <t>Outer Post Proficiency ○</t>
  </si>
  <si>
    <t>Maverick ◎</t>
  </si>
  <si>
    <t>Maverick ○</t>
  </si>
  <si>
    <t>Long Shot ◎</t>
  </si>
  <si>
    <t>Long Shot ○</t>
  </si>
  <si>
    <t>Sympathy</t>
  </si>
  <si>
    <t>Lone Wolf</t>
  </si>
  <si>
    <t>Tokyo Racecourse ◎</t>
  </si>
  <si>
    <t>Tokyo Racecourse ○</t>
  </si>
  <si>
    <t>Nakayama Racecourse ◎</t>
  </si>
  <si>
    <t>Nakayama Racecourse ○</t>
  </si>
  <si>
    <t>Hanshin Racecourse ◎</t>
  </si>
  <si>
    <t>Hanshin Racecourse ○</t>
  </si>
  <si>
    <t>Kyoto Racecourse ◎</t>
  </si>
  <si>
    <t>Kyoto Racecourse ○</t>
  </si>
  <si>
    <t>Chukyo Racecourse ◎</t>
  </si>
  <si>
    <t>Chukyo Racecourse ○</t>
  </si>
  <si>
    <t>Sapporo Racecourse ◎</t>
  </si>
  <si>
    <t>Sapporo Racecourse ○</t>
  </si>
  <si>
    <t>Hakodate Racecourse ◎</t>
  </si>
  <si>
    <t>Hakodate Racecourse ○</t>
  </si>
  <si>
    <t>Fukushima Racecourse ◎</t>
  </si>
  <si>
    <t>Fukushima Racecourse ○</t>
  </si>
  <si>
    <t>Niigata Racecourse ◎</t>
  </si>
  <si>
    <t>Niigata Racecourse ○</t>
  </si>
  <si>
    <t>Kokura Racecourse ◎</t>
  </si>
  <si>
    <t>Kokura Racecourse ○</t>
  </si>
  <si>
    <t>Oi Racecourse ◎</t>
  </si>
  <si>
    <t>Oi Racecourse ○</t>
  </si>
  <si>
    <t>Standard Distance ◎</t>
  </si>
  <si>
    <t>Standard Distance ○</t>
  </si>
  <si>
    <t>Non-Standard Distance ◎</t>
  </si>
  <si>
    <t>Non-Standard Distance ○</t>
  </si>
  <si>
    <t>Restraint</t>
  </si>
  <si>
    <t>Firm Conditions ◎</t>
  </si>
  <si>
    <t>Firm Conditions ○</t>
  </si>
  <si>
    <t>Wet Conditions ◎</t>
  </si>
  <si>
    <t>Wet Conditions ○</t>
  </si>
  <si>
    <t>Competitive Spirit ◎</t>
  </si>
  <si>
    <t>Competitive Spirit ○</t>
  </si>
  <si>
    <t>Sunny Days ◎</t>
  </si>
  <si>
    <t>Sunny Days ○</t>
  </si>
  <si>
    <t>Cloudy Days ◎</t>
  </si>
  <si>
    <t>Cloudy Days ○</t>
  </si>
  <si>
    <t>Rainy Days ◎</t>
  </si>
  <si>
    <t>Rainy Days ○</t>
  </si>
  <si>
    <t>Snowy Days ◎</t>
  </si>
  <si>
    <t>Snowy Days ○</t>
  </si>
  <si>
    <t>Target in Sight ◎</t>
  </si>
  <si>
    <t>Target in Sight ○</t>
  </si>
  <si>
    <t>Inner Post Proficiency ◎</t>
  </si>
  <si>
    <t>Inner Post Proficiency ○</t>
  </si>
  <si>
    <t>Front Runner Savvy ◎</t>
  </si>
  <si>
    <t>Front Runner Savvy ○</t>
  </si>
  <si>
    <t>Pace Chaser Savvy ◎</t>
  </si>
  <si>
    <t>Late Surger Savvy ◎</t>
  </si>
  <si>
    <t>Late Surger Savvy ○</t>
  </si>
  <si>
    <t>End Closer Savvy ◎</t>
  </si>
  <si>
    <t>End Closer Savvy ○</t>
  </si>
  <si>
    <t>Lucky Seven</t>
  </si>
  <si>
    <t>None</t>
  </si>
  <si>
    <t>G</t>
  </si>
  <si>
    <t>CM9 Capricorn</t>
  </si>
  <si>
    <t>CM10 Aquarius</t>
  </si>
  <si>
    <t>CM11 Pisces</t>
  </si>
  <si>
    <t>CM12 Aries</t>
  </si>
  <si>
    <t>Special Week</t>
  </si>
  <si>
    <t>Hungry Commander</t>
  </si>
  <si>
    <t>Dream-fulfilling Sprint</t>
  </si>
  <si>
    <t>Silence Suzuka</t>
  </si>
  <si>
    <t>Perfect Concentration</t>
  </si>
  <si>
    <t>Dimensional Runaway</t>
  </si>
  <si>
    <t>Tokai Teio</t>
  </si>
  <si>
    <t>Genius Technique</t>
  </si>
  <si>
    <t>Teio Step</t>
  </si>
  <si>
    <t>Maruzensky</t>
  </si>
  <si>
    <t>Blasting Off!</t>
  </si>
  <si>
    <t>Crimson Over-revving</t>
  </si>
  <si>
    <t>Break Through the Red Zone</t>
  </si>
  <si>
    <t>Glutton of Kasamatsu</t>
  </si>
  <si>
    <t>Monstrous Cornering</t>
  </si>
  <si>
    <t>Starved Monster</t>
  </si>
  <si>
    <t>Gold Ship</t>
  </si>
  <si>
    <t>Clear View with 564 Eyes!</t>
  </si>
  <si>
    <t>Extreme After-School Technique</t>
  </si>
  <si>
    <t>Vodka</t>
  </si>
  <si>
    <t>Flasks Up</t>
  </si>
  <si>
    <t>Unrivaled Strides</t>
  </si>
  <si>
    <t>Daiwa Scarlet</t>
  </si>
  <si>
    <t>Perfect Tune</t>
  </si>
  <si>
    <t>This is my win!</t>
  </si>
  <si>
    <t>Taiki Shuttle</t>
  </si>
  <si>
    <t>Sharpshooting!</t>
  </si>
  <si>
    <t>Frontier Spirit</t>
  </si>
  <si>
    <t>Grass Wonder</t>
  </si>
  <si>
    <t>Yamato Nadeshiko</t>
  </si>
  <si>
    <t>Conviction</t>
  </si>
  <si>
    <t>Mejiro McQueen</t>
  </si>
  <si>
    <t>Mejiro's Wisdom</t>
  </si>
  <si>
    <t>Star's Composure</t>
  </si>
  <si>
    <t>El Condor Pasa</t>
  </si>
  <si>
    <t>Falcon Eyes</t>
  </si>
  <si>
    <t>Flawless Performance</t>
  </si>
  <si>
    <t>Symboli Rudolf</t>
  </si>
  <si>
    <t>Unclouded Noble Path</t>
  </si>
  <si>
    <t>Hands-Down Victory</t>
  </si>
  <si>
    <t>Air Groove</t>
  </si>
  <si>
    <t>The Empress' Ploy</t>
  </si>
  <si>
    <t>Moonlit Water, Mirror Flower</t>
  </si>
  <si>
    <t>Mayano Top Gun</t>
  </si>
  <si>
    <t>You Copy?</t>
  </si>
  <si>
    <t>I Copy!</t>
  </si>
  <si>
    <t>Mejiro Ryan</t>
  </si>
  <si>
    <t>Muscle Anthem</t>
  </si>
  <si>
    <t>Rising Bulk Up</t>
  </si>
  <si>
    <t>Rice Shower</t>
  </si>
  <si>
    <t>Determined Hero</t>
  </si>
  <si>
    <t>Black Assassin</t>
  </si>
  <si>
    <t>Agnes Tachyon</t>
  </si>
  <si>
    <t>Pupil of Possibility</t>
  </si>
  <si>
    <t>Efficient Recreation</t>
  </si>
  <si>
    <t>Winning Ticket</t>
  </si>
  <si>
    <t>Tireless Effort</t>
  </si>
  <si>
    <t>Winning Road</t>
  </si>
  <si>
    <t>Sakura Bakushin O</t>
  </si>
  <si>
    <t>Bakushin Sprint!</t>
  </si>
  <si>
    <t>Bakushin Lead!</t>
  </si>
  <si>
    <t>Super Creek</t>
  </si>
  <si>
    <t>Sweet Bewitching</t>
  </si>
  <si>
    <t>Healing Maestro</t>
  </si>
  <si>
    <t>Haru Urara</t>
  </si>
  <si>
    <t>Not Done Yet!</t>
  </si>
  <si>
    <t>I Won't Lose!</t>
  </si>
  <si>
    <t>Matikanefukukitaru</t>
  </si>
  <si>
    <t>Lucky Omen!</t>
  </si>
  <si>
    <t>Seven Heavenly Fortunes</t>
  </si>
  <si>
    <t>Nice Nature</t>
  </si>
  <si>
    <t>Charming Cynical Girl</t>
  </si>
  <si>
    <t>Aim for the Leading Role!</t>
  </si>
  <si>
    <t>King Halo</t>
  </si>
  <si>
    <t>Electrifying Sweep</t>
  </si>
  <si>
    <t>King's Perspective</t>
  </si>
  <si>
    <t>These translations are taken from GameTora and may not be accurate when Evo skills arrive in Global</t>
  </si>
  <si>
    <r>
      <rPr>
        <rFont val="Arial"/>
      </rPr>
      <t xml:space="preserve">After fiddling around with: </t>
    </r>
    <r>
      <rPr>
        <rFont val="Arial"/>
        <color rgb="FF1155CC"/>
        <u/>
      </rPr>
      <t xml:space="preserve">https://gamewith.jp/uma-musume/article/show/279309 </t>
    </r>
  </si>
  <si>
    <t>Evo skills also has a scoring depending on aptitude, BUT all of these characters (so far and if I'm not mistaken) have golds that match their A-ranked aptitudes</t>
  </si>
  <si>
    <t>So I thought it'd be useless to get the scores for B aptitude or lower</t>
  </si>
  <si>
    <t>since it is not possible that an uma can decrease their own aptitude</t>
  </si>
  <si>
    <t>or is it?</t>
  </si>
  <si>
    <t>Be Still</t>
  </si>
  <si>
    <t>Familiar Ground</t>
  </si>
  <si>
    <t>Free-Spirited</t>
  </si>
  <si>
    <t>Ignited Spirit STA</t>
  </si>
  <si>
    <t>Corner Recovery ○</t>
  </si>
  <si>
    <t>Straightaway Recovery</t>
  </si>
  <si>
    <t>Lay Low</t>
  </si>
  <si>
    <t>Pace Strategy</t>
  </si>
  <si>
    <t>Calm in a Crowd</t>
  </si>
  <si>
    <t>Stamina to Spare</t>
  </si>
  <si>
    <t>Preferred Position</t>
  </si>
  <si>
    <t>Standing By</t>
  </si>
  <si>
    <t>Wait-and-See</t>
  </si>
  <si>
    <t>Watchful Eye</t>
  </si>
  <si>
    <t>Rosy Outlook</t>
  </si>
  <si>
    <t>Deep Breaths</t>
  </si>
  <si>
    <t>Extra Tank</t>
  </si>
  <si>
    <t>Soft Step</t>
  </si>
  <si>
    <t>Passing Pro</t>
  </si>
  <si>
    <t>Moxie</t>
  </si>
  <si>
    <t>Hydrate</t>
  </si>
  <si>
    <t>A Small Breather</t>
  </si>
  <si>
    <t>After-School Stroll</t>
  </si>
  <si>
    <t>Levelheaded</t>
  </si>
  <si>
    <t>Triple 7s</t>
  </si>
  <si>
    <t>Shake It Out</t>
  </si>
  <si>
    <t>Name</t>
  </si>
  <si>
    <t>Agnes Digital</t>
  </si>
  <si>
    <t>Biwa Hayahide</t>
  </si>
  <si>
    <t>Curren Chan</t>
  </si>
  <si>
    <t>Eishin Flash</t>
  </si>
  <si>
    <t>Fine Motion</t>
  </si>
  <si>
    <t>Fuji Kiseki</t>
  </si>
  <si>
    <t>Gold City</t>
  </si>
  <si>
    <t>Hishi Akebono</t>
  </si>
  <si>
    <t>Hishi Amazon</t>
  </si>
  <si>
    <t>Kawakami Princess</t>
  </si>
  <si>
    <t>Manhattan Cafe</t>
  </si>
  <si>
    <t>Meisho Doto</t>
  </si>
  <si>
    <t>Mejiro Ardan</t>
  </si>
  <si>
    <t>Mejiro Dober</t>
  </si>
  <si>
    <t>Mihono Bourbon</t>
  </si>
  <si>
    <t>Narita Brian</t>
  </si>
  <si>
    <t>Narita Taishin</t>
  </si>
  <si>
    <t>Seiun Sky</t>
  </si>
  <si>
    <t>Smart Falcon</t>
  </si>
  <si>
    <t>Tamamo Cross</t>
  </si>
  <si>
    <t>TM Opera O</t>
  </si>
  <si>
    <t>Tosen Jordan</t>
  </si>
  <si>
    <t>Hesitant Front Runners</t>
  </si>
  <si>
    <t>Hesitant Pace Chasers</t>
  </si>
  <si>
    <t>Hesitant Late Surgers</t>
  </si>
  <si>
    <t>Hesitant End Closers</t>
  </si>
  <si>
    <t>Intimidate</t>
  </si>
  <si>
    <t>Speed Eater</t>
  </si>
  <si>
    <t>Tether</t>
  </si>
  <si>
    <t>Intense Gaze</t>
  </si>
  <si>
    <t>Opening Gambit</t>
  </si>
  <si>
    <t>Restart</t>
  </si>
  <si>
    <t>Frenzied Front Runners</t>
  </si>
  <si>
    <t>Frenzied Pace Chasers</t>
  </si>
  <si>
    <t>Frenzied Late Surgers</t>
  </si>
  <si>
    <t>Frenzied End Closers</t>
  </si>
  <si>
    <t>Trick (Front)</t>
  </si>
  <si>
    <t>Trick (Rear)</t>
  </si>
  <si>
    <t>Subdued Front Runners</t>
  </si>
  <si>
    <t>Flustered Front Runners</t>
  </si>
  <si>
    <t>Subdued Pace Chasers</t>
  </si>
  <si>
    <t>Flustered Pace Chasers</t>
  </si>
  <si>
    <t>Subdued Late Surgers</t>
  </si>
  <si>
    <t>Flustered Late Surgers</t>
  </si>
  <si>
    <t>Subdued End Closers</t>
  </si>
  <si>
    <t>Flustered End Closers</t>
  </si>
  <si>
    <t>Stop Right There!</t>
  </si>
  <si>
    <t>Murmur</t>
  </si>
  <si>
    <t>Stamina Eater</t>
  </si>
  <si>
    <t>Sharp Gaze</t>
  </si>
  <si>
    <t>Smoke Screen</t>
  </si>
  <si>
    <t>Disorient</t>
  </si>
  <si>
    <t>Right-Handed ×</t>
  </si>
  <si>
    <t>Left-Handed ×</t>
  </si>
  <si>
    <t>Spring Runner ×</t>
  </si>
  <si>
    <t>Summer Runner ×</t>
  </si>
  <si>
    <t>Fall Runner ×</t>
  </si>
  <si>
    <t>Winter Runner ×</t>
  </si>
  <si>
    <t>Outer Post Averseness</t>
  </si>
  <si>
    <t>Inner Post Averseness</t>
  </si>
  <si>
    <t>G1 Averseness</t>
  </si>
  <si>
    <t>Tokyo Racecourse ×</t>
  </si>
  <si>
    <t>Nakayama Racecourse ×</t>
  </si>
  <si>
    <t>Hanshin Racecourse ×</t>
  </si>
  <si>
    <t>Kyoto Racecourse ×</t>
  </si>
  <si>
    <t>Chukyo Racecourse ×</t>
  </si>
  <si>
    <t>Sapporo Racecourse ×</t>
  </si>
  <si>
    <t>Hakodate Racecourse ×</t>
  </si>
  <si>
    <t>Fukushima Racecourse ×</t>
  </si>
  <si>
    <t>Niigata Racecourse ×</t>
  </si>
  <si>
    <t>Kokura Racecourse ×</t>
  </si>
  <si>
    <t>Standard Distance ×</t>
  </si>
  <si>
    <t>Non-Standard Distance ×</t>
  </si>
  <si>
    <t>Paddock Fright</t>
  </si>
  <si>
    <t>Oi Racecourse ×</t>
  </si>
  <si>
    <t>Firm Conditions ×</t>
  </si>
  <si>
    <t>Wet Conditions ×</t>
  </si>
  <si>
    <t>Wallflower</t>
  </si>
  <si>
    <t>Rainy Days ×</t>
  </si>
  <si>
    <t>Corner Recovery ×</t>
  </si>
  <si>
    <t>Corner Adept ×</t>
  </si>
  <si>
    <t>Defeatist</t>
  </si>
  <si>
    <t>Corner Acceleration ×</t>
  </si>
  <si>
    <t>Gatekept</t>
  </si>
  <si>
    <t>U=ma2</t>
  </si>
  <si>
    <t>Unique skills are worth 180 points currently. In the future we can expect a few of them to give 198 pts</t>
  </si>
  <si>
    <t>Pure Heart</t>
  </si>
  <si>
    <t>Loves Only You</t>
  </si>
  <si>
    <t>Super-Duper Climax</t>
  </si>
  <si>
    <t>Admire Vega (Christmas)</t>
  </si>
  <si>
    <t>Certain Victory</t>
  </si>
  <si>
    <t>Tokai Teio (Anime)</t>
  </si>
  <si>
    <t>Chronogenesis</t>
  </si>
  <si>
    <t>Legacy of the Strong</t>
  </si>
  <si>
    <t>Mejiro McQueen (Anime)</t>
  </si>
  <si>
    <t>Cesario (Wedding)</t>
  </si>
  <si>
    <t>Shooting Star</t>
  </si>
  <si>
    <t>Mejiro Ramonu (Wedding)</t>
  </si>
  <si>
    <t>The View from the Lead Is Mine!</t>
  </si>
  <si>
    <t>Orfevre</t>
  </si>
  <si>
    <t>Sky-High Teio Step</t>
  </si>
  <si>
    <t>Triumphant Pulse</t>
  </si>
  <si>
    <t>Anchors Aweigh!</t>
  </si>
  <si>
    <t>Cut and Drive!</t>
  </si>
  <si>
    <t>Resplendent Red Ace</t>
  </si>
  <si>
    <t>Where There's a Will, There's a Way</t>
  </si>
  <si>
    <t>The Duty of Dignity Calls</t>
  </si>
  <si>
    <t>Victoria por plancha ☆</t>
  </si>
  <si>
    <t>This Dance Is for Vittoria!</t>
  </si>
  <si>
    <t>T.M. Opera O</t>
  </si>
  <si>
    <t>Behold Thine Emperor's Divine Might</t>
  </si>
  <si>
    <t>Blazing Pride</t>
  </si>
  <si>
    <t>∴win Q.E.D.</t>
  </si>
  <si>
    <t>Flashy☆Landing</t>
  </si>
  <si>
    <t>G00 1st. F∞;</t>
  </si>
  <si>
    <t>Blue Rose Closer</t>
  </si>
  <si>
    <t>Our Ticket to Win!</t>
  </si>
  <si>
    <t>Genius x Bakushin = Victory</t>
  </si>
  <si>
    <t>I See Victory in My Future!</t>
  </si>
  <si>
    <t>Just a Little Farther!</t>
  </si>
  <si>
    <t>Prideful King</t>
  </si>
  <si>
    <t>#LookatCurren</t>
  </si>
  <si>
    <t>Red Shift/LP1211-M</t>
  </si>
  <si>
    <t>Shooting for Victory!</t>
  </si>
  <si>
    <t>Let's Pump Some Iron!</t>
  </si>
  <si>
    <t>Nemesis</t>
  </si>
  <si>
    <t>SPARKLY☆STARDOM</t>
  </si>
  <si>
    <t>Shadow Break</t>
  </si>
  <si>
    <t>Eternal Moments</t>
  </si>
  <si>
    <t>Air Groove (Wedding)</t>
  </si>
  <si>
    <t>Flowery☆Maneuver</t>
  </si>
  <si>
    <t>Mayano Top Gun (Wedding)</t>
  </si>
  <si>
    <t>Angling and Scheming</t>
  </si>
  <si>
    <t>You and Me! One-on-One!</t>
  </si>
  <si>
    <t>Condor's Fury</t>
  </si>
  <si>
    <t>El Condor Pasa (Fantasy)</t>
  </si>
  <si>
    <t>Superior Heal</t>
  </si>
  <si>
    <t>Grass Wonder (Fantasy)</t>
  </si>
  <si>
    <t>Lights of Vaudeville</t>
  </si>
  <si>
    <t>KEEP IT REAL.</t>
  </si>
  <si>
    <t>Dazzl'n ♪ Diver</t>
  </si>
  <si>
    <t>Special Week (Summer)</t>
  </si>
  <si>
    <t>A Kiss for Courage</t>
  </si>
  <si>
    <t>Maruzensky (Summer)</t>
  </si>
  <si>
    <t>I Never Goof Up!</t>
  </si>
  <si>
    <t>Schwarzes Schwert</t>
  </si>
  <si>
    <t>Bountiful Harvest</t>
  </si>
  <si>
    <t>Matikanefukukitaru (Full Armor)</t>
  </si>
  <si>
    <t xml:space="preserve">YUMMY☆SPEED!
</t>
  </si>
  <si>
    <t>OMG! (ﾟ∀ﾟ) The Final Sprint! ☆</t>
  </si>
  <si>
    <t>Give Mummy a Hug ♡</t>
  </si>
  <si>
    <t>Super Creek (Halloween)</t>
  </si>
  <si>
    <t>Every Rose Has Its Fangs</t>
  </si>
  <si>
    <t>Rice Shower (Halloween)</t>
  </si>
  <si>
    <t>A Princess Must Seize Victory!</t>
  </si>
  <si>
    <t>Chasing After You</t>
  </si>
  <si>
    <t>Arrows Whistle, Shadows Disperse</t>
  </si>
  <si>
    <t>Symboli Rudolf (Festival)</t>
  </si>
  <si>
    <t>Dancing in the Leaves</t>
  </si>
  <si>
    <t>Gold City (Festival)</t>
  </si>
  <si>
    <t>Pop &amp; Polish</t>
  </si>
  <si>
    <t>Moving Past, and Beyond</t>
  </si>
  <si>
    <t>Festive Miracle</t>
  </si>
  <si>
    <t>Oguri Cap (Christmas)</t>
  </si>
  <si>
    <t>Presents from X</t>
  </si>
  <si>
    <t>Biwa Hayahide (Christmas)</t>
  </si>
  <si>
    <t>Fairy Tale</t>
  </si>
  <si>
    <t>White Lightning Comin' Through!</t>
  </si>
  <si>
    <t>114th Time's the Charm</t>
  </si>
  <si>
    <t>Haru Urara (New Year)</t>
  </si>
  <si>
    <t>Barcarole of Blessings</t>
  </si>
  <si>
    <t>TM Opera O (New Year)</t>
  </si>
  <si>
    <t>Ambition to Surpass the Sakura</t>
  </si>
  <si>
    <t>Operation Cacao</t>
  </si>
  <si>
    <t>Mihono Bourbon (Valentines)</t>
  </si>
  <si>
    <t>Guten Appetit ♪</t>
  </si>
  <si>
    <t>Eishin Flash (Valentines)</t>
  </si>
  <si>
    <t>A Lifelong Dream, A Moment's Flight</t>
  </si>
  <si>
    <t>Date</t>
  </si>
  <si>
    <t>Version</t>
  </si>
  <si>
    <t>Log</t>
  </si>
  <si>
    <t>Latest Version</t>
  </si>
  <si>
    <t>Maintainer</t>
  </si>
  <si>
    <t>Contributors</t>
  </si>
  <si>
    <t>1.1.1</t>
  </si>
  <si>
    <t>Improved Validation Sheet</t>
  </si>
  <si>
    <t>dak</t>
  </si>
  <si>
    <t>Neon</t>
  </si>
  <si>
    <t>IceDynamix</t>
  </si>
  <si>
    <t>1.1.2</t>
  </si>
  <si>
    <t>Thank you to @zonseki for the suggestion
Added Lvl 6 skills
============================================================
Separated 1*/2* versions of Unique skills along with unreleased Umas
Fixed some values for Gold skills
fucked up and fixed up coloring when selecting Gold skills</t>
  </si>
  <si>
    <t>Logs in Green represent changes to the calculator</t>
  </si>
  <si>
    <t>Logs in Red represent issues with the calculator</t>
  </si>
  <si>
    <t>very funny guys</t>
  </si>
  <si>
    <t>1.1.3</t>
  </si>
  <si>
    <t>just added more info and tidied up some sheets</t>
  </si>
  <si>
    <t>Please don't request access to this file and make a copy, thanks</t>
  </si>
  <si>
    <t>Data Entry</t>
  </si>
  <si>
    <t>Formula</t>
  </si>
  <si>
    <t>1.2.0</t>
  </si>
  <si>
    <r>
      <rPr>
        <rFont val="Arial"/>
        <color theme="1"/>
      </rPr>
      <t xml:space="preserve">Added formula for calculating the score of a stat directly instead of using the VLOOKUP formula to manually look up the score on a separate sheet.
Big thanks to </t>
    </r>
    <r>
      <rPr>
        <rFont val="Arial"/>
        <b/>
        <color theme="1"/>
      </rPr>
      <t>IceDynamix</t>
    </r>
    <r>
      <rPr>
        <rFont val="Arial"/>
        <color theme="1"/>
      </rPr>
      <t xml:space="preserve"> (@icedynamix) for helping out with writing up the formula</t>
    </r>
  </si>
  <si>
    <t>Acknowledgments</t>
  </si>
  <si>
    <t>@zonseki</t>
  </si>
  <si>
    <t>1.2.1</t>
  </si>
  <si>
    <t>Deleted "values" sheet as it serves no purpose anymore</t>
  </si>
  <si>
    <t>You may find the hidden sheets here</t>
  </si>
  <si>
    <t>u/TalesOfTea</t>
  </si>
  <si>
    <t>1.2.2</t>
  </si>
  <si>
    <t>Added Narita Taishin Unique skill in preparation to her debut banner</t>
  </si>
  <si>
    <t>u/Arastas</t>
  </si>
  <si>
    <t>1.2.3</t>
  </si>
  <si>
    <t>Added Purple skills lmao</t>
  </si>
  <si>
    <t>u/AugmentedWhiteWind</t>
  </si>
  <si>
    <t>1.2.4</t>
  </si>
  <si>
    <r>
      <rPr>
        <rFont val="Arial"/>
        <color theme="1"/>
      </rPr>
      <t xml:space="preserve">Thank you to </t>
    </r>
    <r>
      <rPr>
        <rFont val="Arial"/>
        <color rgb="FF000000"/>
      </rPr>
      <t>u/TalesOfTea</t>
    </r>
    <r>
      <rPr>
        <rFont val="Arial"/>
        <color theme="1"/>
      </rPr>
      <t xml:space="preserve"> for the suggestion
Cleaned up the Sheet by hiding skill scores sheets.
Also protected those sheets to give a warning to the user to not tamper, you can always make another copy so do whatever you want</t>
    </r>
  </si>
  <si>
    <t>u/Artistic-Monitor-211</t>
  </si>
  <si>
    <t>u/seth-rah</t>
  </si>
  <si>
    <t>@biltex</t>
  </si>
  <si>
    <t>u/howdoescasual</t>
  </si>
  <si>
    <t>1.2.5</t>
  </si>
  <si>
    <t>Added Smart Falcon Unique skill to skill list</t>
  </si>
  <si>
    <t xml:space="preserve">@manmanpower15 </t>
  </si>
  <si>
    <t>1.2.6</t>
  </si>
  <si>
    <r>
      <rPr>
        <rFont val="Arial"/>
        <color theme="1"/>
      </rPr>
      <t xml:space="preserve">Thank you to </t>
    </r>
    <r>
      <rPr>
        <rFont val="Arial"/>
        <color rgb="FF000000"/>
      </rPr>
      <t>u/Arastas</t>
    </r>
    <r>
      <rPr>
        <rFont val="Arial"/>
        <color theme="1"/>
      </rPr>
      <t xml:space="preserve"> for pointing this out 
Added Straightaway Acceleration skill to Yellow skills list after missing it completely</t>
    </r>
  </si>
  <si>
    <t>@kana_dmk</t>
  </si>
  <si>
    <t>@henrikxlvi</t>
  </si>
  <si>
    <t>u/AceKittyhawk</t>
  </si>
  <si>
    <t>1.3.0</t>
  </si>
  <si>
    <r>
      <rPr>
        <rFont val="Arial"/>
        <color theme="1"/>
      </rPr>
      <t xml:space="preserve">Thank you to </t>
    </r>
    <r>
      <rPr>
        <rFont val="Arial"/>
        <color rgb="FF000000"/>
      </rPr>
      <t>u/AugmentedWhitewind</t>
    </r>
    <r>
      <rPr>
        <rFont val="Arial"/>
        <color theme="1"/>
      </rPr>
      <t xml:space="preserve"> for the great suggestion
</t>
    </r>
    <r>
      <rPr>
        <rFont val="Arial"/>
        <color theme="1"/>
        <u/>
      </rPr>
      <t>QoL:</t>
    </r>
    <r>
      <rPr>
        <rFont val="Arial"/>
        <color theme="1"/>
      </rPr>
      <t xml:space="preserve"> Added a Reset button to clear the skill selection table.
</t>
    </r>
    <r>
      <rPr>
        <rFont val="Arial"/>
        <color theme="1"/>
        <sz val="8.0"/>
      </rPr>
      <t>This makes use of a script, please</t>
    </r>
    <r>
      <rPr>
        <rFont val="Arial"/>
        <b/>
        <color theme="1"/>
        <sz val="8.0"/>
      </rPr>
      <t xml:space="preserve"> </t>
    </r>
    <r>
      <rPr>
        <rFont val="Arial"/>
        <b/>
        <color rgb="FF990000"/>
        <sz val="8.0"/>
      </rPr>
      <t>read</t>
    </r>
    <r>
      <rPr>
        <rFont val="Arial"/>
        <color theme="1"/>
        <sz val="8.0"/>
      </rPr>
      <t xml:space="preserve"> There’s a Script in my calculator!!.
Emphasizing the fact that it's SAFE and Google is just scaring you. You can paste the code through ChatGPT if you're suspicious or whatever
If you want a scriptless version: Scriptless copy of Rating calculator</t>
    </r>
  </si>
  <si>
    <t>2nd half of this log from this date is slightly irrelevant as a reddit user found a fix to prevent the script from asking access permission to all of the user's spreadsheets</t>
  </si>
  <si>
    <t>u/BlizzardVenom</t>
  </si>
  <si>
    <t>@anotheremptypage</t>
  </si>
  <si>
    <t>1.3.1</t>
  </si>
  <si>
    <t>Added Narita Brian Unique skill</t>
  </si>
  <si>
    <t>1.3.2</t>
  </si>
  <si>
    <t>A lot of people have trouble using the calc so I made a makeshift "How to use" Sheet along with the maths. Improvements to the formatting will be made later</t>
  </si>
  <si>
    <t>so busy today e.e</t>
  </si>
  <si>
    <t>1.4.0</t>
  </si>
  <si>
    <t>Added a "Delete all skills" checkbox so that mobile users can clear skills too.
Just as a warning, there will be no popup asking for confirmation to delete skills wether you are on Mobile or not</t>
  </si>
  <si>
    <t>1.4.1</t>
  </si>
  <si>
    <r>
      <rPr>
        <rFont val="Arial"/>
        <color theme="1"/>
      </rPr>
      <t xml:space="preserve">Thank you to </t>
    </r>
    <r>
      <rPr>
        <rFont val="Arial"/>
        <color rgb="FF000000"/>
      </rPr>
      <t>u/seth-rah</t>
    </r>
    <r>
      <rPr>
        <rFont val="Arial"/>
        <color theme="1"/>
      </rPr>
      <t xml:space="preserve"> for the suggestion
Updated the script file so that it's prevented from asking for access to all of the user's google spreadsheets.</t>
    </r>
  </si>
  <si>
    <t>1.5.0</t>
  </si>
  <si>
    <t>Added Maths and Formulas sheet
Added Mayano Top Gun (Wedding) + Air Groove (Wedding) Unique skills</t>
  </si>
  <si>
    <t>There seems to be an issue with Straightaway Spurt, the scoring is incorrect. I'm trying to figure out what the issue is here. For now I set its score to 217 as a "fix" for S-A/B-C End aptitude umas, I can't tell if that would fix it for D-E-F and G
Thank you to @biltex and u/howdoescasual for the initial reports</t>
  </si>
  <si>
    <t>There might be an issue with another skill, will check later which one is causing a similar issue. I apologize if I have ruined a few Open League Ace runs</t>
  </si>
  <si>
    <t>Spe 1 2025</t>
  </si>
  <si>
    <t>1.6.0</t>
  </si>
  <si>
    <r>
      <rPr>
        <rFont val="Arial"/>
        <color theme="1"/>
      </rPr>
      <t xml:space="preserve">QoL: Using the reset button/checkbox should set everything to a blank cell instead of "None", this facilitates in typing the skill name for quicker access instead of having to manually remove "None". + Deleted "None" Sheet as it is now irrelevant
============================================================
QoL 2: Additionally have added Aptitude Templates, by selecting an Uma from the dropdown, the sheet will automatically fill in the right Aptitudes. </t>
    </r>
    <r>
      <rPr>
        <rFont val="Arial"/>
        <b/>
        <color theme="1"/>
      </rPr>
      <t>Please keep in mind that you have to manually change any Aptitudes that has been affected by your uma's Heritage</t>
    </r>
    <r>
      <rPr>
        <rFont val="Arial"/>
        <color theme="1"/>
      </rPr>
      <t xml:space="preserve">
</t>
    </r>
  </si>
  <si>
    <t>Not tested on mobile ^</t>
  </si>
  <si>
    <t>1.6.1</t>
  </si>
  <si>
    <t>I believe that "Extra Tank" and "Straightaway Spurt" were the skills with incorrect scores, set both of them a fixed score of 217.
I have yet to know how it affects their Gold skill counterparts but for now I'll keep an eye on user reports.</t>
  </si>
  <si>
    <t>Spe 3 2025</t>
  </si>
  <si>
    <t>1.6.2</t>
  </si>
  <si>
    <t xml:space="preserve">Exactly as I feared, Encroaching Shadow (Gold skill of S. Spurt) has an incorrect scoring by 51 points. It is only available for Narita Taishin for now, so knowing if the score is the same for different End Closer aptitudes isn't possible yet, but assuming it is sounds plausible as it was the case for Spurt and Tank. This is likely to cause the same issue for Adrenaline Rush (Gold skill of E.Tank). </t>
  </si>
  <si>
    <t>Set scores of Encroaching Shadow and Adrenaline Rush to 508 fixed</t>
  </si>
  <si>
    <t>Spe 7 2025</t>
  </si>
  <si>
    <t>1.6.3</t>
  </si>
  <si>
    <t>Added Seiun Sky</t>
  </si>
  <si>
    <t>Spe 17 2025</t>
  </si>
  <si>
    <t>1.6.4</t>
  </si>
  <si>
    <t>Added Hishi Amazon</t>
  </si>
  <si>
    <t>Spe 22 2025</t>
  </si>
  <si>
    <t>1.6.5</t>
  </si>
  <si>
    <t>Added Grass Wonder &amp; El Condor Pasa (Fantasy)</t>
  </si>
  <si>
    <t>1.6.6</t>
  </si>
  <si>
    <t>Added Fuji Kiseki</t>
  </si>
  <si>
    <t>1.6.7</t>
  </si>
  <si>
    <t>Added Gold City</t>
  </si>
  <si>
    <t>1.6.8</t>
  </si>
  <si>
    <t>Added Special Week &amp; Maruzensky (Summer)</t>
  </si>
  <si>
    <t>1.6.9</t>
  </si>
  <si>
    <t>Added Meisho Doto :3</t>
  </si>
  <si>
    <t>1.7.0</t>
  </si>
  <si>
    <t>Added version checking, so that users can verify they are on the latest version of the spreadsheet. 
Please make sure that in File &gt; Settings &gt; Calculation &gt; Recalculation is set to every minute for this work in real time. If set to anything else, it will update every 30 mins (by default) or every hour if set by the user.</t>
  </si>
  <si>
    <t>Removed "Last Updated" Part in the README sheet as it has no use anymore</t>
  </si>
  <si>
    <t>1.7.1</t>
  </si>
  <si>
    <t xml:space="preserve">Added Eishin Flash
Set a boundary for stat inputs, past 1200 will give you 3841 points no matter what and anything under 0 will give you 0 points
</t>
  </si>
  <si>
    <t>The stat caps in Aoharu will still be 1.2k, it's just that the increased cap will be added later</t>
  </si>
  <si>
    <t>No update but holy shit, have you seen the bombshell Cygames dropped</t>
  </si>
  <si>
    <t>Ok i lied im gonna update this sheet</t>
  </si>
  <si>
    <t>2.0.0</t>
  </si>
  <si>
    <r>
      <rPr>
        <rFont val="Arial"/>
        <color theme="1"/>
      </rPr>
      <t xml:space="preserve">I was pondering if this was worth the upgrade to 2.0.0, so I just decided that every new scenario update would just increment the first digit of the version
But in hindsight, I did add quite a lot of things
Several things added/changed:
Added Matikanefukukitaru (Full Armor)
A new look to the Main Sheet, might look funny depending on zoom levels but it looks ok if you pay no mind
Increased the amount of skills one can select, I dont know how many skills a player can get in Aoharu so I just increased it for safety
I was planning to add a Unity Cup Sheet for Aoharu-specific skills, but changed my mind last minute and instead put them into the Golds/Yellow/Blue sheets.
Added Unity Cup/Aoharu-specific skills
Added Runaway skill (Oonige/Great Escape) in Golds, this has a varying score depending on Front Runner Aptitude for some reason (even though it is currently exclusive to Front Runners only afaik). Owning this skill should </t>
    </r>
    <r>
      <rPr>
        <rFont val="Arial"/>
        <b/>
        <color theme="1"/>
      </rPr>
      <t>NOT</t>
    </r>
    <r>
      <rPr>
        <rFont val="Arial"/>
        <color theme="1"/>
      </rPr>
      <t xml:space="preserve"> affect the scores of other Front Runner skills
Added more ranks as I was made known that a certain someone is score-maxxing
Removed the Reset button so that everyone is </t>
    </r>
    <r>
      <rPr>
        <rFont val="Arial"/>
        <strike/>
        <color theme="1"/>
      </rPr>
      <t>forced to use the checkbox</t>
    </r>
    <r>
      <rPr>
        <rFont val="Arial"/>
        <color theme="1"/>
      </rPr>
      <t xml:space="preserve"> equal :)) (for consistency sake)
</t>
    </r>
  </si>
  <si>
    <t>Maybe a few people will find this interesting lol
B is the image the most requested when looking at the analytics provided by the CDN
Open-league gamers I see you.
And then there's the usual rating chasers (A/A+/S)
Not too sure about the other ratings, probably empty/barebone builds</t>
  </si>
  <si>
    <t>Please please please let me know if I fcked up the sheet somewhere thanks</t>
  </si>
  <si>
    <t>Do not download this sheet and use it in Excel, the calc WILL break</t>
  </si>
  <si>
    <t>2.0.1</t>
  </si>
  <si>
    <t>I forgor to re-add Eishin Flash to the dropdown of Aptitude presets after my latest update. Thank you @manmanpower15 for pointing this out.</t>
  </si>
  <si>
    <t>Goodluck with your Unity Cup pulls trainer.</t>
  </si>
  <si>
    <t>2.1.0</t>
  </si>
  <si>
    <t>Updated the rank + image formula as there was a missing rank (SS+)
Added Hishi Akebono
I wanted to add the upcoming Pace Chaser gambling accel skill too but I would rather wait 11/11 to get its definite EN name</t>
  </si>
  <si>
    <t>2.1.1</t>
  </si>
  <si>
    <t>Renamed Hishi Akebono's Unique skill from "I'M☆FULL☆SPEED!!" to "YUMMY☆SPEED!"
Added "Head-On" skill</t>
  </si>
  <si>
    <t>2.2.0</t>
  </si>
  <si>
    <t>Added more skills than I can count</t>
  </si>
  <si>
    <t>2.2.1</t>
  </si>
  <si>
    <t>Corrected Straightaway Spurt rating value AGAIN, Encroaching Shadow still requires confirmation</t>
  </si>
  <si>
    <t>2.2.2</t>
  </si>
  <si>
    <t>And finally.. corrected Encroaching Shadow rating value AgAiN, hopefully this should be the last time I correct a skill value but I swear that I feel like Adrenaline Rush might need some correction too but I dont think it's a skill that everyone takes, especially in this upcoming CM
If you are using Narita Taishin this CM, please use this version of the sheet. 2.2.1 if you are using Straightaway Spurt
Thank you to @kana_dmk @henrikxlvi and u/AceKittyhawk for helping me confirm the correct values</t>
  </si>
  <si>
    <t>2.2.3</t>
  </si>
  <si>
    <t>Last update for November because I'm lazy
Added Agnes Digital, Super Creek (Halloween) and Rice Shower (Halloween)</t>
  </si>
  <si>
    <t>2.2.4</t>
  </si>
  <si>
    <t xml:space="preserve">December Update:
Added Kawakami Princess, Manhattan Cafe, Symboli Rudolf (Festival), Gold City (Festival), Tosen Jordan and Mejiro Dober
</t>
  </si>
  <si>
    <t>2.2.5</t>
  </si>
  <si>
    <t>Corrected Adrenaline Rush + Extra Tank scoring
Thank you u/BlizzardVenom for reminding me</t>
  </si>
  <si>
    <t>Merry Christmaya!</t>
  </si>
  <si>
    <t>2.2.6</t>
  </si>
  <si>
    <t>January Update:
Added Fine Motion, Tamamo Cross, Oguri Cap (Christmas), Biwa Hayahide (Christmas), Haru Urara (New Year) and TM Opera O (New Year)
Added Agnes Digital to Aptitude Sheet because I somehow missed this for 1.5 months and never noticed, thank you to @anotheremptypage (silver) for pointing this out
Refactored Apps Script code.</t>
  </si>
  <si>
    <t>I was planning on adding another feature to the calculator, but Christmas and NY happened and I got lazy, can't promise any dates yet. It's going to filter skills under/over a score threshold set by the user.</t>
  </si>
  <si>
    <t>2.3.0</t>
  </si>
  <si>
    <t>Added an option to filter skills by their scores by letting the user set thresholds
Added an option to filter Green Skills specific to a CM
These options can be accessed by tapping the + button at the top of column L</t>
  </si>
  <si>
    <t>If something doesnt work, just hmu</t>
  </si>
  <si>
    <t>2.3.1</t>
  </si>
  <si>
    <t>Fixed a typo that prevented CM8 green skill filter to work
Corrected formulas for Green skill sheet that was displaying wrong skills using said filter</t>
  </si>
  <si>
    <t>Final</t>
  </si>
  <si>
    <t>Added Evolved Skills, only available to release date umas as of now.
Added Sakura Chiyono O, Mihono Bourbon (Valentines), Eishin Flash (Valentines) and Mejiro Ardan
Modified Green Skills Sheet for CM filters
Might update the instructions sheet</t>
  </si>
  <si>
    <t>2.4.0</t>
  </si>
  <si>
    <r>
      <rPr/>
      <t xml:space="preserve">Hello. I no longer plan to maintain this sheet due to lack of motivation, although I still plan on continuing playing Umamusume casually. 
This sheet is now deprecated, if you wish to fork or even maintain the sheet, I give you the green light. 
Here is an alternative that I recommend: </t>
    </r>
    <r>
      <rPr>
        <color rgb="FF1155CC"/>
        <u/>
      </rPr>
      <t>https://daftuyda.moe/optimizer</t>
    </r>
    <r>
      <rPr/>
      <t xml:space="preserve"> 
Thank you Open-League and Spreadsheet gamers for using this Rating Calculator, love you guys.</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</si>
</sst>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numFmts>
  <fonts count="24">
    <font>
      <sz val="10.0"/>
      <color rgb="FF000000"/>
      <name val="Arial"/>
      <scheme val="minor"/>
    </font>
    <font>
      <color theme="1"/>
      <name val="Arial"/>
      <scheme val="minor"/>
    </font>
    <font>
      <sz val="20.0"/>
      <color theme="1"/>
      <name val="Arial"/>
      <scheme val="minor"/>
    </font>
    <font/>
    <font>
      <b/>
      <u/>
      <color rgb="FF0000FF"/>
    </font>
    <font>
      <u/>
      <color rgb="FF0000FF"/>
    </font>
    <font>
      <sz val="18.0"/>
      <color theme="1"/>
      <name val="Arial"/>
      <scheme val="minor"/>
    </font>
    <font>
      <b/>
      <sz val="15.0"/>
      <color theme="1"/>
      <name val="Arial"/>
      <scheme val="minor"/>
    </font>
    <font>
      <sz val="9.0"/>
      <color theme="1"/>
      <name val="Arial"/>
    </font>
    <font>
      <color rgb="FFFFFFFF"/>
      <name val="Arial"/>
      <scheme val="minor"/>
    </font>
    <font>
      <color theme="1"/>
      <name val="Arial"/>
    </font>
    <font>
      <sz val="8.0"/>
      <color theme="1"/>
      <name val="Arial"/>
      <scheme val="minor"/>
    </font>
    <font>
      <sz val="11.0"/>
      <color theme="1"/>
      <name val="Arial"/>
    </font>
    <font>
      <b/>
      <color theme="1"/>
      <name val="Arial"/>
    </font>
    <font>
      <sz val="15.0"/>
      <color theme="1"/>
      <name val="Arial"/>
      <scheme val="minor"/>
    </font>
    <font>
      <b/>
      <color theme="1"/>
      <name val="Arial"/>
      <scheme val="minor"/>
    </font>
    <font>
      <sz val="20.0"/>
      <color theme="1"/>
      <name val="Arial"/>
    </font>
    <font>
      <u/>
      <color theme="1"/>
      <name val="Arial"/>
      <scheme val="minor"/>
    </font>
    <font>
      <u/>
      <color rgb="FF0000FF"/>
    </font>
    <font>
      <u/>
      <color rgb="FF0000FF"/>
      <name val="Arial"/>
    </font>
    <font>
      <i/>
      <color theme="1"/>
      <name val="Arial"/>
    </font>
    <font>
      <i/>
      <color theme="1"/>
      <name val="Arial"/>
      <scheme val="minor"/>
    </font>
    <font>
      <sz val="9.0"/>
      <color theme="1"/>
      <name val="Arial"/>
      <scheme val="minor"/>
    </font>
    <font>
      <u/>
      <color rgb="FF0000FF"/>
    </font>
  </fonts>
  <fills count="27">
    <fill>
      <patternFill patternType="none"/>
    </fill>
    <fill>
      <patternFill patternType="lightGray"/>
    </fill>
    <fill>
      <patternFill patternType="solid">
        <fgColor rgb="FF666666"/>
        <bgColor rgb="FF666666"/>
      </patternFill>
    </fill>
    <fill>
      <patternFill patternType="solid">
        <fgColor rgb="FFCCCCCC"/>
        <bgColor rgb="FFCCCCCC"/>
      </patternFill>
    </fill>
    <fill>
      <patternFill patternType="solid">
        <fgColor rgb="FFB4A7D6"/>
        <bgColor rgb="FFB4A7D6"/>
      </patternFill>
    </fill>
    <fill>
      <patternFill patternType="solid">
        <fgColor rgb="FFD9D9D9"/>
        <bgColor rgb="FFD9D9D9"/>
      </patternFill>
    </fill>
    <fill>
      <patternFill patternType="solid">
        <fgColor rgb="FF91D708"/>
        <bgColor rgb="FF91D708"/>
      </patternFill>
    </fill>
    <fill>
      <patternFill patternType="solid">
        <fgColor rgb="FF39BCFF"/>
        <bgColor rgb="FF39BCFF"/>
      </patternFill>
    </fill>
    <fill>
      <patternFill patternType="solid">
        <fgColor rgb="FFFF8573"/>
        <bgColor rgb="FFFF8573"/>
      </patternFill>
    </fill>
    <fill>
      <patternFill patternType="solid">
        <fgColor rgb="FFFFA616"/>
        <bgColor rgb="FFFFA616"/>
      </patternFill>
    </fill>
    <fill>
      <patternFill patternType="solid">
        <fgColor rgb="FFFF85AD"/>
        <bgColor rgb="FFFF85AD"/>
      </patternFill>
    </fill>
    <fill>
      <patternFill patternType="solid">
        <fgColor rgb="FF1AD29C"/>
        <bgColor rgb="FF1AD29C"/>
      </patternFill>
    </fill>
    <fill>
      <patternFill patternType="solid">
        <fgColor rgb="FFB6DDFF"/>
        <bgColor rgb="FFB6DDFF"/>
      </patternFill>
    </fill>
    <fill>
      <patternFill patternType="solid">
        <fgColor rgb="FFF3F3F3"/>
        <bgColor rgb="FFF3F3F3"/>
      </patternFill>
    </fill>
    <fill>
      <patternFill patternType="solid">
        <fgColor rgb="FFF187D0"/>
        <bgColor rgb="FFF187D0"/>
      </patternFill>
    </fill>
    <fill>
      <patternFill patternType="solid">
        <fgColor rgb="FFCFFFA8"/>
        <bgColor rgb="FFCFFFA8"/>
      </patternFill>
    </fill>
    <fill>
      <patternFill patternType="solid">
        <fgColor rgb="FF0DDD80"/>
        <bgColor rgb="FF0DDD80"/>
      </patternFill>
    </fill>
    <fill>
      <patternFill patternType="solid">
        <fgColor rgb="FFFFFFFF"/>
        <bgColor rgb="FFFFFFFF"/>
      </patternFill>
    </fill>
    <fill>
      <patternFill patternType="solid">
        <fgColor rgb="FFC9DAF8"/>
        <bgColor rgb="FFC9DAF8"/>
      </patternFill>
    </fill>
    <fill>
      <patternFill patternType="solid">
        <fgColor rgb="FFFCE5CD"/>
        <bgColor rgb="FFFCE5CD"/>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A9999"/>
        <bgColor rgb="FFEA9999"/>
      </patternFill>
    </fill>
    <fill>
      <patternFill patternType="solid">
        <fgColor rgb="FFF9CB9C"/>
        <bgColor rgb="FFF9CB9C"/>
      </patternFill>
    </fill>
    <fill>
      <patternFill patternType="solid">
        <fgColor rgb="FFB7B7B7"/>
        <bgColor rgb="FFB7B7B7"/>
      </patternFill>
    </fill>
    <fill>
      <patternFill patternType="solid">
        <fgColor rgb="FFEFEFEF"/>
        <bgColor rgb="FFEFEFEF"/>
      </patternFill>
    </fill>
  </fills>
  <borders count="31">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bottom style="dotted">
        <color rgb="FF000000"/>
      </bottom>
    </border>
    <border>
      <bottom style="dotted">
        <color rgb="FF000000"/>
      </bottom>
    </border>
    <border>
      <right style="thin">
        <color rgb="FF000000"/>
      </right>
      <bottom style="dotted">
        <color rgb="FF000000"/>
      </bottom>
    </border>
    <border>
      <left style="thin">
        <color rgb="FF000000"/>
      </left>
      <right style="thin">
        <color rgb="FF000000"/>
      </right>
      <bottom style="thin">
        <color rgb="FF000000"/>
      </bottom>
    </border>
    <border>
      <top style="dotted">
        <color rgb="FF000000"/>
      </top>
    </border>
    <border>
      <left style="thin">
        <color rgb="FF000000"/>
      </left>
      <top style="dotted">
        <color rgb="FF000000"/>
      </top>
    </border>
    <border>
      <right style="thin">
        <color rgb="FF000000"/>
      </right>
      <top style="dotted">
        <color rgb="FF000000"/>
      </top>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ck">
        <color rgb="FF000000"/>
      </left>
      <right style="thick">
        <color rgb="FF000000"/>
      </right>
      <top style="thick">
        <color rgb="FF000000"/>
      </top>
      <bottom style="thick">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1" numFmtId="0" xfId="0" applyAlignment="1" applyBorder="1" applyFill="1" applyFont="1">
      <alignment horizontal="center" readingOrder="0" vertical="center"/>
    </xf>
    <xf borderId="4" fillId="0" fontId="3" numFmtId="0" xfId="0" applyBorder="1" applyFont="1"/>
    <xf borderId="5" fillId="0" fontId="3" numFmtId="0" xfId="0" applyBorder="1" applyFont="1"/>
    <xf borderId="6" fillId="0" fontId="3" numFmtId="0" xfId="0" applyBorder="1" applyFont="1"/>
    <xf borderId="0" fillId="2" fontId="1" numFmtId="0" xfId="0" applyAlignment="1" applyFont="1">
      <alignment readingOrder="0"/>
    </xf>
    <xf borderId="1" fillId="3" fontId="4" numFmtId="0" xfId="0" applyAlignment="1" applyBorder="1" applyFont="1">
      <alignment horizontal="left" readingOrder="0" shrinkToFit="0" vertical="center" wrapText="1"/>
    </xf>
    <xf borderId="1" fillId="5" fontId="1" numFmtId="0" xfId="0" applyAlignment="1" applyBorder="1" applyFill="1" applyFont="1">
      <alignment horizontal="center" readingOrder="0" shrinkToFit="0" wrapText="1"/>
    </xf>
    <xf borderId="7" fillId="0" fontId="3" numFmtId="0" xfId="0" applyBorder="1" applyFont="1"/>
    <xf borderId="8" fillId="0" fontId="3" numFmtId="0" xfId="0" applyBorder="1" applyFont="1"/>
    <xf borderId="0" fillId="2" fontId="1" numFmtId="0" xfId="0" applyAlignment="1" applyFont="1">
      <alignment horizontal="center" readingOrder="0"/>
    </xf>
    <xf borderId="1" fillId="5" fontId="5" numFmtId="0" xfId="0" applyAlignment="1" applyBorder="1" applyFont="1">
      <alignment horizontal="center" readingOrder="0" vertical="center"/>
    </xf>
    <xf borderId="1" fillId="5" fontId="1" numFmtId="0" xfId="0" applyAlignment="1" applyBorder="1" applyFont="1">
      <alignment horizontal="center" readingOrder="0" vertical="center"/>
    </xf>
    <xf borderId="1" fillId="6" fontId="6" numFmtId="0" xfId="0" applyAlignment="1" applyBorder="1" applyFill="1" applyFont="1">
      <alignment horizontal="center" readingOrder="0" vertical="center"/>
    </xf>
    <xf borderId="1" fillId="6" fontId="1" numFmtId="0" xfId="0" applyAlignment="1" applyBorder="1" applyFont="1">
      <alignment horizontal="center" readingOrder="0"/>
    </xf>
    <xf borderId="1" fillId="6" fontId="7" numFmtId="0" xfId="0" applyAlignment="1" applyBorder="1" applyFont="1">
      <alignment horizontal="center" readingOrder="0" vertical="center"/>
    </xf>
    <xf borderId="1" fillId="7" fontId="1" numFmtId="0" xfId="0" applyAlignment="1" applyBorder="1" applyFill="1" applyFont="1">
      <alignment readingOrder="0"/>
    </xf>
    <xf borderId="2" fillId="8" fontId="1" numFmtId="0" xfId="0" applyAlignment="1" applyBorder="1" applyFill="1" applyFont="1">
      <alignment readingOrder="0"/>
    </xf>
    <xf borderId="2" fillId="9" fontId="1" numFmtId="0" xfId="0" applyAlignment="1" applyBorder="1" applyFill="1" applyFont="1">
      <alignment readingOrder="0"/>
    </xf>
    <xf borderId="2" fillId="10" fontId="1" numFmtId="0" xfId="0" applyAlignment="1" applyBorder="1" applyFill="1" applyFont="1">
      <alignment readingOrder="0"/>
    </xf>
    <xf borderId="3" fillId="11" fontId="1" numFmtId="0" xfId="0" applyAlignment="1" applyBorder="1" applyFill="1" applyFont="1">
      <alignment readingOrder="0"/>
    </xf>
    <xf borderId="7" fillId="12" fontId="1" numFmtId="0" xfId="0" applyAlignment="1" applyBorder="1" applyFill="1" applyFont="1">
      <alignment readingOrder="0"/>
    </xf>
    <xf borderId="0" fillId="12" fontId="1" numFmtId="0" xfId="0" applyAlignment="1" applyFont="1">
      <alignment readingOrder="0"/>
    </xf>
    <xf borderId="8" fillId="5" fontId="1" numFmtId="0" xfId="0" applyBorder="1" applyFont="1"/>
    <xf borderId="7" fillId="0" fontId="1" numFmtId="0" xfId="0" applyAlignment="1" applyBorder="1" applyFont="1">
      <alignment horizontal="center" readingOrder="0"/>
    </xf>
    <xf borderId="0" fillId="0" fontId="8" numFmtId="0" xfId="0" applyAlignment="1" applyFont="1">
      <alignment horizontal="center"/>
    </xf>
    <xf borderId="0" fillId="2" fontId="9" numFmtId="0" xfId="0" applyAlignment="1" applyFont="1">
      <alignment horizontal="right" readingOrder="0"/>
    </xf>
    <xf borderId="8" fillId="12" fontId="1" numFmtId="0" xfId="0" applyAlignment="1" applyBorder="1" applyFont="1">
      <alignment readingOrder="0"/>
    </xf>
    <xf borderId="9" fillId="5" fontId="1" numFmtId="0" xfId="0" applyBorder="1" applyFont="1"/>
    <xf borderId="10" fillId="5" fontId="1" numFmtId="0" xfId="0" applyBorder="1" applyFont="1"/>
    <xf borderId="11" fillId="5" fontId="1" numFmtId="0" xfId="0" applyBorder="1" applyFont="1"/>
    <xf borderId="7" fillId="0" fontId="1" numFmtId="0" xfId="0" applyAlignment="1" applyBorder="1" applyFont="1">
      <alignment horizontal="center"/>
    </xf>
    <xf borderId="4" fillId="0" fontId="1" numFmtId="0" xfId="0" applyAlignment="1" applyBorder="1" applyFont="1">
      <alignment horizontal="center" readingOrder="0"/>
    </xf>
    <xf borderId="5" fillId="0" fontId="8" numFmtId="0" xfId="0" applyAlignment="1" applyBorder="1" applyFont="1">
      <alignment horizontal="center" readingOrder="0" vertical="bottom"/>
    </xf>
    <xf borderId="1" fillId="6" fontId="10" numFmtId="0" xfId="0" applyBorder="1" applyFont="1"/>
    <xf borderId="1" fillId="13" fontId="1" numFmtId="0" xfId="0" applyAlignment="1" applyBorder="1" applyFill="1" applyFont="1">
      <alignment readingOrder="0"/>
    </xf>
    <xf borderId="2" fillId="12" fontId="1" numFmtId="0" xfId="0" applyAlignment="1" applyBorder="1" applyFont="1">
      <alignment readingOrder="0"/>
    </xf>
    <xf borderId="2" fillId="13" fontId="1" numFmtId="0" xfId="0" applyAlignment="1" applyBorder="1" applyFont="1">
      <alignment readingOrder="0"/>
    </xf>
    <xf borderId="3" fillId="12" fontId="1" numFmtId="0" xfId="0" applyAlignment="1" applyBorder="1" applyFont="1">
      <alignment readingOrder="0"/>
    </xf>
    <xf borderId="12" fillId="13" fontId="11" numFmtId="0" xfId="0" applyAlignment="1" applyBorder="1" applyFont="1">
      <alignment horizontal="center" readingOrder="0" shrinkToFit="0" vertical="bottom" wrapText="1"/>
    </xf>
    <xf borderId="3" fillId="13" fontId="1" numFmtId="0" xfId="0" applyAlignment="1" applyBorder="1" applyFont="1">
      <alignment readingOrder="0"/>
    </xf>
    <xf borderId="13" fillId="12" fontId="1" numFmtId="0" xfId="0" applyAlignment="1" applyBorder="1" applyFont="1">
      <alignment horizontal="center" readingOrder="0" shrinkToFit="0" vertical="center" wrapText="0"/>
    </xf>
    <xf borderId="7" fillId="12" fontId="12" numFmtId="0" xfId="0" applyAlignment="1" applyBorder="1" applyFont="1">
      <alignment horizontal="center" readingOrder="0" vertical="center"/>
    </xf>
    <xf borderId="9" fillId="12" fontId="1" numFmtId="0" xfId="0" applyAlignment="1" applyBorder="1" applyFont="1">
      <alignment readingOrder="0"/>
    </xf>
    <xf borderId="10" fillId="12" fontId="1" numFmtId="0" xfId="0" applyAlignment="1" applyBorder="1" applyFont="1">
      <alignment readingOrder="0"/>
    </xf>
    <xf borderId="11" fillId="12" fontId="1" numFmtId="0" xfId="0" applyAlignment="1" applyBorder="1" applyFont="1">
      <alignment readingOrder="0"/>
    </xf>
    <xf borderId="13" fillId="0" fontId="3" numFmtId="0" xfId="0" applyBorder="1" applyFont="1"/>
    <xf borderId="14" fillId="0" fontId="3" numFmtId="0" xfId="0" applyBorder="1" applyFont="1"/>
    <xf borderId="15" fillId="0" fontId="3" numFmtId="0" xfId="0" applyBorder="1" applyFont="1"/>
    <xf borderId="16" fillId="0" fontId="3" numFmtId="0" xfId="0" applyBorder="1" applyFont="1"/>
    <xf borderId="7" fillId="12" fontId="10" numFmtId="0" xfId="0" applyAlignment="1" applyBorder="1" applyFont="1">
      <alignment horizontal="center" readingOrder="0"/>
    </xf>
    <xf borderId="0" fillId="9" fontId="10" numFmtId="0" xfId="0" applyAlignment="1" applyFont="1">
      <alignment vertical="bottom"/>
    </xf>
    <xf borderId="8" fillId="5" fontId="10" numFmtId="0" xfId="0" applyAlignment="1" applyBorder="1" applyFont="1">
      <alignment horizontal="center" vertical="center"/>
    </xf>
    <xf borderId="17" fillId="0" fontId="3" numFmtId="0" xfId="0" applyBorder="1" applyFont="1"/>
    <xf borderId="0" fillId="14" fontId="13" numFmtId="0" xfId="0" applyAlignment="1" applyFill="1" applyFont="1">
      <alignment vertical="bottom"/>
    </xf>
    <xf borderId="18" fillId="9" fontId="10" numFmtId="0" xfId="0" applyAlignment="1" applyBorder="1" applyFont="1">
      <alignment vertical="bottom"/>
    </xf>
    <xf borderId="18" fillId="0" fontId="3" numFmtId="0" xfId="0" applyBorder="1" applyFont="1"/>
    <xf borderId="1" fillId="6" fontId="14" numFmtId="0" xfId="0" applyAlignment="1" applyBorder="1" applyFont="1">
      <alignment horizontal="center" readingOrder="0" vertical="center"/>
    </xf>
    <xf borderId="19" fillId="12" fontId="10" numFmtId="0" xfId="0" applyAlignment="1" applyBorder="1" applyFont="1">
      <alignment horizontal="center" readingOrder="0"/>
    </xf>
    <xf borderId="20" fillId="5" fontId="10" numFmtId="0" xfId="0" applyAlignment="1" applyBorder="1" applyFont="1">
      <alignment horizontal="center" vertical="center"/>
    </xf>
    <xf borderId="21" fillId="13" fontId="1" numFmtId="0" xfId="0" applyAlignment="1" applyBorder="1" applyFont="1">
      <alignment readingOrder="0"/>
    </xf>
    <xf borderId="21" fillId="12" fontId="1" numFmtId="0" xfId="0" applyAlignment="1" applyBorder="1" applyFont="1">
      <alignment horizontal="left" readingOrder="0"/>
    </xf>
    <xf borderId="1" fillId="0" fontId="1" numFmtId="0" xfId="0" applyAlignment="1" applyBorder="1" applyFont="1">
      <alignment horizontal="center" readingOrder="0" vertical="center"/>
    </xf>
    <xf borderId="5" fillId="14" fontId="13" numFmtId="0" xfId="0" applyAlignment="1" applyBorder="1" applyFont="1">
      <alignment vertical="bottom"/>
    </xf>
    <xf borderId="9" fillId="13" fontId="1" numFmtId="0" xfId="0" applyAlignment="1" applyBorder="1" applyFont="1">
      <alignment readingOrder="0"/>
    </xf>
    <xf borderId="12" fillId="15" fontId="15" numFmtId="0" xfId="0" applyAlignment="1" applyBorder="1" applyFill="1" applyFont="1">
      <alignment readingOrder="0"/>
    </xf>
    <xf borderId="11" fillId="16" fontId="15" numFmtId="0" xfId="0" applyAlignment="1" applyBorder="1" applyFill="1" applyFont="1">
      <alignment readingOrder="0"/>
    </xf>
    <xf borderId="1" fillId="0" fontId="6" numFmtId="0" xfId="0" applyAlignment="1" applyBorder="1" applyFont="1">
      <alignment horizontal="center" vertical="center"/>
    </xf>
    <xf borderId="17" fillId="15" fontId="1" numFmtId="0" xfId="0" applyAlignment="1" applyBorder="1" applyFont="1">
      <alignment readingOrder="0"/>
    </xf>
    <xf borderId="7" fillId="12" fontId="1" numFmtId="0" xfId="0" applyBorder="1" applyFont="1"/>
    <xf borderId="0" fillId="12" fontId="1" numFmtId="0" xfId="0" applyFont="1"/>
    <xf borderId="1" fillId="15" fontId="10" numFmtId="0" xfId="0" applyAlignment="1" applyBorder="1" applyFont="1">
      <alignment vertical="bottom"/>
    </xf>
    <xf borderId="12" fillId="17" fontId="1" numFmtId="0" xfId="0" applyAlignment="1" applyBorder="1" applyFill="1" applyFont="1">
      <alignment horizontal="right" readingOrder="0"/>
    </xf>
    <xf borderId="0" fillId="2" fontId="1" numFmtId="0" xfId="0" applyAlignment="1" applyFont="1">
      <alignment readingOrder="0" shrinkToFit="0" wrapText="1"/>
    </xf>
    <xf borderId="7" fillId="15" fontId="10" numFmtId="0" xfId="0" applyAlignment="1" applyBorder="1" applyFont="1">
      <alignment vertical="bottom"/>
    </xf>
    <xf borderId="13" fillId="5" fontId="1" numFmtId="0" xfId="0" applyAlignment="1" applyBorder="1" applyFont="1">
      <alignment horizontal="right" readingOrder="0"/>
    </xf>
    <xf borderId="0" fillId="2" fontId="1" numFmtId="0" xfId="0" applyAlignment="1" applyFont="1">
      <alignment readingOrder="0" shrinkToFit="0" vertical="center" wrapText="1"/>
    </xf>
    <xf borderId="0" fillId="2" fontId="16" numFmtId="0" xfId="0" applyAlignment="1" applyFont="1">
      <alignment horizontal="center" readingOrder="0"/>
    </xf>
    <xf borderId="4" fillId="15" fontId="1" numFmtId="0" xfId="0" applyAlignment="1" applyBorder="1" applyFont="1">
      <alignment readingOrder="0"/>
    </xf>
    <xf borderId="17" fillId="5" fontId="17" numFmtId="0" xfId="0" applyAlignment="1" applyBorder="1" applyFont="1">
      <alignment readingOrder="0"/>
    </xf>
    <xf borderId="1" fillId="0" fontId="1" numFmtId="0" xfId="0" applyAlignment="1" applyBorder="1" applyFont="1">
      <alignment horizontal="center" readingOrder="0"/>
    </xf>
    <xf borderId="2" fillId="0" fontId="1" numFmtId="0" xfId="0" applyAlignment="1" applyBorder="1" applyFont="1">
      <alignment horizontal="left" readingOrder="0" vertical="center"/>
    </xf>
    <xf borderId="0" fillId="0" fontId="1" numFmtId="0" xfId="0" applyAlignment="1" applyFont="1">
      <alignment readingOrder="0"/>
    </xf>
    <xf borderId="0" fillId="0" fontId="1" numFmtId="0" xfId="0" applyAlignment="1" applyFont="1">
      <alignment readingOrder="0" shrinkToFit="0" wrapText="0"/>
    </xf>
    <xf borderId="0" fillId="0" fontId="18" numFmtId="0" xfId="0" applyAlignment="1" applyFont="1">
      <alignment readingOrder="0"/>
    </xf>
    <xf borderId="0" fillId="0" fontId="1" numFmtId="0" xfId="0" applyFont="1"/>
    <xf borderId="0" fillId="0" fontId="2" numFmtId="0" xfId="0" applyAlignment="1" applyFont="1">
      <alignment horizontal="center" readingOrder="0" vertical="center"/>
    </xf>
    <xf borderId="12" fillId="0" fontId="1" numFmtId="0" xfId="0" applyAlignment="1" applyBorder="1" applyFont="1">
      <alignment readingOrder="0"/>
    </xf>
    <xf borderId="0" fillId="15" fontId="1" numFmtId="0" xfId="0" applyFont="1"/>
    <xf borderId="0" fillId="15" fontId="10" numFmtId="0" xfId="0" applyAlignment="1" applyFont="1">
      <alignment vertical="bottom"/>
    </xf>
    <xf borderId="13" fillId="0" fontId="10" numFmtId="0" xfId="0" applyAlignment="1" applyBorder="1" applyFont="1">
      <alignment horizontal="right" vertical="bottom"/>
    </xf>
    <xf borderId="13" fillId="15" fontId="10" numFmtId="0" xfId="0" applyAlignment="1" applyBorder="1" applyFont="1">
      <alignment horizontal="right" vertical="bottom"/>
    </xf>
    <xf borderId="0" fillId="15" fontId="10" numFmtId="0" xfId="0" applyAlignment="1" applyFont="1">
      <alignment horizontal="right" vertical="bottom"/>
    </xf>
    <xf borderId="0" fillId="0" fontId="10" numFmtId="0" xfId="0" applyAlignment="1" applyFont="1">
      <alignment vertical="bottom"/>
    </xf>
    <xf borderId="13" fillId="0" fontId="1" numFmtId="0" xfId="0" applyAlignment="1" applyBorder="1" applyFont="1">
      <alignment readingOrder="0"/>
    </xf>
    <xf borderId="0" fillId="18" fontId="1" numFmtId="0" xfId="0" applyFill="1" applyFont="1"/>
    <xf borderId="13" fillId="15" fontId="1" numFmtId="0" xfId="0" applyAlignment="1" applyBorder="1" applyFont="1">
      <alignment readingOrder="0"/>
    </xf>
    <xf borderId="0" fillId="15" fontId="1" numFmtId="0" xfId="0" applyAlignment="1" applyFont="1">
      <alignment readingOrder="0"/>
    </xf>
    <xf borderId="0" fillId="19" fontId="1" numFmtId="0" xfId="0" applyAlignment="1" applyFill="1" applyFont="1">
      <alignment readingOrder="0"/>
    </xf>
    <xf borderId="0" fillId="18" fontId="10" numFmtId="0" xfId="0" applyAlignment="1" applyFont="1">
      <alignment vertical="bottom"/>
    </xf>
    <xf borderId="13" fillId="15" fontId="10" numFmtId="0" xfId="0" applyAlignment="1" applyBorder="1" applyFont="1">
      <alignment vertical="bottom"/>
    </xf>
    <xf borderId="0" fillId="20" fontId="1" numFmtId="0" xfId="0" applyFill="1" applyFont="1"/>
    <xf borderId="0" fillId="20" fontId="10" numFmtId="0" xfId="0" applyAlignment="1" applyFont="1">
      <alignment vertical="bottom"/>
    </xf>
    <xf borderId="0" fillId="0" fontId="10" numFmtId="0" xfId="0" applyAlignment="1" applyFont="1">
      <alignment horizontal="right" vertical="bottom"/>
    </xf>
    <xf borderId="0" fillId="21" fontId="10" numFmtId="0" xfId="0" applyAlignment="1" applyFill="1" applyFont="1">
      <alignment vertical="bottom"/>
    </xf>
    <xf borderId="0" fillId="21" fontId="1" numFmtId="0" xfId="0" applyFont="1"/>
    <xf borderId="0" fillId="0" fontId="1" numFmtId="0" xfId="0" applyAlignment="1" applyFont="1">
      <alignment horizontal="center" readingOrder="0" shrinkToFit="0" vertical="center" wrapText="1"/>
    </xf>
    <xf borderId="0" fillId="22" fontId="1" numFmtId="0" xfId="0" applyAlignment="1" applyFill="1" applyFont="1">
      <alignment horizontal="center" readingOrder="0"/>
    </xf>
    <xf borderId="0" fillId="23" fontId="1" numFmtId="0" xfId="0" applyAlignment="1" applyFill="1" applyFont="1">
      <alignment horizontal="center" readingOrder="0"/>
    </xf>
    <xf borderId="0" fillId="24" fontId="1" numFmtId="0" xfId="0" applyAlignment="1" applyFill="1" applyFont="1">
      <alignment horizontal="center" readingOrder="0"/>
    </xf>
    <xf borderId="0" fillId="20" fontId="1" numFmtId="0" xfId="0" applyAlignment="1" applyFont="1">
      <alignment horizontal="center" readingOrder="0"/>
    </xf>
    <xf borderId="0" fillId="12" fontId="10" numFmtId="0" xfId="0" applyAlignment="1" applyFont="1">
      <alignment vertical="bottom"/>
    </xf>
    <xf borderId="0" fillId="12" fontId="10" numFmtId="0" xfId="0" applyAlignment="1" applyFont="1">
      <alignment horizontal="center" vertical="bottom"/>
    </xf>
    <xf borderId="2" fillId="12" fontId="10" numFmtId="0" xfId="0" applyAlignment="1" applyBorder="1" applyFont="1">
      <alignment vertical="bottom"/>
    </xf>
    <xf borderId="2" fillId="12" fontId="10" numFmtId="0" xfId="0" applyAlignment="1" applyBorder="1" applyFont="1">
      <alignment horizontal="center" vertical="bottom"/>
    </xf>
    <xf borderId="5" fillId="12" fontId="10" numFmtId="0" xfId="0" applyAlignment="1" applyBorder="1" applyFont="1">
      <alignment horizontal="center" vertical="bottom"/>
    </xf>
    <xf borderId="5" fillId="12" fontId="10" numFmtId="0" xfId="0" applyAlignment="1" applyBorder="1" applyFont="1">
      <alignment vertical="bottom"/>
    </xf>
    <xf borderId="5" fillId="12" fontId="10" numFmtId="0" xfId="0" applyAlignment="1" applyBorder="1" applyFont="1">
      <alignment horizontal="center" vertical="bottom"/>
    </xf>
    <xf borderId="17" fillId="0" fontId="1" numFmtId="0" xfId="0" applyAlignment="1" applyBorder="1" applyFont="1">
      <alignment readingOrder="0"/>
    </xf>
    <xf borderId="0" fillId="10" fontId="13" numFmtId="0" xfId="0" applyAlignment="1" applyFont="1">
      <alignment vertical="bottom"/>
    </xf>
    <xf borderId="0" fillId="0" fontId="19" numFmtId="0" xfId="0" applyAlignment="1" applyFont="1">
      <alignment vertical="bottom"/>
    </xf>
    <xf borderId="0" fillId="0" fontId="20" numFmtId="0" xfId="0" applyAlignment="1" applyFont="1">
      <alignment vertical="bottom"/>
    </xf>
    <xf borderId="13" fillId="0" fontId="10" numFmtId="0" xfId="0" applyAlignment="1" applyBorder="1" applyFont="1">
      <alignment horizontal="right" vertical="bottom"/>
    </xf>
    <xf borderId="0" fillId="21" fontId="1" numFmtId="0" xfId="0" applyAlignment="1" applyFont="1">
      <alignment readingOrder="0"/>
    </xf>
    <xf borderId="7" fillId="15" fontId="1" numFmtId="0" xfId="0" applyAlignment="1" applyBorder="1" applyFont="1">
      <alignment readingOrder="0"/>
    </xf>
    <xf borderId="1" fillId="15" fontId="1" numFmtId="0" xfId="0" applyAlignment="1" applyBorder="1" applyFont="1">
      <alignment readingOrder="0"/>
    </xf>
    <xf borderId="2" fillId="15" fontId="1" numFmtId="0" xfId="0" applyAlignment="1" applyBorder="1" applyFont="1">
      <alignment readingOrder="0"/>
    </xf>
    <xf borderId="3" fillId="15" fontId="1" numFmtId="0" xfId="0" applyAlignment="1" applyBorder="1" applyFont="1">
      <alignment readingOrder="0"/>
    </xf>
    <xf borderId="8" fillId="15" fontId="1" numFmtId="0" xfId="0" applyAlignment="1" applyBorder="1" applyFont="1">
      <alignment readingOrder="0"/>
    </xf>
    <xf borderId="4" fillId="21" fontId="1" numFmtId="0" xfId="0" applyAlignment="1" applyBorder="1" applyFont="1">
      <alignment readingOrder="0"/>
    </xf>
    <xf borderId="5" fillId="21" fontId="1" numFmtId="0" xfId="0" applyAlignment="1" applyBorder="1" applyFont="1">
      <alignment readingOrder="0"/>
    </xf>
    <xf borderId="6" fillId="21" fontId="1" numFmtId="0" xfId="0" applyAlignment="1" applyBorder="1" applyFont="1">
      <alignment readingOrder="0"/>
    </xf>
    <xf borderId="13" fillId="24"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8" fillId="0" fontId="1" numFmtId="0" xfId="0" applyBorder="1" applyFont="1"/>
    <xf borderId="8" fillId="0" fontId="1" numFmtId="0" xfId="0" applyAlignment="1" applyBorder="1" applyFont="1">
      <alignment horizontal="center" readingOrder="0"/>
    </xf>
    <xf borderId="0" fillId="0" fontId="1" numFmtId="0" xfId="0" applyAlignment="1" applyFont="1">
      <alignment horizontal="center" readingOrder="0"/>
    </xf>
    <xf borderId="12" fillId="0" fontId="10" numFmtId="0" xfId="0" applyAlignment="1" applyBorder="1" applyFont="1">
      <alignment horizontal="right" vertical="bottom"/>
    </xf>
    <xf borderId="0" fillId="0" fontId="10" numFmtId="0" xfId="0" applyAlignment="1" applyFont="1">
      <alignment vertical="bottom"/>
    </xf>
    <xf borderId="0" fillId="15" fontId="10" numFmtId="0" xfId="0" applyAlignment="1" applyFont="1">
      <alignment shrinkToFit="0" wrapText="1"/>
    </xf>
    <xf borderId="0" fillId="15" fontId="10" numFmtId="0" xfId="0" applyAlignment="1" applyFont="1">
      <alignment vertical="bottom"/>
    </xf>
    <xf borderId="0" fillId="0" fontId="21" numFmtId="0" xfId="0" applyAlignment="1" applyFont="1">
      <alignment readingOrder="0"/>
    </xf>
    <xf borderId="0" fillId="25" fontId="1" numFmtId="0" xfId="0" applyAlignment="1" applyFill="1" applyFont="1">
      <alignment readingOrder="0"/>
    </xf>
    <xf borderId="0" fillId="25" fontId="1" numFmtId="0" xfId="0" applyAlignment="1" applyFont="1">
      <alignment horizontal="right" readingOrder="0"/>
    </xf>
    <xf borderId="0" fillId="25" fontId="1" numFmtId="0" xfId="0" applyAlignment="1" applyFont="1">
      <alignment readingOrder="0" shrinkToFit="0" vertical="top" wrapText="1"/>
    </xf>
    <xf borderId="0" fillId="26" fontId="1" numFmtId="0" xfId="0" applyFill="1" applyFont="1"/>
    <xf borderId="22" fillId="15" fontId="1" numFmtId="0" xfId="0" applyAlignment="1" applyBorder="1" applyFont="1">
      <alignment horizontal="center" readingOrder="0" vertical="center"/>
    </xf>
    <xf borderId="23" fillId="15" fontId="1" numFmtId="0" xfId="0" applyAlignment="1" applyBorder="1" applyFont="1">
      <alignment horizontal="center" readingOrder="0" vertical="center"/>
    </xf>
    <xf borderId="24" fillId="15" fontId="1" numFmtId="0" xfId="0" applyBorder="1" applyFont="1"/>
    <xf borderId="23" fillId="0" fontId="3" numFmtId="0" xfId="0" applyBorder="1" applyFont="1"/>
    <xf borderId="24" fillId="0" fontId="3" numFmtId="0" xfId="0" applyBorder="1" applyFont="1"/>
    <xf borderId="0" fillId="5" fontId="1" numFmtId="164" xfId="0" applyAlignment="1" applyFont="1" applyNumberFormat="1">
      <alignment horizontal="right" readingOrder="0"/>
    </xf>
    <xf borderId="0" fillId="26" fontId="10" numFmtId="164" xfId="0" applyAlignment="1" applyFont="1" applyNumberFormat="1">
      <alignment horizontal="right" vertical="bottom"/>
    </xf>
    <xf borderId="0" fillId="0" fontId="1" numFmtId="0" xfId="0" applyAlignment="1" applyFont="1">
      <alignment readingOrder="0" shrinkToFit="0" vertical="top" wrapText="1"/>
    </xf>
    <xf borderId="25" fillId="15" fontId="1" numFmtId="0" xfId="0" applyAlignment="1" applyBorder="1" applyFont="1">
      <alignment horizontal="center" readingOrder="0" vertical="center"/>
    </xf>
    <xf borderId="0" fillId="15" fontId="1" numFmtId="0" xfId="0" applyAlignment="1" applyFont="1">
      <alignment horizontal="center" readingOrder="0" vertical="center"/>
    </xf>
    <xf borderId="26" fillId="15" fontId="1" numFmtId="0" xfId="0" applyBorder="1" applyFont="1"/>
    <xf borderId="26" fillId="15" fontId="1" numFmtId="0" xfId="0" applyAlignment="1" applyBorder="1" applyFont="1">
      <alignment horizontal="center" readingOrder="0" vertical="center"/>
    </xf>
    <xf borderId="0" fillId="15" fontId="1" numFmtId="0" xfId="0" applyAlignment="1" applyFont="1">
      <alignment readingOrder="0" shrinkToFit="0" vertical="top" wrapText="1"/>
    </xf>
    <xf borderId="0" fillId="15" fontId="1" numFmtId="0" xfId="0" applyAlignment="1" applyFont="1">
      <alignment horizontal="center" readingOrder="0" shrinkToFit="0" vertical="center" wrapText="1"/>
    </xf>
    <xf borderId="0" fillId="21" fontId="1" numFmtId="0" xfId="0" applyAlignment="1" applyFont="1">
      <alignment horizontal="center" readingOrder="0" shrinkToFit="0" vertical="center" wrapText="1"/>
    </xf>
    <xf borderId="0" fillId="0" fontId="1" numFmtId="0" xfId="0" applyAlignment="1" applyFont="1">
      <alignment readingOrder="0" vertical="top"/>
    </xf>
    <xf borderId="25" fillId="15" fontId="1" numFmtId="0" xfId="0" applyBorder="1" applyFont="1"/>
    <xf borderId="27" fillId="15" fontId="1" numFmtId="0" xfId="0" applyBorder="1" applyFont="1"/>
    <xf borderId="28" fillId="0" fontId="3" numFmtId="0" xfId="0" applyBorder="1" applyFont="1"/>
    <xf borderId="29" fillId="15" fontId="1" numFmtId="0" xfId="0" applyAlignment="1" applyBorder="1" applyFont="1">
      <alignment horizontal="center" readingOrder="0"/>
    </xf>
    <xf borderId="30" fillId="15" fontId="1" numFmtId="0" xfId="0" applyBorder="1" applyFont="1"/>
    <xf borderId="29" fillId="0" fontId="3" numFmtId="0" xfId="0" applyBorder="1" applyFont="1"/>
    <xf borderId="30" fillId="0" fontId="3" numFmtId="0" xfId="0" applyBorder="1" applyFont="1"/>
    <xf borderId="0" fillId="5" fontId="1" numFmtId="0" xfId="0" applyAlignment="1" applyFont="1">
      <alignment horizontal="right"/>
    </xf>
    <xf borderId="0" fillId="26" fontId="10" numFmtId="0" xfId="0" applyAlignment="1" applyFont="1">
      <alignment horizontal="right" vertical="bottom"/>
    </xf>
    <xf borderId="0" fillId="0" fontId="1" numFmtId="0" xfId="0" applyAlignment="1" applyFont="1">
      <alignment horizontal="center" readingOrder="0" vertical="center"/>
    </xf>
    <xf borderId="22" fillId="15" fontId="1" numFmtId="0" xfId="0" applyAlignment="1" applyBorder="1" applyFont="1">
      <alignment horizontal="center" readingOrder="0"/>
    </xf>
    <xf borderId="0" fillId="0" fontId="1" numFmtId="0" xfId="0" applyAlignment="1" applyFont="1">
      <alignment horizontal="right" readingOrder="0" shrinkToFit="0" vertical="center" wrapText="1"/>
    </xf>
    <xf borderId="25" fillId="15" fontId="1" numFmtId="0" xfId="0" applyAlignment="1" applyBorder="1" applyFont="1">
      <alignment horizontal="center" readingOrder="0"/>
    </xf>
    <xf borderId="26" fillId="0" fontId="3" numFmtId="0" xfId="0" applyBorder="1" applyFont="1"/>
    <xf borderId="0" fillId="0" fontId="1" numFmtId="0" xfId="0" applyAlignment="1" applyFont="1">
      <alignment readingOrder="0" shrinkToFit="0" vertical="top" wrapText="1"/>
    </xf>
    <xf borderId="0" fillId="15" fontId="1" numFmtId="0" xfId="0" applyAlignment="1" applyFont="1">
      <alignment readingOrder="0" shrinkToFit="0" vertical="top" wrapText="1"/>
    </xf>
    <xf borderId="0" fillId="0" fontId="22" numFmtId="0" xfId="0" applyAlignment="1" applyFont="1">
      <alignment readingOrder="0" shrinkToFit="0" vertical="center" wrapText="1"/>
    </xf>
    <xf borderId="28" fillId="15" fontId="1" numFmtId="0" xfId="0" applyAlignment="1" applyBorder="1" applyFont="1">
      <alignment horizontal="center" readingOrder="0"/>
    </xf>
    <xf borderId="0" fillId="0" fontId="1" numFmtId="0" xfId="0" applyAlignment="1" applyFont="1">
      <alignment horizontal="center"/>
    </xf>
    <xf borderId="0" fillId="0" fontId="11" numFmtId="0" xfId="0" applyAlignment="1" applyFont="1">
      <alignment readingOrder="0"/>
    </xf>
    <xf borderId="0" fillId="21" fontId="1" numFmtId="0" xfId="0" applyAlignment="1" applyFont="1">
      <alignment readingOrder="0" shrinkToFit="0" vertical="top" wrapText="1"/>
    </xf>
    <xf borderId="0" fillId="5" fontId="1" numFmtId="0" xfId="0" applyFont="1"/>
    <xf borderId="0" fillId="5" fontId="1" numFmtId="0" xfId="0" applyAlignment="1" applyFont="1">
      <alignment horizontal="right" readingOrder="0"/>
    </xf>
    <xf borderId="0" fillId="26" fontId="10" numFmtId="0" xfId="0" applyAlignment="1" applyFont="1">
      <alignment horizontal="right" vertical="bottom"/>
    </xf>
    <xf borderId="0" fillId="5" fontId="10" numFmtId="164" xfId="0" applyAlignment="1" applyFont="1" applyNumberFormat="1">
      <alignment horizontal="right" vertical="bottom"/>
    </xf>
    <xf borderId="0" fillId="15" fontId="10" numFmtId="0" xfId="0" applyAlignment="1" applyFont="1">
      <alignment shrinkToFit="0" vertical="top" wrapText="1"/>
    </xf>
    <xf borderId="0" fillId="26" fontId="10" numFmtId="0" xfId="0" applyAlignment="1" applyFont="1">
      <alignment horizontal="right" readingOrder="0" vertical="bottom"/>
    </xf>
    <xf borderId="0" fillId="26" fontId="1" numFmtId="0" xfId="0" applyAlignment="1" applyFont="1">
      <alignment horizontal="right"/>
    </xf>
    <xf borderId="0" fillId="26" fontId="1" numFmtId="0" xfId="0" applyAlignment="1" applyFont="1">
      <alignment horizontal="right" readingOrder="0"/>
    </xf>
    <xf borderId="0" fillId="15" fontId="10" numFmtId="0" xfId="0" applyAlignment="1" applyFont="1">
      <alignment shrinkToFit="0" vertical="top" wrapText="1"/>
    </xf>
    <xf borderId="0" fillId="5" fontId="1" numFmtId="164" xfId="0" applyAlignment="1" applyFont="1" applyNumberFormat="1">
      <alignment readingOrder="0"/>
    </xf>
    <xf borderId="0" fillId="21" fontId="23"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horizontal="right"/>
    </xf>
  </cellXfs>
  <cellStyles count="1">
    <cellStyle xfId="0" name="Normal" builtinId="0"/>
  </cellStyles>
  <dxfs count="6">
    <dxf>
      <font/>
      <fill>
        <patternFill patternType="solid">
          <fgColor rgb="FF0DDD80"/>
          <bgColor rgb="FF0DDD80"/>
        </patternFill>
      </fill>
      <border/>
    </dxf>
    <dxf>
      <font/>
      <fill>
        <patternFill patternType="solid">
          <fgColor rgb="FFEA4335"/>
          <bgColor rgb="FFEA4335"/>
        </patternFill>
      </fill>
      <border/>
    </dxf>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Inherited Unique Skill-style">
      <tableStyleElement dxfId="3"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9.png"/><Relationship Id="rId3"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0.png"/><Relationship Id="rId4" Type="http://schemas.openxmlformats.org/officeDocument/2006/relationships/image" Target="../media/image5.jpg"/><Relationship Id="rId5" Type="http://schemas.openxmlformats.org/officeDocument/2006/relationships/image" Target="../media/image8.png"/><Relationship Id="rId6" Type="http://schemas.openxmlformats.org/officeDocument/2006/relationships/image" Target="../media/image11.png"/><Relationship Id="rId7" Type="http://schemas.openxmlformats.org/officeDocument/2006/relationships/image" Target="../media/image6.png"/><Relationship Id="rId8"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26.jpg"/></Relationships>
</file>

<file path=xl/drawings/_rels/drawing4.xml.rels><?xml version="1.0" encoding="UTF-8" standalone="yes"?><Relationships xmlns="http://schemas.openxmlformats.org/package/2006/relationships"><Relationship Id="rId1" Type="http://schemas.openxmlformats.org/officeDocument/2006/relationships/image" Target="../media/image23.jpg"/><Relationship Id="rId2" Type="http://schemas.openxmlformats.org/officeDocument/2006/relationships/image" Target="../media/image25.jpg"/></Relationships>
</file>

<file path=xl/drawings/_rels/drawing8.xml.rels><?xml version="1.0" encoding="UTF-8" standalone="yes"?><Relationships xmlns="http://schemas.openxmlformats.org/package/2006/relationships"><Relationship Id="rId1" Type="http://schemas.openxmlformats.org/officeDocument/2006/relationships/image" Target="../media/image13.jpg"/></Relationships>
</file>

<file path=xl/drawings/_rels/drawing10.xml.rels><?xml version="1.0" encoding="UTF-8" standalone="yes"?><Relationships xmlns="http://schemas.openxmlformats.org/package/2006/relationships"><Relationship Id="rId1" Type="http://schemas.openxmlformats.org/officeDocument/2006/relationships/image" Target="../media/image12.jpg"/></Relationships>
</file>

<file path=xl/drawings/_rels/drawing15.xml.rels><?xml version="1.0" encoding="UTF-8" standalone="yes"?><Relationships xmlns="http://schemas.openxmlformats.org/package/2006/relationships"><Relationship Id="rId1" Type="http://schemas.openxmlformats.org/officeDocument/2006/relationships/image" Target="../media/image14.png"/><Relationship Id="rId2" Type="http://schemas.openxmlformats.org/officeDocument/2006/relationships/image" Target="../media/image15.png"/><Relationship Id="rId3" Type="http://schemas.openxmlformats.org/officeDocument/2006/relationships/image" Target="../media/image19.png"/><Relationship Id="rId4" Type="http://schemas.openxmlformats.org/officeDocument/2006/relationships/image" Target="../media/image20.png"/><Relationship Id="rId10" Type="http://schemas.openxmlformats.org/officeDocument/2006/relationships/image" Target="../media/image16.png"/><Relationship Id="rId9" Type="http://schemas.openxmlformats.org/officeDocument/2006/relationships/image" Target="../media/image22.jpg"/><Relationship Id="rId5" Type="http://schemas.openxmlformats.org/officeDocument/2006/relationships/image" Target="../media/image21.png"/><Relationship Id="rId6" Type="http://schemas.openxmlformats.org/officeDocument/2006/relationships/image" Target="../media/image18.png"/><Relationship Id="rId7" Type="http://schemas.openxmlformats.org/officeDocument/2006/relationships/image" Target="../media/image17.png"/><Relationship Id="rId8"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790575</xdr:colOff>
      <xdr:row>12</xdr:row>
      <xdr:rowOff>171450</xdr:rowOff>
    </xdr:from>
    <xdr:ext cx="523875" cy="4857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857250</xdr:colOff>
      <xdr:row>4</xdr:row>
      <xdr:rowOff>209550</xdr:rowOff>
    </xdr:from>
    <xdr:ext cx="1981200" cy="1057275"/>
    <xdr:pic>
      <xdr:nvPicPr>
        <xdr:cNvPr id="0" name="image9.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952500</xdr:colOff>
      <xdr:row>5</xdr:row>
      <xdr:rowOff>9525</xdr:rowOff>
    </xdr:from>
    <xdr:ext cx="2876550" cy="29337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142875</xdr:colOff>
      <xdr:row>26</xdr:row>
      <xdr:rowOff>152400</xdr:rowOff>
    </xdr:from>
    <xdr:ext cx="2714625" cy="17240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xdr:row>
      <xdr:rowOff>0</xdr:rowOff>
    </xdr:from>
    <xdr:ext cx="962025" cy="7620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2</xdr:row>
      <xdr:rowOff>0</xdr:rowOff>
    </xdr:from>
    <xdr:ext cx="962025" cy="9525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12</xdr:col>
      <xdr:colOff>0</xdr:colOff>
      <xdr:row>2</xdr:row>
      <xdr:rowOff>0</xdr:rowOff>
    </xdr:from>
    <xdr:ext cx="962025" cy="95250"/>
    <xdr:pic>
      <xdr:nvPicPr>
        <xdr:cNvPr id="0" name="image5.jp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8</xdr:row>
      <xdr:rowOff>0</xdr:rowOff>
    </xdr:from>
    <xdr:ext cx="962025" cy="7620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16</xdr:row>
      <xdr:rowOff>0</xdr:rowOff>
    </xdr:from>
    <xdr:ext cx="962025" cy="190500"/>
    <xdr:pic>
      <xdr:nvPicPr>
        <xdr:cNvPr id="0" name="image11.png"/>
        <xdr:cNvPicPr preferRelativeResize="0"/>
      </xdr:nvPicPr>
      <xdr:blipFill>
        <a:blip cstate="print" r:embed="rId6"/>
        <a:stretch>
          <a:fillRect/>
        </a:stretch>
      </xdr:blipFill>
      <xdr:spPr>
        <a:prstGeom prst="rect">
          <a:avLst/>
        </a:prstGeom>
        <a:noFill/>
      </xdr:spPr>
    </xdr:pic>
    <xdr:clientData fLocksWithSheet="0"/>
  </xdr:oneCellAnchor>
  <xdr:oneCellAnchor>
    <xdr:from>
      <xdr:col>4</xdr:col>
      <xdr:colOff>0</xdr:colOff>
      <xdr:row>16</xdr:row>
      <xdr:rowOff>0</xdr:rowOff>
    </xdr:from>
    <xdr:ext cx="962025" cy="190500"/>
    <xdr:pic>
      <xdr:nvPicPr>
        <xdr:cNvPr id="0" name="image6.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22</xdr:row>
      <xdr:rowOff>0</xdr:rowOff>
    </xdr:from>
    <xdr:ext cx="962025" cy="190500"/>
    <xdr:pic>
      <xdr:nvPicPr>
        <xdr:cNvPr id="0" name="image7.png"/>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001250" cy="7429500"/>
    <xdr:pic>
      <xdr:nvPicPr>
        <xdr:cNvPr id="0" name="image26.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544175" cy="7829550"/>
    <xdr:pic>
      <xdr:nvPicPr>
        <xdr:cNvPr id="0" name="image23.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43</xdr:row>
      <xdr:rowOff>-104775</xdr:rowOff>
    </xdr:from>
    <xdr:ext cx="10544175" cy="7829550"/>
    <xdr:pic>
      <xdr:nvPicPr>
        <xdr:cNvPr id="0" name="image25.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1552575</xdr:colOff>
      <xdr:row>31</xdr:row>
      <xdr:rowOff>200025</xdr:rowOff>
    </xdr:from>
    <xdr:ext cx="1685925" cy="1685925"/>
    <xdr:pic>
      <xdr:nvPicPr>
        <xdr:cNvPr id="0" name="image13.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114300</xdr:colOff>
      <xdr:row>13</xdr:row>
      <xdr:rowOff>76200</xdr:rowOff>
    </xdr:from>
    <xdr:ext cx="2228850" cy="2047875"/>
    <xdr:pic>
      <xdr:nvPicPr>
        <xdr:cNvPr id="0" name="image12.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942975</xdr:colOff>
      <xdr:row>5</xdr:row>
      <xdr:rowOff>19050</xdr:rowOff>
    </xdr:from>
    <xdr:ext cx="3457575" cy="2828925"/>
    <xdr:pic>
      <xdr:nvPicPr>
        <xdr:cNvPr id="0" name="image1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952500</xdr:colOff>
      <xdr:row>2</xdr:row>
      <xdr:rowOff>257175</xdr:rowOff>
    </xdr:from>
    <xdr:ext cx="1885950" cy="285750"/>
    <xdr:pic>
      <xdr:nvPicPr>
        <xdr:cNvPr id="0" name="image1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9525</xdr:colOff>
      <xdr:row>41</xdr:row>
      <xdr:rowOff>19050</xdr:rowOff>
    </xdr:from>
    <xdr:ext cx="3619500" cy="1400175"/>
    <xdr:pic>
      <xdr:nvPicPr>
        <xdr:cNvPr id="0" name="image19.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466725</xdr:colOff>
      <xdr:row>41</xdr:row>
      <xdr:rowOff>19050</xdr:rowOff>
    </xdr:from>
    <xdr:ext cx="5448300" cy="1400175"/>
    <xdr:pic>
      <xdr:nvPicPr>
        <xdr:cNvPr id="0" name="image2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114300</xdr:colOff>
      <xdr:row>77</xdr:row>
      <xdr:rowOff>180975</xdr:rowOff>
    </xdr:from>
    <xdr:ext cx="6143625" cy="4057650"/>
    <xdr:pic>
      <xdr:nvPicPr>
        <xdr:cNvPr id="0" name="image2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9525</xdr:colOff>
      <xdr:row>125</xdr:row>
      <xdr:rowOff>180975</xdr:rowOff>
    </xdr:from>
    <xdr:ext cx="1352550" cy="1800225"/>
    <xdr:pic>
      <xdr:nvPicPr>
        <xdr:cNvPr id="0" name="image1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4591050</xdr:colOff>
      <xdr:row>140</xdr:row>
      <xdr:rowOff>95250</xdr:rowOff>
    </xdr:from>
    <xdr:ext cx="866775" cy="933450"/>
    <xdr:pic>
      <xdr:nvPicPr>
        <xdr:cNvPr id="0" name="image1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9</xdr:col>
      <xdr:colOff>0</xdr:colOff>
      <xdr:row>2</xdr:row>
      <xdr:rowOff>0</xdr:rowOff>
    </xdr:from>
    <xdr:ext cx="952500" cy="952500"/>
    <xdr:pic>
      <xdr:nvPicPr>
        <xdr:cNvPr id="0" name="image24.png"/>
        <xdr:cNvPicPr preferRelativeResize="0"/>
      </xdr:nvPicPr>
      <xdr:blipFill>
        <a:blip cstate="print" r:embed="rId8"/>
        <a:stretch>
          <a:fillRect/>
        </a:stretch>
      </xdr:blipFill>
      <xdr:spPr>
        <a:prstGeom prst="rect">
          <a:avLst/>
        </a:prstGeom>
        <a:noFill/>
      </xdr:spPr>
    </xdr:pic>
    <xdr:clientData fLocksWithSheet="0"/>
  </xdr:oneCellAnchor>
  <xdr:oneCellAnchor>
    <xdr:from>
      <xdr:col>13</xdr:col>
      <xdr:colOff>0</xdr:colOff>
      <xdr:row>2</xdr:row>
      <xdr:rowOff>0</xdr:rowOff>
    </xdr:from>
    <xdr:ext cx="952500" cy="952500"/>
    <xdr:pic>
      <xdr:nvPicPr>
        <xdr:cNvPr id="0" name="image22.jpg"/>
        <xdr:cNvPicPr preferRelativeResize="0"/>
      </xdr:nvPicPr>
      <xdr:blipFill>
        <a:blip cstate="print" r:embed="rId9"/>
        <a:stretch>
          <a:fillRect/>
        </a:stretch>
      </xdr:blipFill>
      <xdr:spPr>
        <a:prstGeom prst="rect">
          <a:avLst/>
        </a:prstGeom>
        <a:noFill/>
      </xdr:spPr>
    </xdr:pic>
    <xdr:clientData fLocksWithSheet="0"/>
  </xdr:oneCellAnchor>
  <xdr:oneCellAnchor>
    <xdr:from>
      <xdr:col>15</xdr:col>
      <xdr:colOff>0</xdr:colOff>
      <xdr:row>2</xdr:row>
      <xdr:rowOff>0</xdr:rowOff>
    </xdr:from>
    <xdr:ext cx="952500" cy="952500"/>
    <xdr:pic>
      <xdr:nvPicPr>
        <xdr:cNvPr id="0" name="image16.png"/>
        <xdr:cNvPicPr preferRelativeResize="0"/>
      </xdr:nvPicPr>
      <xdr:blipFill>
        <a:blip cstate="print" r:embed="rId10"/>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B2:B68" displayName="Table_1" name="Table_1" id="1">
  <tableColumns count="1">
    <tableColumn name="U=ma2" id="1"/>
  </tableColumns>
  <tableStyleInfo name="Inherited Unique Ski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2001243391" TargetMode="External"/><Relationship Id="rId2" Type="http://schemas.openxmlformats.org/officeDocument/2006/relationships/hyperlink" Target="https://umsatei.com/"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6365697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astebin.com/qSfsjwGC"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gamewith.jp/uma-musume/article/show/279309"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document/d/13hsFU31aJqrMrWzAqKElpF2E1DisI9eYhhbdGPTHtPw/edit?usp=sharing" TargetMode="External"/><Relationship Id="rId2" Type="http://schemas.openxmlformats.org/officeDocument/2006/relationships/hyperlink" Target="https://daftuyda.moe/optimizer" TargetMode="External"/><Relationship Id="rId3"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1"/>
      <c r="B1" s="1"/>
      <c r="C1" s="1"/>
      <c r="D1" s="1"/>
      <c r="E1" s="1"/>
      <c r="F1" s="1"/>
      <c r="G1" s="1"/>
      <c r="H1" s="1"/>
      <c r="I1" s="1"/>
      <c r="J1" s="1"/>
      <c r="K1" s="1"/>
      <c r="L1" s="1"/>
      <c r="M1" s="1"/>
    </row>
    <row r="2">
      <c r="A2" s="1"/>
      <c r="B2" s="2" t="s">
        <v>0</v>
      </c>
      <c r="C2" s="3"/>
      <c r="D2" s="3"/>
      <c r="E2" s="3"/>
      <c r="F2" s="3"/>
      <c r="G2" s="3"/>
      <c r="H2" s="4"/>
      <c r="I2" s="1"/>
      <c r="J2" s="5"/>
      <c r="K2" s="3"/>
      <c r="L2" s="4"/>
      <c r="M2" s="1"/>
    </row>
    <row r="3">
      <c r="A3" s="1"/>
      <c r="B3" s="6"/>
      <c r="C3" s="7"/>
      <c r="D3" s="7"/>
      <c r="E3" s="7"/>
      <c r="F3" s="7"/>
      <c r="G3" s="7"/>
      <c r="H3" s="8"/>
      <c r="I3" s="1"/>
      <c r="J3" s="6"/>
      <c r="K3" s="7"/>
      <c r="L3" s="8"/>
      <c r="M3" s="1"/>
    </row>
    <row r="4">
      <c r="A4" s="1"/>
      <c r="B4" s="1"/>
      <c r="C4" s="1"/>
      <c r="D4" s="1"/>
      <c r="E4" s="1"/>
      <c r="F4" s="1"/>
      <c r="G4" s="1"/>
      <c r="H4" s="1"/>
      <c r="I4" s="1"/>
      <c r="J4" s="1"/>
      <c r="K4" s="1"/>
      <c r="L4" s="1"/>
      <c r="M4" s="1"/>
    </row>
    <row r="5" ht="15.75" customHeight="1">
      <c r="A5" s="1"/>
      <c r="B5" s="1"/>
      <c r="C5" s="1"/>
      <c r="D5" s="1"/>
      <c r="E5" s="1"/>
      <c r="F5" s="1"/>
      <c r="G5" s="1"/>
      <c r="H5" s="1"/>
      <c r="I5" s="1"/>
      <c r="J5" s="9"/>
      <c r="K5" s="1"/>
      <c r="L5" s="1"/>
      <c r="M5" s="1"/>
    </row>
    <row r="6">
      <c r="A6" s="1"/>
      <c r="B6" s="10" t="s">
        <v>1</v>
      </c>
      <c r="C6" s="3"/>
      <c r="D6" s="3"/>
      <c r="E6" s="3"/>
      <c r="F6" s="3"/>
      <c r="G6" s="3"/>
      <c r="H6" s="4"/>
      <c r="I6" s="1"/>
      <c r="J6" s="11" t="s">
        <v>2</v>
      </c>
      <c r="K6" s="3"/>
      <c r="L6" s="4"/>
      <c r="M6" s="1"/>
    </row>
    <row r="7">
      <c r="A7" s="1"/>
      <c r="B7" s="12"/>
      <c r="H7" s="13"/>
      <c r="I7" s="1"/>
      <c r="J7" s="12"/>
      <c r="L7" s="13"/>
      <c r="M7" s="1"/>
    </row>
    <row r="8">
      <c r="A8" s="1"/>
      <c r="B8" s="12"/>
      <c r="H8" s="13"/>
      <c r="I8" s="1"/>
      <c r="J8" s="12"/>
      <c r="L8" s="13"/>
      <c r="M8" s="1"/>
    </row>
    <row r="9">
      <c r="A9" s="1"/>
      <c r="B9" s="12"/>
      <c r="H9" s="13"/>
      <c r="I9" s="1"/>
      <c r="J9" s="12"/>
      <c r="L9" s="13"/>
      <c r="M9" s="1"/>
    </row>
    <row r="10">
      <c r="A10" s="1"/>
      <c r="B10" s="12"/>
      <c r="H10" s="13"/>
      <c r="I10" s="1"/>
      <c r="J10" s="12"/>
      <c r="L10" s="13"/>
      <c r="M10" s="1"/>
    </row>
    <row r="11">
      <c r="A11" s="1"/>
      <c r="B11" s="12"/>
      <c r="H11" s="13"/>
      <c r="I11" s="1"/>
      <c r="J11" s="12"/>
      <c r="L11" s="13"/>
      <c r="M11" s="1"/>
    </row>
    <row r="12">
      <c r="A12" s="1"/>
      <c r="B12" s="12"/>
      <c r="H12" s="13"/>
      <c r="I12" s="1"/>
      <c r="J12" s="12"/>
      <c r="L12" s="13"/>
      <c r="M12" s="1"/>
    </row>
    <row r="13">
      <c r="A13" s="1"/>
      <c r="B13" s="12"/>
      <c r="H13" s="13"/>
      <c r="I13" s="1"/>
      <c r="J13" s="12"/>
      <c r="L13" s="13"/>
      <c r="M13" s="1"/>
    </row>
    <row r="14">
      <c r="A14" s="1"/>
      <c r="B14" s="12"/>
      <c r="H14" s="13"/>
      <c r="I14" s="1"/>
      <c r="J14" s="12"/>
      <c r="L14" s="13"/>
      <c r="M14" s="1"/>
    </row>
    <row r="15">
      <c r="A15" s="1"/>
      <c r="B15" s="12"/>
      <c r="H15" s="13"/>
      <c r="I15" s="1"/>
      <c r="J15" s="12"/>
      <c r="L15" s="13"/>
      <c r="M15" s="1"/>
    </row>
    <row r="16">
      <c r="A16" s="1"/>
      <c r="B16" s="12"/>
      <c r="H16" s="13"/>
      <c r="I16" s="1"/>
      <c r="J16" s="12"/>
      <c r="L16" s="13"/>
      <c r="M16" s="1"/>
    </row>
    <row r="17">
      <c r="A17" s="1"/>
      <c r="B17" s="12"/>
      <c r="H17" s="13"/>
      <c r="I17" s="1"/>
      <c r="J17" s="12"/>
      <c r="L17" s="13"/>
      <c r="M17" s="1"/>
    </row>
    <row r="18">
      <c r="A18" s="1"/>
      <c r="B18" s="12"/>
      <c r="H18" s="13"/>
      <c r="I18" s="1"/>
      <c r="J18" s="12"/>
      <c r="L18" s="13"/>
      <c r="M18" s="1"/>
    </row>
    <row r="19">
      <c r="A19" s="1"/>
      <c r="B19" s="12"/>
      <c r="H19" s="13"/>
      <c r="I19" s="1"/>
      <c r="J19" s="12"/>
      <c r="L19" s="13"/>
      <c r="M19" s="1"/>
    </row>
    <row r="20" ht="89.25" customHeight="1">
      <c r="A20" s="1"/>
      <c r="B20" s="6"/>
      <c r="C20" s="7"/>
      <c r="D20" s="7"/>
      <c r="E20" s="7"/>
      <c r="F20" s="7"/>
      <c r="G20" s="7"/>
      <c r="H20" s="8"/>
      <c r="I20" s="1"/>
      <c r="J20" s="6"/>
      <c r="K20" s="7"/>
      <c r="L20" s="8"/>
      <c r="M20" s="1"/>
    </row>
    <row r="21">
      <c r="A21" s="1"/>
      <c r="B21" s="1"/>
      <c r="C21" s="1"/>
      <c r="D21" s="1"/>
      <c r="E21" s="1"/>
      <c r="F21" s="1"/>
      <c r="G21" s="1"/>
      <c r="H21" s="1"/>
      <c r="I21" s="1"/>
      <c r="J21" s="1"/>
      <c r="K21" s="1"/>
      <c r="L21" s="1"/>
      <c r="M21" s="1"/>
    </row>
    <row r="22">
      <c r="A22" s="1"/>
      <c r="B22" s="1"/>
      <c r="C22" s="1"/>
      <c r="D22" s="1"/>
      <c r="E22" s="1"/>
      <c r="F22" s="1"/>
      <c r="G22" s="14"/>
      <c r="H22" s="1"/>
      <c r="I22" s="1"/>
      <c r="J22" s="1"/>
      <c r="K22" s="1"/>
      <c r="L22" s="1"/>
      <c r="M22" s="1"/>
    </row>
    <row r="23">
      <c r="A23" s="1"/>
      <c r="B23" s="15" t="s">
        <v>3</v>
      </c>
      <c r="C23" s="3"/>
      <c r="D23" s="3"/>
      <c r="E23" s="3"/>
      <c r="F23" s="3"/>
      <c r="G23" s="3"/>
      <c r="H23" s="4"/>
      <c r="I23" s="1"/>
      <c r="J23" s="16"/>
      <c r="K23" s="3"/>
      <c r="L23" s="4"/>
      <c r="M23" s="1"/>
    </row>
    <row r="24">
      <c r="A24" s="1"/>
      <c r="B24" s="12"/>
      <c r="H24" s="13"/>
      <c r="I24" s="1"/>
      <c r="J24" s="12"/>
      <c r="L24" s="13"/>
      <c r="M24" s="1"/>
    </row>
    <row r="25">
      <c r="A25" s="1"/>
      <c r="B25" s="12"/>
      <c r="H25" s="13"/>
      <c r="I25" s="1"/>
      <c r="J25" s="12"/>
      <c r="L25" s="13"/>
      <c r="M25" s="1"/>
    </row>
    <row r="26">
      <c r="A26" s="1"/>
      <c r="B26" s="6"/>
      <c r="C26" s="7"/>
      <c r="D26" s="7"/>
      <c r="E26" s="7"/>
      <c r="F26" s="7"/>
      <c r="G26" s="7"/>
      <c r="H26" s="8"/>
      <c r="I26" s="1"/>
      <c r="J26" s="6"/>
      <c r="K26" s="7"/>
      <c r="L26" s="8"/>
      <c r="M26" s="1"/>
    </row>
    <row r="27">
      <c r="A27" s="1"/>
      <c r="B27" s="1"/>
      <c r="C27" s="1"/>
      <c r="D27" s="1"/>
      <c r="E27" s="1"/>
      <c r="F27" s="1"/>
      <c r="G27" s="1"/>
      <c r="H27" s="1"/>
      <c r="I27" s="1"/>
      <c r="J27" s="1"/>
      <c r="K27" s="1"/>
      <c r="L27" s="1"/>
      <c r="M27" s="1"/>
    </row>
  </sheetData>
  <mergeCells count="6">
    <mergeCell ref="B2:H3"/>
    <mergeCell ref="J2:L3"/>
    <mergeCell ref="B6:H20"/>
    <mergeCell ref="J6:L20"/>
    <mergeCell ref="B23:H26"/>
    <mergeCell ref="J23:L26"/>
  </mergeCells>
  <hyperlinks>
    <hyperlink r:id="rId1" location="gid=2001243391" ref="B6"/>
    <hyperlink r:id="rId2" ref="B2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DFF"/>
    <outlinePr summaryBelow="0" summaryRight="0"/>
  </sheetPr>
  <sheetViews>
    <sheetView workbookViewId="0"/>
  </sheetViews>
  <sheetFormatPr customHeight="1" defaultColWidth="12.63" defaultRowHeight="15.75"/>
  <cols>
    <col customWidth="1" min="7" max="7" width="2.75"/>
    <col customWidth="1" min="12" max="12" width="2.75"/>
    <col hidden="1" min="18" max="27" width="12.63"/>
  </cols>
  <sheetData>
    <row r="1">
      <c r="A1" s="1"/>
      <c r="B1" s="1"/>
      <c r="C1" s="1"/>
      <c r="D1" s="1"/>
      <c r="E1" s="1"/>
      <c r="F1" s="1"/>
      <c r="G1" s="1"/>
      <c r="H1" s="14"/>
      <c r="I1" s="14"/>
      <c r="K1" s="14"/>
      <c r="L1" s="1"/>
      <c r="M1" s="1"/>
      <c r="N1" s="1"/>
      <c r="O1" s="1"/>
      <c r="P1" s="1"/>
      <c r="Q1" s="1"/>
    </row>
    <row r="2">
      <c r="A2" s="1"/>
      <c r="B2" s="1"/>
      <c r="C2" s="1"/>
      <c r="D2" s="1"/>
      <c r="E2" s="1"/>
      <c r="F2" s="1"/>
      <c r="G2" s="1"/>
      <c r="H2" s="1"/>
      <c r="I2" s="1"/>
      <c r="J2" s="1"/>
      <c r="K2" s="1"/>
      <c r="L2" s="1"/>
      <c r="M2" s="1"/>
      <c r="N2" s="1"/>
      <c r="O2" s="1"/>
      <c r="P2" s="1"/>
      <c r="Q2" s="1"/>
    </row>
    <row r="3" ht="15.75" customHeight="1">
      <c r="A3" s="1"/>
      <c r="B3" s="17"/>
      <c r="C3" s="3"/>
      <c r="D3" s="3"/>
      <c r="E3" s="3"/>
      <c r="F3" s="4"/>
      <c r="G3" s="1"/>
      <c r="H3" s="18"/>
      <c r="I3" s="3"/>
      <c r="J3" s="3"/>
      <c r="K3" s="4"/>
      <c r="L3" s="1"/>
      <c r="M3" s="19"/>
      <c r="N3" s="3"/>
      <c r="O3" s="3"/>
      <c r="P3" s="4"/>
      <c r="Q3" s="1"/>
    </row>
    <row r="4">
      <c r="A4" s="9"/>
      <c r="B4" s="12"/>
      <c r="F4" s="13"/>
      <c r="G4" s="1"/>
      <c r="H4" s="6"/>
      <c r="I4" s="7"/>
      <c r="J4" s="7"/>
      <c r="K4" s="8"/>
      <c r="L4" s="1"/>
      <c r="M4" s="6"/>
      <c r="N4" s="7"/>
      <c r="O4" s="7"/>
      <c r="P4" s="8"/>
      <c r="Q4" s="1"/>
    </row>
    <row r="5">
      <c r="A5" s="9"/>
      <c r="B5" s="20" t="s">
        <v>4</v>
      </c>
      <c r="C5" s="21" t="s">
        <v>5</v>
      </c>
      <c r="D5" s="22" t="s">
        <v>6</v>
      </c>
      <c r="E5" s="23" t="s">
        <v>7</v>
      </c>
      <c r="F5" s="24" t="s">
        <v>8</v>
      </c>
      <c r="G5" s="1"/>
      <c r="H5" s="25" t="s">
        <v>9</v>
      </c>
      <c r="I5" s="26" t="s">
        <v>10</v>
      </c>
      <c r="K5" s="27">
        <f t="shared" ref="K5:K46" si="1">IFERROR(VLOOKUP(I5, INDIRECT("'" &amp; H5 &amp; "'!B:C"), 2, FALSE), 0)</f>
        <v>217</v>
      </c>
      <c r="L5" s="1"/>
      <c r="M5" s="28" t="b">
        <v>0</v>
      </c>
      <c r="N5" s="29" t="s">
        <v>11</v>
      </c>
      <c r="P5" s="13"/>
      <c r="Q5" s="1"/>
    </row>
    <row r="6">
      <c r="A6" s="30" t="s">
        <v>12</v>
      </c>
      <c r="B6" s="25">
        <v>1200.0</v>
      </c>
      <c r="C6" s="26">
        <v>700.0</v>
      </c>
      <c r="D6" s="26">
        <v>800.0</v>
      </c>
      <c r="E6" s="26">
        <v>422.0</v>
      </c>
      <c r="F6" s="31">
        <v>596.0</v>
      </c>
      <c r="G6" s="1"/>
      <c r="H6" s="25" t="s">
        <v>13</v>
      </c>
      <c r="I6" s="26" t="s">
        <v>14</v>
      </c>
      <c r="K6" s="27">
        <f t="shared" si="1"/>
        <v>559</v>
      </c>
      <c r="L6" s="1"/>
      <c r="M6" s="28"/>
      <c r="N6" s="29" t="s">
        <v>15</v>
      </c>
      <c r="P6" s="13"/>
      <c r="Q6" s="1"/>
    </row>
    <row r="7">
      <c r="A7" s="30" t="s">
        <v>16</v>
      </c>
      <c r="B7" s="32">
        <f t="array" ref="B7">FLOOR(LET(
x,B6,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3841</v>
      </c>
      <c r="C7" s="33">
        <f t="array" ref="C7">FLOOR(LET(
x,C6,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1463</v>
      </c>
      <c r="D7" s="33">
        <f t="array" ref="D7">FLOOR(LET(
x,D6,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1808</v>
      </c>
      <c r="E7" s="33">
        <f t="array" ref="E7">FLOOR(LET(
x,E6,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634</v>
      </c>
      <c r="F7" s="34">
        <f t="array" ref="F7">FLOOR(LET(
x,F6,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1131</v>
      </c>
      <c r="G7" s="1"/>
      <c r="H7" s="25" t="s">
        <v>17</v>
      </c>
      <c r="I7" s="26" t="s">
        <v>18</v>
      </c>
      <c r="K7" s="27">
        <f t="shared" si="1"/>
        <v>191</v>
      </c>
      <c r="L7" s="1"/>
      <c r="M7" s="35"/>
      <c r="N7" s="29" t="s">
        <v>19</v>
      </c>
      <c r="P7" s="13"/>
      <c r="Q7" s="1"/>
    </row>
    <row r="8">
      <c r="A8" s="1"/>
      <c r="B8" s="1"/>
      <c r="C8" s="1"/>
      <c r="D8" s="1"/>
      <c r="E8" s="1"/>
      <c r="F8" s="1"/>
      <c r="G8" s="1"/>
      <c r="H8" s="25" t="s">
        <v>13</v>
      </c>
      <c r="I8" s="26" t="s">
        <v>20</v>
      </c>
      <c r="K8" s="27">
        <f t="shared" si="1"/>
        <v>461</v>
      </c>
      <c r="L8" s="9"/>
      <c r="M8" s="36" t="s">
        <v>21</v>
      </c>
      <c r="N8" s="37" t="s">
        <v>22</v>
      </c>
      <c r="O8" s="7"/>
      <c r="P8" s="8"/>
      <c r="Q8" s="9"/>
    </row>
    <row r="9">
      <c r="A9" s="1"/>
      <c r="B9" s="17"/>
      <c r="C9" s="3"/>
      <c r="D9" s="3"/>
      <c r="E9" s="3"/>
      <c r="F9" s="4"/>
      <c r="G9" s="1"/>
      <c r="H9" s="25"/>
      <c r="I9" s="26"/>
      <c r="K9" s="27">
        <f t="shared" si="1"/>
        <v>0</v>
      </c>
      <c r="L9" s="9"/>
      <c r="M9" s="9"/>
      <c r="N9" s="9"/>
      <c r="O9" s="9"/>
      <c r="P9" s="9"/>
      <c r="Q9" s="9"/>
    </row>
    <row r="10">
      <c r="A10" s="1"/>
      <c r="B10" s="6"/>
      <c r="C10" s="7"/>
      <c r="D10" s="7"/>
      <c r="E10" s="7"/>
      <c r="F10" s="8"/>
      <c r="G10" s="1"/>
      <c r="H10" s="25"/>
      <c r="I10" s="26"/>
      <c r="K10" s="27">
        <f t="shared" si="1"/>
        <v>0</v>
      </c>
      <c r="L10" s="1"/>
      <c r="M10" s="38"/>
      <c r="N10" s="3"/>
      <c r="O10" s="3"/>
      <c r="P10" s="4"/>
      <c r="Q10" s="1"/>
    </row>
    <row r="11">
      <c r="A11" s="1"/>
      <c r="B11" s="39" t="s">
        <v>23</v>
      </c>
      <c r="C11" s="40" t="s">
        <v>24</v>
      </c>
      <c r="D11" s="41" t="s">
        <v>25</v>
      </c>
      <c r="E11" s="42" t="s">
        <v>26</v>
      </c>
      <c r="F11" s="43" t="s">
        <v>27</v>
      </c>
      <c r="G11" s="1"/>
      <c r="H11" s="25"/>
      <c r="I11" s="26"/>
      <c r="K11" s="27">
        <f t="shared" si="1"/>
        <v>0</v>
      </c>
      <c r="L11" s="1"/>
      <c r="M11" s="6"/>
      <c r="N11" s="7"/>
      <c r="O11" s="7"/>
      <c r="P11" s="8"/>
      <c r="Q11" s="1"/>
    </row>
    <row r="12">
      <c r="A12" s="1"/>
      <c r="B12" s="39" t="s">
        <v>28</v>
      </c>
      <c r="C12" s="41" t="s">
        <v>29</v>
      </c>
      <c r="D12" s="41" t="s">
        <v>30</v>
      </c>
      <c r="E12" s="44" t="s">
        <v>31</v>
      </c>
      <c r="F12" s="45" t="s">
        <v>32</v>
      </c>
      <c r="G12" s="1"/>
      <c r="H12" s="25"/>
      <c r="I12" s="26"/>
      <c r="K12" s="27">
        <f t="shared" si="1"/>
        <v>0</v>
      </c>
      <c r="L12" s="1"/>
      <c r="M12" s="46" t="s">
        <v>33</v>
      </c>
      <c r="P12" s="13"/>
      <c r="Q12" s="1"/>
    </row>
    <row r="13">
      <c r="A13" s="1"/>
      <c r="B13" s="47" t="s">
        <v>34</v>
      </c>
      <c r="C13" s="48" t="s">
        <v>24</v>
      </c>
      <c r="D13" s="48" t="s">
        <v>24</v>
      </c>
      <c r="E13" s="49" t="s">
        <v>26</v>
      </c>
      <c r="F13" s="50"/>
      <c r="G13" s="1"/>
      <c r="H13" s="25"/>
      <c r="I13" s="26"/>
      <c r="K13" s="27">
        <f t="shared" si="1"/>
        <v>0</v>
      </c>
      <c r="L13" s="1"/>
      <c r="M13" s="51"/>
      <c r="N13" s="52"/>
      <c r="O13" s="52"/>
      <c r="P13" s="53"/>
      <c r="Q13" s="1"/>
    </row>
    <row r="14">
      <c r="A14" s="1"/>
      <c r="B14" s="39" t="s">
        <v>35</v>
      </c>
      <c r="C14" s="41" t="s">
        <v>36</v>
      </c>
      <c r="D14" s="41" t="s">
        <v>37</v>
      </c>
      <c r="E14" s="44" t="s">
        <v>38</v>
      </c>
      <c r="F14" s="50"/>
      <c r="G14" s="1"/>
      <c r="H14" s="25"/>
      <c r="I14" s="26"/>
      <c r="K14" s="27">
        <f t="shared" si="1"/>
        <v>0</v>
      </c>
      <c r="L14" s="1"/>
      <c r="M14" s="54" t="b">
        <v>0</v>
      </c>
      <c r="N14" s="55" t="str">
        <f t="array" ref="N14">IF(
  M12="-",
  "",
  XLOOKUP(
    M12,
    Evolved!A:A,
    Evolved!B:B,
    ""
  )
)
</f>
        <v>Gourmand</v>
      </c>
      <c r="P14" s="56">
        <f t="array" ref="P14">IF(
  M14=FALSE,
  0,
  XLOOKUP(
    M12,
    Evolved!A:A,
    Evolved!D:D,
    0
  )
)
</f>
        <v>0</v>
      </c>
      <c r="Q14" s="1"/>
    </row>
    <row r="15">
      <c r="A15" s="1"/>
      <c r="B15" s="47" t="s">
        <v>34</v>
      </c>
      <c r="C15" s="48" t="s">
        <v>24</v>
      </c>
      <c r="D15" s="48" t="s">
        <v>24</v>
      </c>
      <c r="E15" s="49" t="s">
        <v>34</v>
      </c>
      <c r="F15" s="57"/>
      <c r="G15" s="1"/>
      <c r="H15" s="25"/>
      <c r="I15" s="26"/>
      <c r="K15" s="27">
        <f t="shared" si="1"/>
        <v>0</v>
      </c>
      <c r="L15" s="1"/>
      <c r="M15" s="51"/>
      <c r="N15" s="58" t="str">
        <f t="array" ref="N15">IF(
  M12="-",
  "",
  XLOOKUP(
    M12,
    Evolved!A:A,
    Evolved!C:C,
    ""
  )
)
</f>
        <v>Glutton of Kasamatsu</v>
      </c>
      <c r="P15" s="53"/>
      <c r="Q15" s="1"/>
    </row>
    <row r="16">
      <c r="A16" s="1"/>
      <c r="B16" s="1"/>
      <c r="C16" s="1"/>
      <c r="D16" s="1"/>
      <c r="E16" s="1"/>
      <c r="F16" s="1"/>
      <c r="G16" s="1"/>
      <c r="H16" s="25"/>
      <c r="I16" s="26"/>
      <c r="K16" s="27">
        <f t="shared" si="1"/>
        <v>0</v>
      </c>
      <c r="L16" s="1"/>
      <c r="M16" s="54" t="b">
        <v>0</v>
      </c>
      <c r="N16" s="59" t="str">
        <f t="array" ref="N16">IF(
  M12="-",
  "",
  XLOOKUP(
    M12,
    Evolved!A:A,
    Evolved!E:E,
    ""
  )
)
</f>
        <v>Corner Connoisseur</v>
      </c>
      <c r="O16" s="60"/>
      <c r="P16" s="56">
        <f t="array" ref="P16">IF(
  M16=FALSE,
  0,
  XLOOKUP(
    M12,
    Evolved!A:A,
    Evolved!G:G,
    0
  )
)
</f>
        <v>0</v>
      </c>
      <c r="Q16" s="1"/>
    </row>
    <row r="17">
      <c r="A17" s="1"/>
      <c r="B17" s="17"/>
      <c r="C17" s="4"/>
      <c r="D17" s="1"/>
      <c r="E17" s="61"/>
      <c r="F17" s="4"/>
      <c r="G17" s="1"/>
      <c r="H17" s="25"/>
      <c r="I17" s="26"/>
      <c r="K17" s="27">
        <f t="shared" si="1"/>
        <v>0</v>
      </c>
      <c r="L17" s="1"/>
      <c r="M17" s="12"/>
      <c r="N17" s="58" t="str">
        <f t="array" ref="N17">IF(
  M12="-",
  "",
  XLOOKUP(
    M12,
    Evolved!A:A,
    Evolved!F:F,
    ""
  )
)
</f>
        <v>Monstrous Cornering</v>
      </c>
      <c r="P17" s="13"/>
      <c r="Q17" s="1"/>
    </row>
    <row r="18">
      <c r="A18" s="1"/>
      <c r="B18" s="6"/>
      <c r="C18" s="8"/>
      <c r="D18" s="1"/>
      <c r="E18" s="6"/>
      <c r="F18" s="8"/>
      <c r="G18" s="1"/>
      <c r="H18" s="25"/>
      <c r="I18" s="26"/>
      <c r="K18" s="27">
        <f t="shared" si="1"/>
        <v>0</v>
      </c>
      <c r="L18" s="1"/>
      <c r="M18" s="62" t="b">
        <v>0</v>
      </c>
      <c r="N18" s="59" t="str">
        <f t="array" ref="N18">IF(
  M12="-",
  "",
  XLOOKUP(
    M12,
    Evolved!A:A,
    Evolved!H:H,
    ""
  )
)
</f>
        <v>Gourmand</v>
      </c>
      <c r="O18" s="60"/>
      <c r="P18" s="63">
        <f t="array" ref="P18">IF(
  M18=FALSE,
  0,
  XLOOKUP(
    M12,
    Evolved!A:A,
    Evolved!J:J,
    0
  )
)
</f>
        <v>0</v>
      </c>
      <c r="Q18" s="1"/>
    </row>
    <row r="19">
      <c r="A19" s="1"/>
      <c r="B19" s="64" t="s">
        <v>39</v>
      </c>
      <c r="C19" s="65">
        <v>4.0</v>
      </c>
      <c r="D19" s="1"/>
      <c r="E19" s="66" t="str">
        <f>IFS(
  C25 &lt; 300, IMAGE("https://ucarecdn.com/5ebd9b54-6861-451f-81e4-d927c0f93871/G.png"),
  C25 &lt; 600, IMAGE("https://ucarecdn.com/5a33b751-4fde-4d02-af73-08c6b7c2eb16/G.png"),
  C25 &lt; 900, IMAGE("https://ucarecdn.com/d5314f9d-5258-4541-afcd-9a73180d26a8/F.png"),
  C25 &lt; 1300, IMAGE("https://ucarecdn.com/7172c064-5696-4331-ab0c-d91fda76fff6/F.png"),
  C25 &lt; 1800, IMAGE("https://ucarecdn.com/ff2aad3a-1a0e-4ee3-a139-df3bca013bb4/E.png"),
  C25 &lt; 2300, IMAGE("https://ucarecdn.com/2d98094f-0980-4c86-84f7-12feff970e11/E.png"),
  C25 &lt; 2900, IMAGE("https://ucarecdn.com/510464a1-4bbe-449f-9ef3-353df9fa9287/D.png"),
  C25 &lt; 3500, IMAGE("https://ucarecdn.com/20806fc3-a266-4a24-85fc-83f2e72e3e6f/D.png"),
  C25 &lt; 4900, IMAGE("https://ucarecdn.com/c24c1d96-c814-475e-b96c-e269b26dd4a3/C.png"),
  C25 &lt; 6500, IMAGE("https://ucarecdn.com/ca5724b8-0274-431e-a0ea-72a809cc9051/C.png"),
  C25 &lt; 8200, IMAGE("https://ucarecdn.com/77340b52-f3e0-4bbf-991e-cb6c093a47fe/B.png"),
  C25 &lt; 10000, IMAGE("https://ucarecdn.com/74ae2bd7-df98-4c4b-9c0c-9a95e2a068a7/B.png"),
  C25 &lt; 12100, IMAGE("https://ucarecdn.com/bc198b34-d0d5-4526-9f12-e4e20d2fd06c/A.png"),
  C25 &lt; 14500, IMAGE("https://ucarecdn.com/d6e22ea0-5e90-4f9e-8e7f-0446b1cd8b35/A.png"),
  C25 &lt; 15900, IMAGE("https://ucarecdn.com/fe47a6cf-39fd-4f43-bd65-8de0bcdd5125/S.png"),
  C25 &lt; 17500, IMAGE("https://ucarecdn.com/1d62b8ec-99f0-46ee-ae08-0ea3e9d07fdd/S.png"),
  C25 &lt; 19200, IMAGE("https://ucarecdn.com/902b5f72-f9e3-4727-b8a3-6a859e3c395c/SS.png"),
  C25 &lt; 19600, IMAGE("https://ucarecdn.com/350624dc-889b-41d1-8dd5-ea23b66113a0/SS.png"),
  C25 &lt; 20000, IMAGE("https://ucarecdn.com/6cf688d0-d852-418d-bb2d-5e695dd5a36e/UG.png"),
  C25 &lt; 20400, IMAGE("https://ucarecdn.com/d60b208e-c6b8-4d0f-b6e6-9dc110ca4e0c/UG1.png"),
  C25 &lt; 20800, IMAGE("https://ucarecdn.com/25ca9dc6-fa97-4440-842e-0715b066be42/UG2.png"),
  C25 &lt; 21200, IMAGE("https://ucarecdn.com/ada20e59-4fd7-4468-a583-0985b3277629/UG3.png"),
  C25 &lt; 21600, IMAGE("https://ucarecdn.com/c10300ca-84d4-4340-814e-89ad0feae078/UG4.png"),
  C25 &lt; 22100, IMAGE("https://ucarecdn.com/d0970ada-c050-49a5-bbd4-80e62f825675/UG5.png"),
  C25 &gt;= 22100, IMAGE("https://ucarecdn.com/532c5060-0a96-4652-ab4e-cb9d445d4d8f/UG6.png")
)</f>
        <v/>
      </c>
      <c r="F19" s="4"/>
      <c r="G19" s="1"/>
      <c r="H19" s="25"/>
      <c r="I19" s="26"/>
      <c r="K19" s="27">
        <f t="shared" si="1"/>
        <v>0</v>
      </c>
      <c r="L19" s="1"/>
      <c r="M19" s="6"/>
      <c r="N19" s="67" t="str">
        <f t="array" ref="N19">IF(
  M12="-",
  "",
  XLOOKUP(
    M12,
    Evolved!A:A,
    Evolved!I:I,
    ""
  )
)
</f>
        <v>Starved Monster</v>
      </c>
      <c r="O19" s="7"/>
      <c r="P19" s="8"/>
      <c r="Q19" s="1"/>
    </row>
    <row r="20">
      <c r="A20" s="1"/>
      <c r="B20" s="64" t="s">
        <v>40</v>
      </c>
      <c r="C20" s="65" t="s">
        <v>41</v>
      </c>
      <c r="D20" s="1"/>
      <c r="E20" s="12"/>
      <c r="F20" s="13"/>
      <c r="G20" s="1"/>
      <c r="H20" s="25"/>
      <c r="I20" s="26"/>
      <c r="K20" s="27">
        <f t="shared" si="1"/>
        <v>0</v>
      </c>
      <c r="L20" s="1"/>
      <c r="M20" s="1"/>
      <c r="N20" s="1"/>
      <c r="O20" s="1"/>
      <c r="P20" s="1"/>
      <c r="Q20" s="1"/>
    </row>
    <row r="21">
      <c r="A21" s="1"/>
      <c r="B21" s="68" t="s">
        <v>16</v>
      </c>
      <c r="C21" s="34">
        <f>IFS(
  OR(C20 = "1★", C20 = "2★"), C19*120,
  OR(C20 = "3★", C20 = "4★", C20 = "5★"), C19*170
)</f>
        <v>680</v>
      </c>
      <c r="D21" s="1"/>
      <c r="E21" s="12"/>
      <c r="F21" s="13"/>
      <c r="G21" s="1"/>
      <c r="H21" s="25"/>
      <c r="I21" s="26"/>
      <c r="K21" s="27">
        <f t="shared" si="1"/>
        <v>0</v>
      </c>
      <c r="L21" s="1"/>
      <c r="M21" s="1"/>
      <c r="N21" s="1"/>
      <c r="O21" s="1"/>
      <c r="P21" s="1"/>
      <c r="Q21" s="1"/>
    </row>
    <row r="22">
      <c r="A22" s="1"/>
      <c r="B22" s="1"/>
      <c r="C22" s="1"/>
      <c r="D22" s="1"/>
      <c r="E22" s="12"/>
      <c r="F22" s="13"/>
      <c r="G22" s="1"/>
      <c r="H22" s="25"/>
      <c r="I22" s="26"/>
      <c r="K22" s="27">
        <f t="shared" si="1"/>
        <v>0</v>
      </c>
      <c r="L22" s="1"/>
      <c r="M22" s="1"/>
      <c r="N22" s="1"/>
      <c r="O22" s="1"/>
      <c r="P22" s="1"/>
      <c r="Q22" s="1"/>
    </row>
    <row r="23">
      <c r="A23" s="1"/>
      <c r="B23" s="17"/>
      <c r="C23" s="4"/>
      <c r="D23" s="1"/>
      <c r="E23" s="12"/>
      <c r="F23" s="13"/>
      <c r="G23" s="1"/>
      <c r="H23" s="25"/>
      <c r="I23" s="26"/>
      <c r="K23" s="27">
        <f t="shared" si="1"/>
        <v>0</v>
      </c>
      <c r="L23" s="1"/>
      <c r="M23" s="1"/>
      <c r="N23" s="1"/>
      <c r="O23" s="1"/>
      <c r="P23" s="1"/>
      <c r="Q23" s="1"/>
    </row>
    <row r="24">
      <c r="A24" s="1"/>
      <c r="B24" s="6"/>
      <c r="C24" s="8"/>
      <c r="D24" s="1"/>
      <c r="E24" s="6"/>
      <c r="F24" s="8"/>
      <c r="G24" s="1"/>
      <c r="H24" s="25"/>
      <c r="I24" s="26"/>
      <c r="K24" s="27">
        <f t="shared" si="1"/>
        <v>0</v>
      </c>
      <c r="L24" s="1"/>
      <c r="M24" s="1"/>
      <c r="N24" s="1"/>
      <c r="O24" s="1"/>
      <c r="P24" s="1"/>
      <c r="Q24" s="1"/>
    </row>
    <row r="25">
      <c r="A25" s="1"/>
      <c r="B25" s="69" t="s">
        <v>42</v>
      </c>
      <c r="C25" s="70">
        <f>SUM(B7:F7)+C21+SUM(K5:K46)</f>
        <v>10985</v>
      </c>
      <c r="D25" s="1"/>
      <c r="E25" s="71" t="str">
        <f>IFS(
  C25 &lt; 300, "G Rank",
  C25 &lt; 600, "G+ Rank",
  C25 &lt; 900, "F Rank",
  C25 &lt; 1300, "F+ Rank",
  C25 &lt; 1800, "E Rank",
  C25 &lt; 2300, "E+ Rank",
  C25 &lt; 2900, "D Rank",
  C25 &lt; 3500, "D+ Rank",
  C25 &lt; 4900, "C Rank",
  C25 &lt; 6500, "C+ Rank",
  C25 &lt; 8200, "B Rank",
  C25 &lt; 10000, "B+ Rank",
  C25 &lt; 12100, "A Rank",
  C25 &lt; 14500, "A+ Rank",
  C25 &lt; 15900, "S Rank",
  C25 &lt; 17500, "S+ Rank",
  C25 &lt; 19200, "SS Rank",
  C25 &lt; 19600, "SS+ Rank",
  C25 &lt; 20000, "Ug⁰ Rank",
  C25 &lt; 20400, "Ug¹ Rank",
  C25 &lt; 20800, "Ug² Rank",
  C25 &lt; 21200, "Ug³ Rank",
  C25 &lt; 21600, "Ug⁴ Rank",
  C25 &lt; 22100, "Ug⁵ Rank",
  C25 &gt;= 22100, "Ug⁶ Rank"
)</f>
        <v>A Rank</v>
      </c>
      <c r="F25" s="4"/>
      <c r="G25" s="1"/>
      <c r="H25" s="25"/>
      <c r="I25" s="26"/>
      <c r="K25" s="27">
        <f t="shared" si="1"/>
        <v>0</v>
      </c>
      <c r="L25" s="1"/>
      <c r="M25" s="1"/>
      <c r="N25" s="1"/>
      <c r="O25" s="1"/>
      <c r="P25" s="1"/>
      <c r="Q25" s="1"/>
    </row>
    <row r="26">
      <c r="A26" s="1"/>
      <c r="B26" s="72" t="s">
        <v>43</v>
      </c>
      <c r="C26" s="34">
        <f>IFS(
  C25 &lt; 300, 300 - C25,
  C25 &lt; 600, 600 - C25,
  C25 &lt; 900, 900 - C25,
  C25 &lt; 1300, 1300 - C25,
  C25 &lt; 1800, 1800 - C25,
  C25 &lt; 2300, 2300 - C25,
  C25 &lt; 2900, 2900 - C25,
  C25 &lt; 3500, 3500 - C25,
  C25 &lt; 4900, 4900 - C25,
  C25 &lt; 6500, 6500 - C25,
  C25 &lt; 8200, 8200 - C25,
  C25 &lt; 10000, 10000 - C25,
  C25 &lt; 12100, 12100 - C25,
  C25 &lt; 14500, 14500 - C25,
  C25 &lt; 15900, 15900 - C25,
  C25 &lt; 17500, 17500 - C25,
  C25 &lt; 19600, 19600 - C25,
  C25 &lt; 20000, 20000 - C25,
  C25 &lt; 20400, 20400 - C25,
  C25 &lt; 20800, 20800 - C25,
  C25 &lt; 21200, 21200 - C25,
  C25 &lt; 21600, 21600 - C25,
  C25 &lt; 22100, 22100 - C25,
  C25 &gt;= 22100, "Ug⁶ Rank"
)</f>
        <v>1115</v>
      </c>
      <c r="D26" s="1"/>
      <c r="E26" s="6"/>
      <c r="F26" s="8"/>
      <c r="G26" s="1"/>
      <c r="H26" s="25"/>
      <c r="I26" s="26"/>
      <c r="K26" s="27">
        <f t="shared" si="1"/>
        <v>0</v>
      </c>
      <c r="L26" s="1"/>
      <c r="M26" s="1"/>
      <c r="N26" s="1"/>
      <c r="O26" s="1"/>
      <c r="P26" s="1"/>
      <c r="Q26" s="1"/>
    </row>
    <row r="27">
      <c r="A27" s="1"/>
      <c r="B27" s="1"/>
      <c r="C27" s="1"/>
      <c r="D27" s="1"/>
      <c r="E27" s="1"/>
      <c r="F27" s="1"/>
      <c r="G27" s="1"/>
      <c r="H27" s="73"/>
      <c r="I27" s="74"/>
      <c r="K27" s="27">
        <f t="shared" si="1"/>
        <v>0</v>
      </c>
      <c r="L27" s="1"/>
      <c r="M27" s="1"/>
      <c r="N27" s="1"/>
      <c r="O27" s="1"/>
      <c r="P27" s="1"/>
      <c r="Q27" s="1"/>
    </row>
    <row r="28">
      <c r="A28" s="1"/>
      <c r="B28" s="75" t="s">
        <v>44</v>
      </c>
      <c r="C28" s="76" t="str">
        <f>IFERROR(__xludf.DUMMYFUNCTION("INDEX(FILTER(changelog!B:B , changelog!B:B&lt;&gt;""""), COUNTA(FILTER(changelog!B:B,changelog!B:B&lt;&gt;"""")))
"),"2.4.0")</f>
        <v>2.4.0</v>
      </c>
      <c r="D28" s="9"/>
      <c r="E28" s="77"/>
      <c r="F28" s="77"/>
      <c r="G28" s="1"/>
      <c r="H28" s="73"/>
      <c r="I28" s="74"/>
      <c r="K28" s="27">
        <f t="shared" si="1"/>
        <v>0</v>
      </c>
      <c r="L28" s="1"/>
      <c r="M28" s="1"/>
      <c r="N28" s="1"/>
      <c r="O28" s="1"/>
      <c r="P28" s="1"/>
      <c r="Q28" s="1"/>
    </row>
    <row r="29">
      <c r="A29" s="1"/>
      <c r="B29" s="78" t="s">
        <v>45</v>
      </c>
      <c r="C29" s="79" t="str">
        <f>IFERROR(__xludf.DUMMYFUNCTION("IMPORTRANGE(""https://docs.google.com/spreadsheets/d/1AAZCVDMiCozDNKte-5JYSm7SWUeVJ0o87i1iDY1bnWM/edit?gid=0#gid=0"", ""'changelog'!F1"")"),"2.4.0")</f>
        <v>2.4.0</v>
      </c>
      <c r="D29" s="9"/>
      <c r="E29" s="80"/>
      <c r="F29" s="80"/>
      <c r="G29" s="1"/>
      <c r="H29" s="73"/>
      <c r="I29" s="74"/>
      <c r="K29" s="27">
        <f t="shared" si="1"/>
        <v>0</v>
      </c>
      <c r="L29" s="81"/>
      <c r="M29" s="81"/>
      <c r="N29" s="81"/>
      <c r="O29" s="81"/>
      <c r="P29" s="81"/>
      <c r="Q29" s="81"/>
    </row>
    <row r="30">
      <c r="A30" s="1"/>
      <c r="B30" s="82" t="s">
        <v>46</v>
      </c>
      <c r="C30" s="83" t="s">
        <v>47</v>
      </c>
      <c r="D30" s="1"/>
      <c r="E30" s="80"/>
      <c r="F30" s="80"/>
      <c r="G30" s="1"/>
      <c r="H30" s="73"/>
      <c r="I30" s="26"/>
      <c r="K30" s="27">
        <f t="shared" si="1"/>
        <v>0</v>
      </c>
      <c r="L30" s="81"/>
      <c r="M30" s="81"/>
      <c r="N30" s="81"/>
      <c r="O30" s="81"/>
      <c r="P30" s="81"/>
      <c r="Q30" s="81"/>
    </row>
    <row r="31">
      <c r="A31" s="1"/>
      <c r="B31" s="1"/>
      <c r="C31" s="1"/>
      <c r="D31" s="1"/>
      <c r="E31" s="80"/>
      <c r="F31" s="80"/>
      <c r="G31" s="1"/>
      <c r="H31" s="73"/>
      <c r="I31" s="74"/>
      <c r="K31" s="27">
        <f t="shared" si="1"/>
        <v>0</v>
      </c>
      <c r="L31" s="1"/>
      <c r="M31" s="1"/>
      <c r="N31" s="1"/>
      <c r="O31" s="1"/>
      <c r="P31" s="1"/>
      <c r="Q31" s="1"/>
    </row>
    <row r="32">
      <c r="A32" s="1"/>
      <c r="B32" s="1"/>
      <c r="C32" s="1"/>
      <c r="D32" s="1"/>
      <c r="E32" s="80"/>
      <c r="F32" s="80"/>
      <c r="G32" s="1"/>
      <c r="H32" s="73"/>
      <c r="I32" s="74"/>
      <c r="K32" s="27">
        <f t="shared" si="1"/>
        <v>0</v>
      </c>
      <c r="L32" s="1"/>
      <c r="M32" s="1"/>
      <c r="N32" s="1"/>
      <c r="O32" s="1"/>
      <c r="P32" s="1"/>
      <c r="Q32" s="1"/>
    </row>
    <row r="33">
      <c r="A33" s="1"/>
      <c r="B33" s="1"/>
      <c r="C33" s="1"/>
      <c r="D33" s="1"/>
      <c r="E33" s="80"/>
      <c r="F33" s="80"/>
      <c r="G33" s="1"/>
      <c r="H33" s="73"/>
      <c r="I33" s="74"/>
      <c r="K33" s="27">
        <f t="shared" si="1"/>
        <v>0</v>
      </c>
      <c r="L33" s="1"/>
      <c r="M33" s="1"/>
      <c r="N33" s="1"/>
      <c r="O33" s="1"/>
      <c r="P33" s="1"/>
      <c r="Q33" s="1"/>
    </row>
    <row r="34">
      <c r="A34" s="1"/>
      <c r="B34" s="1"/>
      <c r="C34" s="1"/>
      <c r="D34" s="1"/>
      <c r="E34" s="80"/>
      <c r="F34" s="80"/>
      <c r="G34" s="1"/>
      <c r="H34" s="25"/>
      <c r="I34" s="26"/>
      <c r="K34" s="27">
        <f t="shared" si="1"/>
        <v>0</v>
      </c>
      <c r="L34" s="1"/>
      <c r="M34" s="1"/>
      <c r="N34" s="1"/>
      <c r="O34" s="1"/>
      <c r="P34" s="1"/>
      <c r="Q34" s="1"/>
    </row>
    <row r="35">
      <c r="A35" s="1"/>
      <c r="B35" s="1"/>
      <c r="C35" s="1"/>
      <c r="D35" s="1"/>
      <c r="E35" s="80"/>
      <c r="F35" s="80"/>
      <c r="G35" s="1"/>
      <c r="H35" s="25"/>
      <c r="I35" s="26"/>
      <c r="K35" s="27">
        <f t="shared" si="1"/>
        <v>0</v>
      </c>
      <c r="L35" s="1"/>
      <c r="M35" s="1"/>
      <c r="N35" s="1"/>
      <c r="O35" s="1"/>
      <c r="P35" s="1"/>
      <c r="Q35" s="1"/>
    </row>
    <row r="36">
      <c r="A36" s="1"/>
      <c r="B36" s="1"/>
      <c r="C36" s="1"/>
      <c r="D36" s="1"/>
      <c r="E36" s="80"/>
      <c r="F36" s="80"/>
      <c r="G36" s="1"/>
      <c r="H36" s="73"/>
      <c r="I36" s="74"/>
      <c r="K36" s="27">
        <f t="shared" si="1"/>
        <v>0</v>
      </c>
      <c r="L36" s="1"/>
      <c r="M36" s="1"/>
      <c r="N36" s="1"/>
      <c r="O36" s="1"/>
      <c r="P36" s="1"/>
      <c r="Q36" s="1"/>
    </row>
    <row r="37">
      <c r="A37" s="1"/>
      <c r="B37" s="1"/>
      <c r="C37" s="1"/>
      <c r="D37" s="1"/>
      <c r="E37" s="80"/>
      <c r="F37" s="80"/>
      <c r="G37" s="1"/>
      <c r="H37" s="73"/>
      <c r="I37" s="74"/>
      <c r="K37" s="27">
        <f t="shared" si="1"/>
        <v>0</v>
      </c>
      <c r="L37" s="1"/>
      <c r="M37" s="1"/>
      <c r="N37" s="1"/>
      <c r="O37" s="1"/>
      <c r="P37" s="1"/>
      <c r="Q37" s="1"/>
    </row>
    <row r="38">
      <c r="A38" s="1"/>
      <c r="B38" s="1"/>
      <c r="C38" s="1"/>
      <c r="D38" s="1"/>
      <c r="E38" s="80"/>
      <c r="F38" s="80"/>
      <c r="G38" s="1"/>
      <c r="H38" s="73"/>
      <c r="I38" s="74"/>
      <c r="K38" s="27">
        <f t="shared" si="1"/>
        <v>0</v>
      </c>
      <c r="L38" s="1"/>
      <c r="M38" s="1"/>
      <c r="N38" s="1"/>
      <c r="O38" s="1"/>
      <c r="P38" s="1"/>
      <c r="Q38" s="1"/>
    </row>
    <row r="39">
      <c r="A39" s="1"/>
      <c r="B39" s="1"/>
      <c r="C39" s="1"/>
      <c r="D39" s="1"/>
      <c r="E39" s="1"/>
      <c r="F39" s="1"/>
      <c r="G39" s="1"/>
      <c r="H39" s="73"/>
      <c r="I39" s="74"/>
      <c r="K39" s="27">
        <f t="shared" si="1"/>
        <v>0</v>
      </c>
      <c r="L39" s="1"/>
      <c r="M39" s="1"/>
      <c r="N39" s="1"/>
      <c r="O39" s="1"/>
      <c r="P39" s="1"/>
      <c r="Q39" s="1"/>
    </row>
    <row r="40">
      <c r="A40" s="1"/>
      <c r="B40" s="1"/>
      <c r="C40" s="1"/>
      <c r="D40" s="1"/>
      <c r="E40" s="1"/>
      <c r="F40" s="1"/>
      <c r="G40" s="1"/>
      <c r="H40" s="73"/>
      <c r="I40" s="74"/>
      <c r="K40" s="27">
        <f t="shared" si="1"/>
        <v>0</v>
      </c>
      <c r="L40" s="1"/>
      <c r="M40" s="1"/>
      <c r="N40" s="1"/>
      <c r="O40" s="1"/>
      <c r="P40" s="1"/>
      <c r="Q40" s="1"/>
    </row>
    <row r="41">
      <c r="A41" s="1"/>
      <c r="B41" s="1"/>
      <c r="C41" s="1"/>
      <c r="D41" s="1"/>
      <c r="E41" s="1"/>
      <c r="F41" s="1"/>
      <c r="G41" s="1"/>
      <c r="H41" s="73"/>
      <c r="I41" s="74"/>
      <c r="K41" s="27">
        <f t="shared" si="1"/>
        <v>0</v>
      </c>
      <c r="L41" s="1"/>
      <c r="M41" s="1"/>
      <c r="N41" s="1"/>
      <c r="O41" s="1"/>
      <c r="P41" s="1"/>
      <c r="Q41" s="1"/>
    </row>
    <row r="42">
      <c r="A42" s="1"/>
      <c r="B42" s="1"/>
      <c r="C42" s="1"/>
      <c r="D42" s="1"/>
      <c r="E42" s="1"/>
      <c r="F42" s="1"/>
      <c r="G42" s="1"/>
      <c r="H42" s="73"/>
      <c r="I42" s="74"/>
      <c r="K42" s="27">
        <f t="shared" si="1"/>
        <v>0</v>
      </c>
      <c r="L42" s="1"/>
      <c r="M42" s="1"/>
      <c r="N42" s="1"/>
      <c r="O42" s="1"/>
      <c r="P42" s="1"/>
      <c r="Q42" s="1"/>
    </row>
    <row r="43">
      <c r="A43" s="1"/>
      <c r="B43" s="1"/>
      <c r="C43" s="1"/>
      <c r="D43" s="1"/>
      <c r="E43" s="1"/>
      <c r="F43" s="1"/>
      <c r="G43" s="1"/>
      <c r="H43" s="73"/>
      <c r="I43" s="74"/>
      <c r="K43" s="27">
        <f t="shared" si="1"/>
        <v>0</v>
      </c>
      <c r="L43" s="1"/>
      <c r="M43" s="1"/>
      <c r="N43" s="1"/>
      <c r="O43" s="1"/>
      <c r="P43" s="1"/>
      <c r="Q43" s="1"/>
    </row>
    <row r="44">
      <c r="A44" s="1"/>
      <c r="B44" s="1"/>
      <c r="C44" s="1"/>
      <c r="D44" s="1"/>
      <c r="E44" s="1"/>
      <c r="F44" s="1"/>
      <c r="G44" s="1"/>
      <c r="H44" s="73"/>
      <c r="I44" s="74"/>
      <c r="K44" s="27">
        <f t="shared" si="1"/>
        <v>0</v>
      </c>
      <c r="L44" s="1"/>
      <c r="M44" s="1"/>
      <c r="N44" s="1"/>
      <c r="O44" s="1"/>
      <c r="P44" s="1"/>
      <c r="Q44" s="1"/>
    </row>
    <row r="45">
      <c r="A45" s="1"/>
      <c r="B45" s="1"/>
      <c r="C45" s="1"/>
      <c r="D45" s="1"/>
      <c r="E45" s="1"/>
      <c r="F45" s="1"/>
      <c r="G45" s="1"/>
      <c r="H45" s="25"/>
      <c r="I45" s="26"/>
      <c r="K45" s="27">
        <f t="shared" si="1"/>
        <v>0</v>
      </c>
      <c r="L45" s="1"/>
      <c r="M45" s="1"/>
      <c r="N45" s="1"/>
      <c r="O45" s="1"/>
      <c r="P45" s="1"/>
      <c r="Q45" s="1"/>
    </row>
    <row r="46">
      <c r="A46" s="1"/>
      <c r="B46" s="1"/>
      <c r="C46" s="1"/>
      <c r="D46" s="1"/>
      <c r="E46" s="1"/>
      <c r="F46" s="1"/>
      <c r="G46" s="1"/>
      <c r="H46" s="73"/>
      <c r="I46" s="74"/>
      <c r="K46" s="27">
        <f t="shared" si="1"/>
        <v>0</v>
      </c>
      <c r="L46" s="1"/>
      <c r="M46" s="1"/>
      <c r="N46" s="1"/>
      <c r="O46" s="1"/>
      <c r="P46" s="1"/>
      <c r="Q46" s="1"/>
    </row>
    <row r="47">
      <c r="A47" s="1"/>
      <c r="B47" s="1"/>
      <c r="C47" s="1"/>
      <c r="D47" s="1"/>
      <c r="E47" s="1"/>
      <c r="F47" s="1"/>
      <c r="G47" s="1"/>
      <c r="H47" s="84" t="b">
        <v>0</v>
      </c>
      <c r="I47" s="85" t="s">
        <v>48</v>
      </c>
      <c r="J47" s="3"/>
      <c r="K47" s="4"/>
      <c r="L47" s="1"/>
      <c r="M47" s="1"/>
      <c r="N47" s="1"/>
      <c r="O47" s="1"/>
      <c r="P47" s="1"/>
      <c r="Q47" s="1"/>
    </row>
    <row r="48">
      <c r="A48" s="1"/>
      <c r="B48" s="1"/>
      <c r="C48" s="1"/>
      <c r="D48" s="1"/>
      <c r="E48" s="1"/>
      <c r="F48" s="1"/>
      <c r="G48" s="1"/>
      <c r="H48" s="12"/>
      <c r="K48" s="13"/>
      <c r="L48" s="1"/>
      <c r="M48" s="1"/>
      <c r="N48" s="1"/>
      <c r="O48" s="1"/>
      <c r="P48" s="1"/>
      <c r="Q48" s="1"/>
    </row>
    <row r="49">
      <c r="A49" s="1"/>
      <c r="B49" s="1"/>
      <c r="C49" s="1"/>
      <c r="D49" s="1"/>
      <c r="E49" s="1"/>
      <c r="F49" s="1"/>
      <c r="G49" s="1"/>
      <c r="H49" s="6"/>
      <c r="I49" s="7"/>
      <c r="J49" s="7"/>
      <c r="K49" s="8"/>
      <c r="L49" s="1"/>
      <c r="M49" s="1"/>
      <c r="N49" s="1"/>
      <c r="O49" s="1"/>
      <c r="P49" s="1"/>
      <c r="Q49" s="1"/>
    </row>
    <row r="50">
      <c r="A50" s="1"/>
      <c r="B50" s="1"/>
      <c r="C50" s="1"/>
      <c r="D50" s="1"/>
      <c r="E50" s="1"/>
      <c r="F50" s="1"/>
      <c r="G50" s="1"/>
      <c r="H50" s="1"/>
      <c r="I50" s="1"/>
      <c r="J50" s="1"/>
      <c r="K50" s="1"/>
      <c r="L50" s="1"/>
      <c r="M50" s="1"/>
      <c r="N50" s="1"/>
      <c r="O50" s="1"/>
      <c r="P50" s="1"/>
      <c r="Q50" s="1"/>
    </row>
    <row r="51">
      <c r="A51" s="1"/>
      <c r="B51" s="1"/>
      <c r="C51" s="1"/>
      <c r="D51" s="1"/>
      <c r="E51" s="1"/>
      <c r="F51" s="1"/>
      <c r="G51" s="1"/>
      <c r="H51" s="1"/>
      <c r="I51" s="1"/>
      <c r="J51" s="1"/>
      <c r="K51" s="1"/>
      <c r="L51" s="1"/>
      <c r="M51" s="1"/>
      <c r="N51" s="1"/>
      <c r="O51" s="1"/>
      <c r="P51" s="1"/>
      <c r="Q51" s="1"/>
    </row>
  </sheetData>
  <mergeCells count="73">
    <mergeCell ref="P16:P17"/>
    <mergeCell ref="N17:O17"/>
    <mergeCell ref="N8:P8"/>
    <mergeCell ref="M10:P11"/>
    <mergeCell ref="M12:P13"/>
    <mergeCell ref="M14:M15"/>
    <mergeCell ref="N14:O14"/>
    <mergeCell ref="P14:P15"/>
    <mergeCell ref="M16:M17"/>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45:J45"/>
    <mergeCell ref="I46:J46"/>
    <mergeCell ref="H47:H49"/>
    <mergeCell ref="I47:K49"/>
    <mergeCell ref="I38:J38"/>
    <mergeCell ref="I39:J39"/>
    <mergeCell ref="I40:J40"/>
    <mergeCell ref="I41:J41"/>
    <mergeCell ref="I42:J42"/>
    <mergeCell ref="I43:J43"/>
    <mergeCell ref="I44:J44"/>
    <mergeCell ref="I1:J1"/>
    <mergeCell ref="B3:F4"/>
    <mergeCell ref="H3:K4"/>
    <mergeCell ref="M3:P4"/>
    <mergeCell ref="I5:J5"/>
    <mergeCell ref="N5:P5"/>
    <mergeCell ref="N6:P6"/>
    <mergeCell ref="I6:J6"/>
    <mergeCell ref="I7:J7"/>
    <mergeCell ref="N7:P7"/>
    <mergeCell ref="I8:J8"/>
    <mergeCell ref="B9:F10"/>
    <mergeCell ref="I9:J9"/>
    <mergeCell ref="I10:J10"/>
    <mergeCell ref="N15:O15"/>
    <mergeCell ref="N16:O16"/>
    <mergeCell ref="B17:C18"/>
    <mergeCell ref="E17:F18"/>
    <mergeCell ref="E19:F24"/>
    <mergeCell ref="B23:C24"/>
    <mergeCell ref="E25:F26"/>
    <mergeCell ref="I11:J11"/>
    <mergeCell ref="F12:F15"/>
    <mergeCell ref="I12:J12"/>
    <mergeCell ref="I13:J13"/>
    <mergeCell ref="I14:J14"/>
    <mergeCell ref="I15:J15"/>
    <mergeCell ref="I16:J16"/>
    <mergeCell ref="M18:M19"/>
    <mergeCell ref="N18:O18"/>
    <mergeCell ref="P18:P19"/>
    <mergeCell ref="N19:O19"/>
    <mergeCell ref="I17:J17"/>
    <mergeCell ref="I18:J18"/>
    <mergeCell ref="I19:J19"/>
    <mergeCell ref="I20:J20"/>
    <mergeCell ref="I21:J21"/>
    <mergeCell ref="I22:J22"/>
    <mergeCell ref="I23:J23"/>
  </mergeCells>
  <conditionalFormatting sqref="C28">
    <cfRule type="cellIs" dxfId="0" priority="1" operator="equal">
      <formula>C29</formula>
    </cfRule>
  </conditionalFormatting>
  <conditionalFormatting sqref="C28">
    <cfRule type="expression" dxfId="1" priority="2" operator="notContains">
      <formula>ISERROR(SEARCH((C29),(C28)))</formula>
    </cfRule>
  </conditionalFormatting>
  <dataValidations>
    <dataValidation type="list" allowBlank="1" showErrorMessage="1" sqref="C20">
      <formula1>"1★,2★,3★,4★,5★"</formula1>
    </dataValidation>
    <dataValidation type="list" allowBlank="1" showErrorMessage="1" sqref="F12">
      <formula1>"Agnes Digital,Agnes Tachyon,Air Groove,Biwa Hayahide,Curren Chan,Daiwa Scarlet,Eishin Flash,El Condor Pasa,Fine Motion,Fuji Kiseki,Gold City,Gold Ship,Grass Wonder,Haru Urara,Hishi Akebono,Hishi Amazon,Kawakami Princess,King Halo,Manhattan Cafe,Maruzensky"&amp;",Matikanefukukitaru,Mayano Top Gun,Meisho Doto,Mejiro Ardan,Mejiro Dober,Mejiro McQueen,Mejiro Ryan,Mihono Bourbon,Narita Brian,Narita Taishin,Nice Nature,Oguri Cap,Rice Shower,Sakura Bakushin O,Sakura Chiyono O,Seiun Sky,Silence Suzuka,Smart Falcon,Speci"&amp;"al Week,Super Creek,Symboli Rudolf,Taiki Shuttle,Tamamo Cross,TM Opera O,Tokai Teio,Tosen Jordan,Vodka,Winning Ticket"</formula1>
    </dataValidation>
    <dataValidation type="list" allowBlank="1" showErrorMessage="1" sqref="H5:H46">
      <formula1>"Inherited Unique Skill,Gold,Yellow,Blue,Red,Green,Purple"</formula1>
    </dataValidation>
    <dataValidation type="list" allowBlank="1" showErrorMessage="1" sqref="C11 E11 B13:E13 B15:E15">
      <formula1>"S-A,B-C,D-E-F,G"</formula1>
    </dataValidation>
    <dataValidation type="list" allowBlank="1" showErrorMessage="1" sqref="C19">
      <formula1>"1,2,3,4,5,6"</formula1>
    </dataValidation>
    <dataValidation type="list" allowBlank="1" showErrorMessage="1" sqref="I5:I46">
      <formula1>Validation!2:2</formula1>
    </dataValidation>
    <dataValidation type="list" allowBlank="1" showErrorMessage="1" sqref="M12">
      <formula1>"-,Special Week,Silence Suzuka,Tokai Teio,Maruzensky,Oguri Cap,Gold Ship,Vodka,Daiwa Scarlet,Taiki Shuttle,Grass Wonder,Mejiro McQueen,El Condor Pasa,Symboli Rudolf,Air Groove,Mayano Top Gun,Mejiro Ryan,Agnes Tachyon,Winning Ticket,Sakura Bakushin O,Super "&amp;"Creek,Haru Urara,Matikanefukukitaru,Nice Nature,King Halo"</formula1>
    </dataValidation>
    <dataValidation type="list" allowBlank="1" showErrorMessage="1" sqref="M8">
      <formula1>"-,CM9 Capricorn,CM10 Aquarius,CM11 Pisces,CM12 Aries"</formula1>
    </dataValidation>
  </dataValidations>
  <hyperlinks>
    <hyperlink r:id="rId1" location="gid=636569712" ref="C3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25"/>
  </cols>
  <sheetData>
    <row r="38" ht="8.2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11" max="11" width="6.13"/>
  </cols>
  <sheetData>
    <row r="2">
      <c r="B2" s="86"/>
    </row>
    <row r="41">
      <c r="A41" s="86" t="s">
        <v>49</v>
      </c>
      <c r="B41" s="87" t="s">
        <v>50</v>
      </c>
      <c r="I41" s="88" t="s">
        <v>51</v>
      </c>
    </row>
    <row r="42">
      <c r="A42" s="86" t="s">
        <v>52</v>
      </c>
      <c r="B42" s="87" t="s">
        <v>53</v>
      </c>
    </row>
    <row r="82" ht="19.5" customHeight="1"/>
  </sheetData>
  <hyperlinks>
    <hyperlink r:id="rId1" ref="I4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sheetData>
    <row r="2">
      <c r="A2" s="89" t="str">
        <f t="array" ref="A2:ALL2">IF(
  Main!$M$5,
  TRANSPOSE(INDIRECT("'" &amp; Main!$H5 &amp; "'!A1:A")),
  TRANSPOSE(INDIRECT("'" &amp; Main!$H5 &amp; "'!B1:B"))
)</f>
        <v>None</v>
      </c>
      <c r="B2" s="89" t="s">
        <v>54</v>
      </c>
      <c r="C2" s="89" t="s">
        <v>55</v>
      </c>
      <c r="D2" s="89" t="s">
        <v>56</v>
      </c>
      <c r="E2" s="89" t="s">
        <v>57</v>
      </c>
      <c r="F2" s="89" t="s">
        <v>58</v>
      </c>
      <c r="G2" s="89" t="s">
        <v>59</v>
      </c>
      <c r="H2" s="89" t="s">
        <v>60</v>
      </c>
      <c r="I2" s="89" t="s">
        <v>61</v>
      </c>
      <c r="J2" s="89" t="s">
        <v>62</v>
      </c>
      <c r="K2" s="89" t="s">
        <v>63</v>
      </c>
      <c r="L2" s="89" t="s">
        <v>64</v>
      </c>
      <c r="M2" s="89" t="s">
        <v>65</v>
      </c>
      <c r="N2" s="89" t="s">
        <v>66</v>
      </c>
      <c r="O2" s="89" t="s">
        <v>67</v>
      </c>
      <c r="P2" s="89" t="s">
        <v>68</v>
      </c>
      <c r="Q2" s="89" t="s">
        <v>69</v>
      </c>
      <c r="R2" s="89" t="s">
        <v>70</v>
      </c>
      <c r="S2" s="89" t="s">
        <v>71</v>
      </c>
      <c r="T2" s="89" t="s">
        <v>72</v>
      </c>
      <c r="U2" s="89" t="s">
        <v>73</v>
      </c>
      <c r="V2" s="89" t="s">
        <v>74</v>
      </c>
      <c r="W2" s="89" t="s">
        <v>75</v>
      </c>
      <c r="X2" s="89" t="s">
        <v>76</v>
      </c>
      <c r="Y2" s="89" t="s">
        <v>77</v>
      </c>
      <c r="Z2" s="89" t="s">
        <v>78</v>
      </c>
      <c r="AA2" s="89" t="s">
        <v>79</v>
      </c>
      <c r="AB2" s="89" t="s">
        <v>80</v>
      </c>
      <c r="AC2" s="89" t="s">
        <v>81</v>
      </c>
      <c r="AD2" s="89" t="s">
        <v>82</v>
      </c>
      <c r="AE2" s="89" t="s">
        <v>83</v>
      </c>
      <c r="AF2" s="89" t="s">
        <v>84</v>
      </c>
      <c r="AG2" s="89" t="s">
        <v>85</v>
      </c>
      <c r="AH2" s="89" t="s">
        <v>86</v>
      </c>
      <c r="AI2" s="89" t="s">
        <v>87</v>
      </c>
      <c r="AJ2" s="89" t="s">
        <v>88</v>
      </c>
      <c r="AK2" s="89" t="s">
        <v>89</v>
      </c>
      <c r="AL2" s="89" t="s">
        <v>90</v>
      </c>
      <c r="AM2" s="89" t="s">
        <v>91</v>
      </c>
      <c r="AN2" s="89" t="s">
        <v>92</v>
      </c>
      <c r="AO2" s="89" t="s">
        <v>93</v>
      </c>
      <c r="AP2" s="89" t="s">
        <v>94</v>
      </c>
      <c r="AQ2" s="89" t="s">
        <v>95</v>
      </c>
      <c r="AR2" s="89" t="s">
        <v>96</v>
      </c>
      <c r="AS2" s="89" t="s">
        <v>97</v>
      </c>
      <c r="AT2" s="89" t="s">
        <v>98</v>
      </c>
      <c r="AU2" s="89" t="s">
        <v>99</v>
      </c>
      <c r="AV2" s="89" t="s">
        <v>100</v>
      </c>
      <c r="AW2" s="89" t="s">
        <v>101</v>
      </c>
      <c r="AX2" s="89" t="s">
        <v>102</v>
      </c>
      <c r="AY2" s="89" t="s">
        <v>103</v>
      </c>
      <c r="AZ2" s="89" t="s">
        <v>104</v>
      </c>
      <c r="BA2" s="89" t="s">
        <v>105</v>
      </c>
      <c r="BB2" s="89" t="s">
        <v>106</v>
      </c>
      <c r="BC2" s="89" t="s">
        <v>107</v>
      </c>
      <c r="BD2" s="89" t="s">
        <v>108</v>
      </c>
      <c r="BE2" s="89" t="s">
        <v>109</v>
      </c>
      <c r="BF2" s="89" t="s">
        <v>110</v>
      </c>
      <c r="BG2" s="89" t="s">
        <v>111</v>
      </c>
      <c r="BH2" s="89" t="s">
        <v>112</v>
      </c>
      <c r="BI2" s="89" t="s">
        <v>113</v>
      </c>
      <c r="BJ2" s="89" t="s">
        <v>114</v>
      </c>
      <c r="BK2" s="89" t="s">
        <v>115</v>
      </c>
      <c r="BL2" s="89" t="s">
        <v>10</v>
      </c>
      <c r="BM2" s="89" t="s">
        <v>116</v>
      </c>
      <c r="BN2" s="89" t="s">
        <v>117</v>
      </c>
      <c r="BO2" s="89" t="s">
        <v>118</v>
      </c>
      <c r="BP2" s="89" t="s">
        <v>119</v>
      </c>
      <c r="BQ2" s="89" t="s">
        <v>120</v>
      </c>
      <c r="BR2" s="89" t="s">
        <v>121</v>
      </c>
      <c r="BS2" s="89" t="s">
        <v>122</v>
      </c>
      <c r="BT2" s="89" t="s">
        <v>123</v>
      </c>
      <c r="BU2" s="89" t="s">
        <v>124</v>
      </c>
      <c r="BV2" s="89" t="s">
        <v>125</v>
      </c>
      <c r="BW2" s="89" t="s">
        <v>126</v>
      </c>
      <c r="BX2" s="89" t="s">
        <v>127</v>
      </c>
      <c r="BY2" s="89" t="s">
        <v>128</v>
      </c>
      <c r="BZ2" s="89" t="s">
        <v>129</v>
      </c>
      <c r="CA2" s="89" t="s">
        <v>130</v>
      </c>
      <c r="CB2" s="89" t="s">
        <v>131</v>
      </c>
      <c r="CC2" s="89" t="s">
        <v>132</v>
      </c>
      <c r="CD2" s="89" t="s">
        <v>133</v>
      </c>
      <c r="CE2" s="89" t="s">
        <v>134</v>
      </c>
      <c r="CF2" s="89" t="s">
        <v>135</v>
      </c>
      <c r="CG2" s="89" t="s">
        <v>136</v>
      </c>
      <c r="CH2" s="89" t="s">
        <v>137</v>
      </c>
      <c r="CI2" s="89" t="s">
        <v>138</v>
      </c>
      <c r="CJ2" s="89" t="s">
        <v>139</v>
      </c>
      <c r="CK2" s="89" t="s">
        <v>140</v>
      </c>
      <c r="CL2" s="89" t="s">
        <v>141</v>
      </c>
      <c r="CM2" s="89" t="s">
        <v>142</v>
      </c>
      <c r="CN2" s="89" t="s">
        <v>143</v>
      </c>
      <c r="CO2" s="89" t="s">
        <v>144</v>
      </c>
      <c r="CP2" s="89" t="s">
        <v>145</v>
      </c>
      <c r="CQ2" s="89" t="s">
        <v>146</v>
      </c>
      <c r="CR2" s="89" t="s">
        <v>147</v>
      </c>
      <c r="CS2" s="89" t="s">
        <v>148</v>
      </c>
      <c r="CT2" s="89" t="s">
        <v>149</v>
      </c>
      <c r="CU2" s="89" t="s">
        <v>150</v>
      </c>
      <c r="CV2" s="89" t="s">
        <v>151</v>
      </c>
      <c r="CW2" s="89" t="s">
        <v>152</v>
      </c>
      <c r="CX2" s="89" t="s">
        <v>153</v>
      </c>
      <c r="CY2" s="89" t="s">
        <v>154</v>
      </c>
      <c r="CZ2" s="89" t="s">
        <v>155</v>
      </c>
      <c r="DA2" s="89" t="s">
        <v>156</v>
      </c>
      <c r="DB2" s="89" t="s">
        <v>157</v>
      </c>
      <c r="DC2" s="89" t="s">
        <v>158</v>
      </c>
      <c r="DD2" s="89"/>
      <c r="DE2" s="89"/>
      <c r="DF2" s="89"/>
      <c r="DG2" s="89"/>
      <c r="DH2" s="89"/>
      <c r="DI2" s="89"/>
      <c r="DJ2" s="89"/>
      <c r="DK2" s="89"/>
      <c r="DL2" s="89"/>
      <c r="DM2" s="89"/>
      <c r="DN2" s="89"/>
      <c r="DO2" s="89"/>
      <c r="DP2" s="89"/>
      <c r="DQ2" s="89"/>
      <c r="DR2" s="89"/>
      <c r="DS2" s="89"/>
      <c r="DT2" s="89"/>
      <c r="DU2" s="89"/>
      <c r="DV2" s="89"/>
      <c r="DW2" s="89"/>
      <c r="DX2" s="89"/>
      <c r="DY2" s="89"/>
      <c r="DZ2" s="89"/>
      <c r="EA2" s="89"/>
      <c r="EB2" s="89"/>
      <c r="EC2" s="89"/>
      <c r="ED2" s="89"/>
      <c r="EE2" s="89"/>
      <c r="EF2" s="89"/>
      <c r="EG2" s="89"/>
      <c r="EH2" s="89"/>
      <c r="EI2" s="89"/>
      <c r="EJ2" s="89"/>
      <c r="EK2" s="89"/>
      <c r="EL2" s="89"/>
      <c r="EM2" s="89"/>
      <c r="EN2" s="89"/>
      <c r="EO2" s="89"/>
      <c r="EP2" s="89"/>
      <c r="EQ2" s="89"/>
      <c r="ER2" s="89"/>
      <c r="ES2" s="89"/>
      <c r="ET2" s="89"/>
      <c r="EU2" s="89"/>
      <c r="EV2" s="89"/>
      <c r="EW2" s="89"/>
      <c r="EX2" s="89"/>
      <c r="EY2" s="89"/>
      <c r="EZ2" s="89"/>
      <c r="FA2" s="89"/>
      <c r="FB2" s="89"/>
      <c r="FC2" s="89"/>
      <c r="FD2" s="89"/>
      <c r="FE2" s="89"/>
      <c r="FF2" s="89"/>
      <c r="FG2" s="89"/>
      <c r="FH2" s="89"/>
      <c r="FI2" s="89"/>
      <c r="FJ2" s="89"/>
      <c r="FK2" s="89"/>
      <c r="FL2" s="89"/>
      <c r="FM2" s="89"/>
      <c r="FN2" s="89"/>
      <c r="FO2" s="89"/>
      <c r="FP2" s="89"/>
      <c r="FQ2" s="89"/>
      <c r="FR2" s="89"/>
      <c r="FS2" s="89"/>
      <c r="FT2" s="89"/>
    </row>
    <row r="3">
      <c r="A3" s="89" t="str">
        <f t="array" ref="A3:ALL3">IF(
  Main!$M$5,
  TRANSPOSE(INDIRECT("'" &amp; Main!$H6 &amp; "'!A1:A")),
  TRANSPOSE(INDIRECT("'" &amp; Main!$H6 &amp; "'!B1:B"))
)</f>
        <v>None</v>
      </c>
      <c r="B3" s="89" t="s">
        <v>159</v>
      </c>
      <c r="C3" s="89" t="s">
        <v>160</v>
      </c>
      <c r="D3" s="89" t="s">
        <v>161</v>
      </c>
      <c r="E3" s="89" t="s">
        <v>162</v>
      </c>
      <c r="F3" s="89" t="s">
        <v>163</v>
      </c>
      <c r="G3" s="89" t="s">
        <v>164</v>
      </c>
      <c r="H3" s="89" t="s">
        <v>165</v>
      </c>
      <c r="I3" s="89" t="s">
        <v>166</v>
      </c>
      <c r="J3" s="89" t="s">
        <v>20</v>
      </c>
      <c r="K3" s="89" t="s">
        <v>167</v>
      </c>
      <c r="L3" s="89" t="s">
        <v>168</v>
      </c>
      <c r="M3" s="89" t="s">
        <v>169</v>
      </c>
      <c r="N3" s="89" t="s">
        <v>170</v>
      </c>
      <c r="O3" s="89" t="s">
        <v>171</v>
      </c>
      <c r="P3" s="89" t="s">
        <v>172</v>
      </c>
      <c r="Q3" s="89" t="s">
        <v>173</v>
      </c>
      <c r="R3" s="89" t="s">
        <v>174</v>
      </c>
      <c r="S3" s="89" t="s">
        <v>175</v>
      </c>
      <c r="T3" s="89" t="s">
        <v>176</v>
      </c>
      <c r="U3" s="89" t="s">
        <v>177</v>
      </c>
      <c r="V3" s="89" t="s">
        <v>178</v>
      </c>
      <c r="W3" s="89" t="s">
        <v>179</v>
      </c>
      <c r="X3" s="89" t="s">
        <v>180</v>
      </c>
      <c r="Y3" s="89" t="s">
        <v>181</v>
      </c>
      <c r="Z3" s="89" t="s">
        <v>182</v>
      </c>
      <c r="AA3" s="89" t="s">
        <v>183</v>
      </c>
      <c r="AB3" s="89" t="s">
        <v>184</v>
      </c>
      <c r="AC3" s="89" t="s">
        <v>185</v>
      </c>
      <c r="AD3" s="89" t="s">
        <v>186</v>
      </c>
      <c r="AE3" s="89" t="s">
        <v>187</v>
      </c>
      <c r="AF3" s="89" t="s">
        <v>188</v>
      </c>
      <c r="AG3" s="89" t="s">
        <v>189</v>
      </c>
      <c r="AH3" s="89" t="s">
        <v>190</v>
      </c>
      <c r="AI3" s="89" t="s">
        <v>191</v>
      </c>
      <c r="AJ3" s="89" t="s">
        <v>192</v>
      </c>
      <c r="AK3" s="89" t="s">
        <v>193</v>
      </c>
      <c r="AL3" s="89" t="s">
        <v>194</v>
      </c>
      <c r="AM3" s="89" t="s">
        <v>195</v>
      </c>
      <c r="AN3" s="89" t="s">
        <v>196</v>
      </c>
      <c r="AO3" s="89" t="s">
        <v>14</v>
      </c>
      <c r="AP3" s="89" t="s">
        <v>197</v>
      </c>
      <c r="AQ3" s="89" t="s">
        <v>198</v>
      </c>
      <c r="AR3" s="89" t="s">
        <v>199</v>
      </c>
      <c r="AS3" s="89" t="s">
        <v>200</v>
      </c>
      <c r="AT3" s="89" t="s">
        <v>201</v>
      </c>
      <c r="AU3" s="89" t="s">
        <v>202</v>
      </c>
      <c r="AV3" s="89" t="s">
        <v>203</v>
      </c>
      <c r="AW3" s="89" t="s">
        <v>204</v>
      </c>
      <c r="AX3" s="89" t="s">
        <v>205</v>
      </c>
      <c r="AY3" s="89" t="s">
        <v>206</v>
      </c>
      <c r="AZ3" s="89" t="s">
        <v>207</v>
      </c>
      <c r="BA3" s="89" t="s">
        <v>208</v>
      </c>
      <c r="BB3" s="89" t="s">
        <v>209</v>
      </c>
      <c r="BC3" s="89" t="s">
        <v>210</v>
      </c>
      <c r="BD3" s="89" t="s">
        <v>211</v>
      </c>
      <c r="BE3" s="89" t="s">
        <v>212</v>
      </c>
      <c r="BF3" s="89" t="s">
        <v>213</v>
      </c>
      <c r="BG3" s="89" t="s">
        <v>214</v>
      </c>
      <c r="BH3" s="89" t="s">
        <v>215</v>
      </c>
      <c r="BI3" s="89" t="s">
        <v>216</v>
      </c>
      <c r="BJ3" s="89" t="s">
        <v>217</v>
      </c>
      <c r="BK3" s="89" t="s">
        <v>218</v>
      </c>
      <c r="BL3" s="89" t="s">
        <v>219</v>
      </c>
      <c r="BM3" s="89" t="s">
        <v>220</v>
      </c>
      <c r="BN3" s="89" t="s">
        <v>221</v>
      </c>
      <c r="BO3" s="89" t="s">
        <v>222</v>
      </c>
      <c r="BP3" s="89" t="s">
        <v>223</v>
      </c>
      <c r="BQ3" s="89" t="s">
        <v>224</v>
      </c>
      <c r="BR3" s="89" t="s">
        <v>225</v>
      </c>
      <c r="BS3" s="89" t="s">
        <v>226</v>
      </c>
      <c r="BT3" s="89" t="s">
        <v>227</v>
      </c>
      <c r="BU3" s="89" t="s">
        <v>228</v>
      </c>
      <c r="BV3" s="89" t="s">
        <v>229</v>
      </c>
      <c r="BW3" s="89" t="s">
        <v>230</v>
      </c>
      <c r="BX3" s="89" t="s">
        <v>231</v>
      </c>
      <c r="BY3" s="89" t="s">
        <v>232</v>
      </c>
      <c r="BZ3" s="89" t="s">
        <v>233</v>
      </c>
      <c r="CA3" s="89" t="s">
        <v>234</v>
      </c>
      <c r="CB3" s="89" t="s">
        <v>235</v>
      </c>
      <c r="CC3" s="89" t="s">
        <v>236</v>
      </c>
      <c r="CD3" s="89" t="s">
        <v>237</v>
      </c>
      <c r="CE3" s="89" t="s">
        <v>238</v>
      </c>
      <c r="CF3" s="89" t="s">
        <v>239</v>
      </c>
      <c r="CG3" s="89" t="s">
        <v>240</v>
      </c>
      <c r="CH3" s="89" t="s">
        <v>241</v>
      </c>
      <c r="CI3" s="89" t="s">
        <v>242</v>
      </c>
      <c r="CJ3" s="89" t="s">
        <v>243</v>
      </c>
      <c r="CK3" s="89" t="s">
        <v>244</v>
      </c>
      <c r="CL3" s="89" t="s">
        <v>245</v>
      </c>
      <c r="CM3" s="89" t="s">
        <v>246</v>
      </c>
      <c r="CN3" s="89" t="s">
        <v>247</v>
      </c>
      <c r="CO3" s="89" t="s">
        <v>248</v>
      </c>
      <c r="CP3" s="89" t="s">
        <v>249</v>
      </c>
      <c r="CQ3" s="89" t="s">
        <v>250</v>
      </c>
      <c r="CR3" s="89" t="s">
        <v>251</v>
      </c>
      <c r="CS3" s="89" t="s">
        <v>252</v>
      </c>
      <c r="CT3" s="89" t="s">
        <v>253</v>
      </c>
      <c r="CU3" s="89" t="s">
        <v>254</v>
      </c>
      <c r="CV3" s="89" t="s">
        <v>255</v>
      </c>
      <c r="CW3" s="89" t="s">
        <v>256</v>
      </c>
      <c r="CX3" s="89" t="s">
        <v>257</v>
      </c>
      <c r="CY3" s="89" t="s">
        <v>258</v>
      </c>
      <c r="CZ3" s="89" t="s">
        <v>259</v>
      </c>
      <c r="DA3" s="89" t="s">
        <v>260</v>
      </c>
      <c r="DB3" s="89" t="s">
        <v>261</v>
      </c>
      <c r="DC3" s="89" t="s">
        <v>262</v>
      </c>
      <c r="DD3" s="89" t="s">
        <v>263</v>
      </c>
      <c r="DE3" s="89" t="s">
        <v>264</v>
      </c>
      <c r="DF3" s="89" t="s">
        <v>265</v>
      </c>
      <c r="DG3" s="89" t="s">
        <v>266</v>
      </c>
      <c r="DH3" s="89" t="s">
        <v>267</v>
      </c>
      <c r="DI3" s="89" t="s">
        <v>268</v>
      </c>
      <c r="DJ3" s="89" t="s">
        <v>269</v>
      </c>
      <c r="DK3" s="89" t="s">
        <v>270</v>
      </c>
      <c r="DL3" s="89"/>
      <c r="DM3" s="89"/>
      <c r="DN3" s="89"/>
      <c r="DO3" s="89"/>
      <c r="DP3" s="89"/>
      <c r="DQ3" s="89"/>
      <c r="DR3" s="89"/>
      <c r="DS3" s="89"/>
      <c r="DT3" s="89"/>
      <c r="DU3" s="89"/>
      <c r="DV3" s="89"/>
      <c r="DW3" s="89"/>
      <c r="DX3" s="89"/>
      <c r="DY3" s="89"/>
      <c r="DZ3" s="89"/>
      <c r="EA3" s="89"/>
      <c r="EB3" s="89"/>
      <c r="EC3" s="89"/>
      <c r="ED3" s="89"/>
      <c r="EE3" s="89"/>
      <c r="EF3" s="89"/>
      <c r="EG3" s="89"/>
      <c r="EH3" s="89"/>
      <c r="EI3" s="89"/>
      <c r="EJ3" s="89"/>
      <c r="EK3" s="89"/>
      <c r="EL3" s="89"/>
      <c r="EM3" s="89"/>
      <c r="EN3" s="89"/>
      <c r="EO3" s="89"/>
      <c r="EP3" s="89"/>
      <c r="EQ3" s="89"/>
      <c r="ER3" s="89"/>
      <c r="ES3" s="89"/>
      <c r="ET3" s="89"/>
      <c r="EU3" s="89"/>
      <c r="EV3" s="89"/>
      <c r="EW3" s="89"/>
      <c r="EX3" s="89"/>
      <c r="EY3" s="89"/>
      <c r="EZ3" s="89"/>
      <c r="FA3" s="89"/>
      <c r="FB3" s="89"/>
      <c r="FC3" s="89"/>
      <c r="FD3" s="89"/>
      <c r="FE3" s="89"/>
      <c r="FF3" s="89"/>
      <c r="FG3" s="89"/>
      <c r="FH3" s="89"/>
      <c r="FI3" s="89"/>
      <c r="FJ3" s="89"/>
      <c r="FK3" s="89"/>
      <c r="FL3" s="89"/>
      <c r="FM3" s="89"/>
      <c r="FN3" s="89"/>
      <c r="FO3" s="89"/>
      <c r="FP3" s="89"/>
      <c r="FQ3" s="89"/>
      <c r="FR3" s="89"/>
      <c r="FS3" s="89"/>
      <c r="FT3" s="89"/>
    </row>
    <row r="4">
      <c r="A4" s="89" t="str">
        <f t="array" ref="A4:ALL4">IF(
  Main!$M$5,
  TRANSPOSE(INDIRECT("'" &amp; Main!$H7 &amp; "'!A1:A")),
  TRANSPOSE(INDIRECT("'" &amp; Main!$H7 &amp; "'!B1:B"))
)</f>
        <v>None</v>
      </c>
      <c r="B4" s="89" t="s">
        <v>271</v>
      </c>
      <c r="C4" s="89" t="s">
        <v>272</v>
      </c>
      <c r="D4" s="89" t="s">
        <v>273</v>
      </c>
      <c r="E4" s="89" t="s">
        <v>274</v>
      </c>
      <c r="F4" s="89" t="s">
        <v>275</v>
      </c>
      <c r="G4" s="89" t="s">
        <v>276</v>
      </c>
      <c r="H4" s="89" t="s">
        <v>277</v>
      </c>
      <c r="I4" s="89" t="s">
        <v>278</v>
      </c>
      <c r="J4" s="89" t="s">
        <v>279</v>
      </c>
      <c r="K4" s="89" t="s">
        <v>280</v>
      </c>
      <c r="L4" s="89" t="s">
        <v>281</v>
      </c>
      <c r="M4" s="89" t="s">
        <v>282</v>
      </c>
      <c r="N4" s="89" t="s">
        <v>283</v>
      </c>
      <c r="O4" s="89" t="s">
        <v>284</v>
      </c>
      <c r="P4" s="89" t="s">
        <v>285</v>
      </c>
      <c r="Q4" s="89" t="s">
        <v>286</v>
      </c>
      <c r="R4" s="89" t="s">
        <v>287</v>
      </c>
      <c r="S4" s="89" t="s">
        <v>288</v>
      </c>
      <c r="T4" s="89" t="s">
        <v>289</v>
      </c>
      <c r="U4" s="89" t="s">
        <v>290</v>
      </c>
      <c r="V4" s="89" t="s">
        <v>291</v>
      </c>
      <c r="W4" s="89" t="s">
        <v>292</v>
      </c>
      <c r="X4" s="89" t="s">
        <v>293</v>
      </c>
      <c r="Y4" s="89" t="s">
        <v>294</v>
      </c>
      <c r="Z4" s="89" t="s">
        <v>295</v>
      </c>
      <c r="AA4" s="89" t="s">
        <v>296</v>
      </c>
      <c r="AB4" s="89" t="s">
        <v>297</v>
      </c>
      <c r="AC4" s="89" t="s">
        <v>298</v>
      </c>
      <c r="AD4" s="89" t="s">
        <v>299</v>
      </c>
      <c r="AE4" s="89" t="s">
        <v>300</v>
      </c>
      <c r="AF4" s="89" t="s">
        <v>301</v>
      </c>
      <c r="AG4" s="89" t="s">
        <v>302</v>
      </c>
      <c r="AH4" s="89" t="s">
        <v>303</v>
      </c>
      <c r="AI4" s="89" t="s">
        <v>304</v>
      </c>
      <c r="AJ4" s="89" t="s">
        <v>305</v>
      </c>
      <c r="AK4" s="89" t="s">
        <v>306</v>
      </c>
      <c r="AL4" s="89" t="s">
        <v>307</v>
      </c>
      <c r="AM4" s="89" t="s">
        <v>308</v>
      </c>
      <c r="AN4" s="89" t="s">
        <v>309</v>
      </c>
      <c r="AO4" s="89" t="s">
        <v>310</v>
      </c>
      <c r="AP4" s="89" t="s">
        <v>311</v>
      </c>
      <c r="AQ4" s="89" t="s">
        <v>312</v>
      </c>
      <c r="AR4" s="89" t="s">
        <v>313</v>
      </c>
      <c r="AS4" s="89" t="s">
        <v>314</v>
      </c>
      <c r="AT4" s="89" t="s">
        <v>315</v>
      </c>
      <c r="AU4" s="89" t="s">
        <v>316</v>
      </c>
      <c r="AV4" s="89" t="s">
        <v>317</v>
      </c>
      <c r="AW4" s="89" t="s">
        <v>318</v>
      </c>
      <c r="AX4" s="89" t="s">
        <v>319</v>
      </c>
      <c r="AY4" s="89" t="s">
        <v>320</v>
      </c>
      <c r="AZ4" s="89" t="s">
        <v>321</v>
      </c>
      <c r="BA4" s="89" t="s">
        <v>322</v>
      </c>
      <c r="BB4" s="89" t="s">
        <v>323</v>
      </c>
      <c r="BC4" s="89" t="s">
        <v>324</v>
      </c>
      <c r="BD4" s="89" t="s">
        <v>325</v>
      </c>
      <c r="BE4" s="89" t="s">
        <v>326</v>
      </c>
      <c r="BF4" s="89" t="s">
        <v>327</v>
      </c>
      <c r="BG4" s="89" t="s">
        <v>328</v>
      </c>
      <c r="BH4" s="89" t="s">
        <v>329</v>
      </c>
      <c r="BI4" s="89" t="s">
        <v>330</v>
      </c>
      <c r="BJ4" s="89" t="s">
        <v>331</v>
      </c>
      <c r="BK4" s="89" t="s">
        <v>332</v>
      </c>
      <c r="BL4" s="89" t="s">
        <v>333</v>
      </c>
      <c r="BM4" s="89" t="s">
        <v>334</v>
      </c>
      <c r="BN4" s="89" t="s">
        <v>335</v>
      </c>
      <c r="BO4" s="89" t="s">
        <v>336</v>
      </c>
      <c r="BP4" s="89" t="s">
        <v>337</v>
      </c>
      <c r="BQ4" s="89" t="s">
        <v>338</v>
      </c>
      <c r="BR4" s="89" t="s">
        <v>18</v>
      </c>
      <c r="BS4" s="89" t="s">
        <v>339</v>
      </c>
      <c r="BT4" s="89" t="s">
        <v>340</v>
      </c>
      <c r="BU4" s="89" t="s">
        <v>341</v>
      </c>
      <c r="BV4" s="89" t="s">
        <v>342</v>
      </c>
      <c r="BW4" s="89" t="s">
        <v>343</v>
      </c>
      <c r="BX4" s="89"/>
      <c r="BY4" s="89"/>
      <c r="BZ4" s="89"/>
      <c r="CA4" s="89"/>
      <c r="CB4" s="89"/>
      <c r="CC4" s="89"/>
      <c r="CD4" s="89"/>
      <c r="CE4" s="89"/>
      <c r="CF4" s="89"/>
      <c r="CG4" s="89"/>
      <c r="CH4" s="89"/>
      <c r="CI4" s="89"/>
      <c r="CJ4" s="89"/>
      <c r="CK4" s="89"/>
      <c r="CL4" s="89"/>
      <c r="CM4" s="89"/>
      <c r="CN4" s="89"/>
      <c r="CO4" s="89"/>
      <c r="CP4" s="89"/>
      <c r="CQ4" s="89"/>
      <c r="CR4" s="89"/>
      <c r="CS4" s="89"/>
      <c r="CT4" s="89"/>
      <c r="CU4" s="89"/>
      <c r="CV4" s="89"/>
      <c r="CW4" s="89"/>
      <c r="CX4" s="89"/>
      <c r="CY4" s="89"/>
      <c r="CZ4" s="89"/>
      <c r="DA4" s="89"/>
      <c r="DB4" s="89"/>
      <c r="DC4" s="89"/>
      <c r="DD4" s="89"/>
      <c r="DE4" s="89"/>
      <c r="DF4" s="89"/>
      <c r="DG4" s="89"/>
      <c r="DH4" s="89"/>
      <c r="DI4" s="89"/>
      <c r="DJ4" s="89"/>
      <c r="DK4" s="89"/>
      <c r="DL4" s="89"/>
      <c r="DM4" s="89"/>
      <c r="DN4" s="89"/>
      <c r="DO4" s="89"/>
      <c r="DP4" s="89"/>
      <c r="DQ4" s="89"/>
      <c r="DR4" s="89"/>
      <c r="DS4" s="89"/>
      <c r="DT4" s="89"/>
      <c r="DU4" s="89"/>
      <c r="DV4" s="89"/>
      <c r="DW4" s="89"/>
      <c r="DX4" s="89"/>
      <c r="DY4" s="89"/>
      <c r="DZ4" s="89"/>
      <c r="EA4" s="89"/>
      <c r="EB4" s="89"/>
      <c r="EC4" s="89"/>
      <c r="ED4" s="89"/>
      <c r="EE4" s="89"/>
      <c r="EF4" s="89"/>
      <c r="EG4" s="89"/>
      <c r="EH4" s="89"/>
      <c r="EI4" s="89"/>
      <c r="EJ4" s="89"/>
      <c r="EK4" s="89"/>
      <c r="EL4" s="89"/>
      <c r="EM4" s="89"/>
      <c r="EN4" s="89"/>
      <c r="EO4" s="89"/>
      <c r="EP4" s="89"/>
      <c r="EQ4" s="89"/>
      <c r="ER4" s="89"/>
      <c r="ES4" s="89"/>
      <c r="ET4" s="89"/>
      <c r="EU4" s="89"/>
      <c r="EV4" s="89"/>
      <c r="EW4" s="89"/>
      <c r="EX4" s="89"/>
      <c r="EY4" s="89"/>
      <c r="EZ4" s="89"/>
      <c r="FA4" s="89"/>
      <c r="FB4" s="89"/>
      <c r="FC4" s="89"/>
      <c r="FD4" s="89"/>
      <c r="FE4" s="89"/>
      <c r="FF4" s="89"/>
      <c r="FG4" s="89"/>
      <c r="FH4" s="89"/>
      <c r="FI4" s="89"/>
      <c r="FJ4" s="89"/>
      <c r="FK4" s="89"/>
      <c r="FL4" s="89"/>
      <c r="FM4" s="89"/>
      <c r="FN4" s="89"/>
      <c r="FO4" s="89"/>
      <c r="FP4" s="89"/>
      <c r="FQ4" s="89"/>
      <c r="FR4" s="89"/>
      <c r="FS4" s="89"/>
      <c r="FT4" s="89"/>
    </row>
    <row r="5">
      <c r="A5" s="89" t="str">
        <f t="array" ref="A5:ALL5">IF(
  Main!$M$5,
  TRANSPOSE(INDIRECT("'" &amp; Main!$H8 &amp; "'!A1:A")),
  TRANSPOSE(INDIRECT("'" &amp; Main!$H8 &amp; "'!B1:B"))
)</f>
        <v>None</v>
      </c>
      <c r="B5" s="89" t="s">
        <v>159</v>
      </c>
      <c r="C5" s="89" t="s">
        <v>160</v>
      </c>
      <c r="D5" s="89" t="s">
        <v>161</v>
      </c>
      <c r="E5" s="89" t="s">
        <v>162</v>
      </c>
      <c r="F5" s="89" t="s">
        <v>163</v>
      </c>
      <c r="G5" s="89" t="s">
        <v>164</v>
      </c>
      <c r="H5" s="89" t="s">
        <v>165</v>
      </c>
      <c r="I5" s="89" t="s">
        <v>166</v>
      </c>
      <c r="J5" s="89" t="s">
        <v>20</v>
      </c>
      <c r="K5" s="89" t="s">
        <v>167</v>
      </c>
      <c r="L5" s="89" t="s">
        <v>168</v>
      </c>
      <c r="M5" s="89" t="s">
        <v>169</v>
      </c>
      <c r="N5" s="89" t="s">
        <v>170</v>
      </c>
      <c r="O5" s="89" t="s">
        <v>171</v>
      </c>
      <c r="P5" s="89" t="s">
        <v>172</v>
      </c>
      <c r="Q5" s="89" t="s">
        <v>173</v>
      </c>
      <c r="R5" s="89" t="s">
        <v>174</v>
      </c>
      <c r="S5" s="89" t="s">
        <v>175</v>
      </c>
      <c r="T5" s="89" t="s">
        <v>176</v>
      </c>
      <c r="U5" s="89" t="s">
        <v>177</v>
      </c>
      <c r="V5" s="89" t="s">
        <v>178</v>
      </c>
      <c r="W5" s="89" t="s">
        <v>179</v>
      </c>
      <c r="X5" s="89" t="s">
        <v>180</v>
      </c>
      <c r="Y5" s="89" t="s">
        <v>181</v>
      </c>
      <c r="Z5" s="89" t="s">
        <v>182</v>
      </c>
      <c r="AA5" s="89" t="s">
        <v>183</v>
      </c>
      <c r="AB5" s="89" t="s">
        <v>184</v>
      </c>
      <c r="AC5" s="89" t="s">
        <v>185</v>
      </c>
      <c r="AD5" s="89" t="s">
        <v>186</v>
      </c>
      <c r="AE5" s="89" t="s">
        <v>187</v>
      </c>
      <c r="AF5" s="89" t="s">
        <v>188</v>
      </c>
      <c r="AG5" s="89" t="s">
        <v>189</v>
      </c>
      <c r="AH5" s="89" t="s">
        <v>190</v>
      </c>
      <c r="AI5" s="89" t="s">
        <v>191</v>
      </c>
      <c r="AJ5" s="89" t="s">
        <v>192</v>
      </c>
      <c r="AK5" s="89" t="s">
        <v>193</v>
      </c>
      <c r="AL5" s="89" t="s">
        <v>194</v>
      </c>
      <c r="AM5" s="89" t="s">
        <v>195</v>
      </c>
      <c r="AN5" s="89" t="s">
        <v>196</v>
      </c>
      <c r="AO5" s="89" t="s">
        <v>14</v>
      </c>
      <c r="AP5" s="89" t="s">
        <v>197</v>
      </c>
      <c r="AQ5" s="89" t="s">
        <v>198</v>
      </c>
      <c r="AR5" s="89" t="s">
        <v>199</v>
      </c>
      <c r="AS5" s="89" t="s">
        <v>200</v>
      </c>
      <c r="AT5" s="89" t="s">
        <v>201</v>
      </c>
      <c r="AU5" s="89" t="s">
        <v>202</v>
      </c>
      <c r="AV5" s="89" t="s">
        <v>203</v>
      </c>
      <c r="AW5" s="89" t="s">
        <v>204</v>
      </c>
      <c r="AX5" s="89" t="s">
        <v>205</v>
      </c>
      <c r="AY5" s="89" t="s">
        <v>206</v>
      </c>
      <c r="AZ5" s="89" t="s">
        <v>207</v>
      </c>
      <c r="BA5" s="89" t="s">
        <v>208</v>
      </c>
      <c r="BB5" s="89" t="s">
        <v>209</v>
      </c>
      <c r="BC5" s="89" t="s">
        <v>210</v>
      </c>
      <c r="BD5" s="89" t="s">
        <v>211</v>
      </c>
      <c r="BE5" s="89" t="s">
        <v>212</v>
      </c>
      <c r="BF5" s="89" t="s">
        <v>213</v>
      </c>
      <c r="BG5" s="89" t="s">
        <v>214</v>
      </c>
      <c r="BH5" s="89" t="s">
        <v>215</v>
      </c>
      <c r="BI5" s="89" t="s">
        <v>216</v>
      </c>
      <c r="BJ5" s="89" t="s">
        <v>217</v>
      </c>
      <c r="BK5" s="89" t="s">
        <v>218</v>
      </c>
      <c r="BL5" s="89" t="s">
        <v>219</v>
      </c>
      <c r="BM5" s="89" t="s">
        <v>220</v>
      </c>
      <c r="BN5" s="89" t="s">
        <v>221</v>
      </c>
      <c r="BO5" s="89" t="s">
        <v>222</v>
      </c>
      <c r="BP5" s="89" t="s">
        <v>223</v>
      </c>
      <c r="BQ5" s="89" t="s">
        <v>224</v>
      </c>
      <c r="BR5" s="89" t="s">
        <v>225</v>
      </c>
      <c r="BS5" s="89" t="s">
        <v>226</v>
      </c>
      <c r="BT5" s="89" t="s">
        <v>227</v>
      </c>
      <c r="BU5" s="89" t="s">
        <v>228</v>
      </c>
      <c r="BV5" s="89" t="s">
        <v>229</v>
      </c>
      <c r="BW5" s="89" t="s">
        <v>230</v>
      </c>
      <c r="BX5" s="89" t="s">
        <v>231</v>
      </c>
      <c r="BY5" s="89" t="s">
        <v>232</v>
      </c>
      <c r="BZ5" s="89" t="s">
        <v>233</v>
      </c>
      <c r="CA5" s="89" t="s">
        <v>234</v>
      </c>
      <c r="CB5" s="89" t="s">
        <v>235</v>
      </c>
      <c r="CC5" s="89" t="s">
        <v>236</v>
      </c>
      <c r="CD5" s="89" t="s">
        <v>237</v>
      </c>
      <c r="CE5" s="89" t="s">
        <v>238</v>
      </c>
      <c r="CF5" s="89" t="s">
        <v>239</v>
      </c>
      <c r="CG5" s="89" t="s">
        <v>240</v>
      </c>
      <c r="CH5" s="89" t="s">
        <v>241</v>
      </c>
      <c r="CI5" s="89" t="s">
        <v>242</v>
      </c>
      <c r="CJ5" s="89" t="s">
        <v>243</v>
      </c>
      <c r="CK5" s="89" t="s">
        <v>244</v>
      </c>
      <c r="CL5" s="89" t="s">
        <v>245</v>
      </c>
      <c r="CM5" s="89" t="s">
        <v>246</v>
      </c>
      <c r="CN5" s="89" t="s">
        <v>247</v>
      </c>
      <c r="CO5" s="89" t="s">
        <v>248</v>
      </c>
      <c r="CP5" s="89" t="s">
        <v>249</v>
      </c>
      <c r="CQ5" s="89" t="s">
        <v>250</v>
      </c>
      <c r="CR5" s="89" t="s">
        <v>251</v>
      </c>
      <c r="CS5" s="89" t="s">
        <v>252</v>
      </c>
      <c r="CT5" s="89" t="s">
        <v>253</v>
      </c>
      <c r="CU5" s="89" t="s">
        <v>254</v>
      </c>
      <c r="CV5" s="89" t="s">
        <v>255</v>
      </c>
      <c r="CW5" s="89" t="s">
        <v>256</v>
      </c>
      <c r="CX5" s="89" t="s">
        <v>257</v>
      </c>
      <c r="CY5" s="89" t="s">
        <v>258</v>
      </c>
      <c r="CZ5" s="89" t="s">
        <v>259</v>
      </c>
      <c r="DA5" s="89" t="s">
        <v>260</v>
      </c>
      <c r="DB5" s="89" t="s">
        <v>261</v>
      </c>
      <c r="DC5" s="89" t="s">
        <v>262</v>
      </c>
      <c r="DD5" s="89" t="s">
        <v>263</v>
      </c>
      <c r="DE5" s="89" t="s">
        <v>264</v>
      </c>
      <c r="DF5" s="89" t="s">
        <v>265</v>
      </c>
      <c r="DG5" s="89" t="s">
        <v>266</v>
      </c>
      <c r="DH5" s="89" t="s">
        <v>267</v>
      </c>
      <c r="DI5" s="89" t="s">
        <v>268</v>
      </c>
      <c r="DJ5" s="89" t="s">
        <v>269</v>
      </c>
      <c r="DK5" s="89" t="s">
        <v>270</v>
      </c>
      <c r="DL5" s="89"/>
      <c r="DM5" s="89"/>
      <c r="DN5" s="89"/>
      <c r="DO5" s="89"/>
      <c r="DP5" s="89"/>
      <c r="DQ5" s="89"/>
      <c r="DR5" s="89"/>
      <c r="DS5" s="89"/>
      <c r="DT5" s="89"/>
      <c r="DU5" s="89"/>
      <c r="DV5" s="89"/>
      <c r="DW5" s="89"/>
      <c r="DX5" s="89"/>
      <c r="DY5" s="89"/>
      <c r="DZ5" s="89"/>
      <c r="EA5" s="89"/>
      <c r="EB5" s="89"/>
      <c r="EC5" s="89"/>
      <c r="ED5" s="89"/>
      <c r="EE5" s="89"/>
      <c r="EF5" s="89"/>
      <c r="EG5" s="89"/>
      <c r="EH5" s="89"/>
      <c r="EI5" s="89"/>
      <c r="EJ5" s="89"/>
      <c r="EK5" s="89"/>
      <c r="EL5" s="89"/>
      <c r="EM5" s="89"/>
      <c r="EN5" s="89"/>
      <c r="EO5" s="89"/>
      <c r="EP5" s="89"/>
      <c r="EQ5" s="89"/>
      <c r="ER5" s="89"/>
      <c r="ES5" s="89"/>
      <c r="ET5" s="89"/>
      <c r="EU5" s="89"/>
      <c r="EV5" s="89"/>
      <c r="EW5" s="89"/>
      <c r="EX5" s="89"/>
      <c r="EY5" s="89"/>
      <c r="EZ5" s="89"/>
      <c r="FA5" s="89"/>
      <c r="FB5" s="89"/>
      <c r="FC5" s="89"/>
      <c r="FD5" s="89"/>
      <c r="FE5" s="89"/>
      <c r="FF5" s="89"/>
      <c r="FG5" s="89"/>
      <c r="FH5" s="89"/>
      <c r="FI5" s="89"/>
      <c r="FJ5" s="89"/>
      <c r="FK5" s="89"/>
      <c r="FL5" s="89"/>
      <c r="FM5" s="89"/>
      <c r="FN5" s="89"/>
      <c r="FO5" s="89"/>
      <c r="FP5" s="89"/>
      <c r="FQ5" s="89"/>
      <c r="FR5" s="89"/>
      <c r="FS5" s="89"/>
      <c r="FT5" s="89"/>
    </row>
    <row r="6">
      <c r="A6" s="89" t="str">
        <f t="array" ref="A6">IF(
  Main!$M$5,
  TRANSPOSE(INDIRECT("'" &amp; Main!$H9 &amp; "'!A1:A")),
  TRANSPOSE(INDIRECT("'" &amp; Main!$H9 &amp; "'!B1:B"))
)</f>
        <v>#REF!</v>
      </c>
    </row>
    <row r="7">
      <c r="A7" s="89" t="str">
        <f t="array" ref="A7">IF(
  Main!$M$5,
  TRANSPOSE(INDIRECT("'" &amp; Main!$H10 &amp; "'!A1:A")),
  TRANSPOSE(INDIRECT("'" &amp; Main!$H10 &amp; "'!B1:B"))
)</f>
        <v>#REF!</v>
      </c>
    </row>
    <row r="8">
      <c r="A8" s="89" t="str">
        <f t="array" ref="A8">IF(
  Main!$M$5,
  TRANSPOSE(INDIRECT("'" &amp; Main!$H11 &amp; "'!A1:A")),
  TRANSPOSE(INDIRECT("'" &amp; Main!$H11 &amp; "'!B1:B"))
)</f>
        <v>#REF!</v>
      </c>
    </row>
    <row r="9">
      <c r="A9" s="89" t="str">
        <f t="array" ref="A9">IF(
  Main!$M$5,
  TRANSPOSE(INDIRECT("'" &amp; Main!$H12 &amp; "'!A1:A")),
  TRANSPOSE(INDIRECT("'" &amp; Main!$H12 &amp; "'!B1:B"))
)</f>
        <v>#REF!</v>
      </c>
    </row>
    <row r="10">
      <c r="A10" s="89" t="str">
        <f t="array" ref="A10">IF(
  Main!$M$5,
  TRANSPOSE(INDIRECT("'" &amp; Main!$H13 &amp; "'!A1:A")),
  TRANSPOSE(INDIRECT("'" &amp; Main!$H13 &amp; "'!B1:B"))
)</f>
        <v>#REF!</v>
      </c>
    </row>
    <row r="11">
      <c r="A11" s="89" t="str">
        <f t="array" ref="A11">IF(
  Main!$M$5,
  TRANSPOSE(INDIRECT("'" &amp; Main!$H14 &amp; "'!A1:A")),
  TRANSPOSE(INDIRECT("'" &amp; Main!$H14 &amp; "'!B1:B"))
)</f>
        <v>#REF!</v>
      </c>
    </row>
    <row r="12">
      <c r="A12" s="89" t="str">
        <f t="array" ref="A12">IF(
  Main!$M$5,
  TRANSPOSE(INDIRECT("'" &amp; Main!$H15 &amp; "'!A1:A")),
  TRANSPOSE(INDIRECT("'" &amp; Main!$H15 &amp; "'!B1:B"))
)</f>
        <v>#REF!</v>
      </c>
    </row>
    <row r="13">
      <c r="A13" s="89" t="str">
        <f t="array" ref="A13">IF(
  Main!$M$5,
  TRANSPOSE(INDIRECT("'" &amp; Main!$H16 &amp; "'!A1:A")),
  TRANSPOSE(INDIRECT("'" &amp; Main!$H16 &amp; "'!B1:B"))
)</f>
        <v>#REF!</v>
      </c>
    </row>
    <row r="14">
      <c r="A14" s="89" t="str">
        <f t="array" ref="A14">IF(
  Main!$M$5,
  TRANSPOSE(INDIRECT("'" &amp; Main!$H17 &amp; "'!A1:A")),
  TRANSPOSE(INDIRECT("'" &amp; Main!$H17 &amp; "'!B1:B"))
)</f>
        <v>#REF!</v>
      </c>
    </row>
    <row r="15">
      <c r="A15" s="89" t="str">
        <f t="array" ref="A15">IF(
  Main!$M$5,
  TRANSPOSE(INDIRECT("'" &amp; Main!$H18 &amp; "'!A1:A")),
  TRANSPOSE(INDIRECT("'" &amp; Main!$H18 &amp; "'!B1:B"))
)</f>
        <v>#REF!</v>
      </c>
    </row>
    <row r="16">
      <c r="A16" s="89" t="str">
        <f t="array" ref="A16">IF(
  Main!$M$5,
  TRANSPOSE(INDIRECT("'" &amp; Main!$H19 &amp; "'!A1:A")),
  TRANSPOSE(INDIRECT("'" &amp; Main!$H19 &amp; "'!B1:B"))
)</f>
        <v>#REF!</v>
      </c>
    </row>
    <row r="17">
      <c r="A17" s="89" t="str">
        <f t="array" ref="A17">IF(
  Main!$M$5,
  TRANSPOSE(INDIRECT("'" &amp; Main!$H20 &amp; "'!A1:A")),
  TRANSPOSE(INDIRECT("'" &amp; Main!$H20 &amp; "'!B1:B"))
)</f>
        <v>#REF!</v>
      </c>
    </row>
    <row r="18">
      <c r="A18" s="89" t="str">
        <f t="array" ref="A18">IF(
  Main!$M$5,
  TRANSPOSE(INDIRECT("'" &amp; Main!$H21 &amp; "'!A1:A")),
  TRANSPOSE(INDIRECT("'" &amp; Main!$H21 &amp; "'!B1:B"))
)</f>
        <v>#REF!</v>
      </c>
    </row>
    <row r="19">
      <c r="A19" s="89" t="str">
        <f t="array" ref="A19">IF(
  Main!$M$5,
  TRANSPOSE(INDIRECT("'" &amp; Main!$H22 &amp; "'!A1:A")),
  TRANSPOSE(INDIRECT("'" &amp; Main!$H22 &amp; "'!B1:B"))
)</f>
        <v>#REF!</v>
      </c>
    </row>
    <row r="20">
      <c r="A20" s="89" t="str">
        <f t="array" ref="A20">IF(
  Main!$M$5,
  TRANSPOSE(INDIRECT("'" &amp; Main!$H23 &amp; "'!A1:A")),
  TRANSPOSE(INDIRECT("'" &amp; Main!$H23 &amp; "'!B1:B"))
)</f>
        <v>#REF!</v>
      </c>
    </row>
    <row r="21">
      <c r="A21" s="89" t="str">
        <f t="array" ref="A21">IF(
  Main!$M$5,
  TRANSPOSE(INDIRECT("'" &amp; Main!$H24 &amp; "'!A1:A")),
  TRANSPOSE(INDIRECT("'" &amp; Main!$H24 &amp; "'!B1:B"))
)</f>
        <v>#REF!</v>
      </c>
    </row>
    <row r="22">
      <c r="A22" s="89" t="str">
        <f t="array" ref="A22">IF(
  Main!$M$5,
  TRANSPOSE(INDIRECT("'" &amp; Main!$H25 &amp; "'!A1:A")),
  TRANSPOSE(INDIRECT("'" &amp; Main!$H25 &amp; "'!B1:B"))
)</f>
        <v>#REF!</v>
      </c>
    </row>
    <row r="23">
      <c r="A23" s="89" t="str">
        <f t="array" ref="A23">IF(
  Main!$M$5,
  TRANSPOSE(INDIRECT("'" &amp; Main!$H26 &amp; "'!A1:A")),
  TRANSPOSE(INDIRECT("'" &amp; Main!$H26 &amp; "'!B1:B"))
)</f>
        <v>#REF!</v>
      </c>
    </row>
    <row r="24">
      <c r="A24" s="89" t="str">
        <f t="array" ref="A24">IF(
  Main!$M$5,
  TRANSPOSE(INDIRECT("'" &amp; Main!$H27 &amp; "'!A1:A")),
  TRANSPOSE(INDIRECT("'" &amp; Main!$H27 &amp; "'!B1:B"))
)</f>
        <v>#REF!</v>
      </c>
    </row>
    <row r="25">
      <c r="A25" s="89" t="str">
        <f t="array" ref="A25">IF(
  Main!$M$5,
  TRANSPOSE(INDIRECT("'" &amp; Main!$H28 &amp; "'!A1:A")),
  TRANSPOSE(INDIRECT("'" &amp; Main!$H28 &amp; "'!B1:B"))
)</f>
        <v>#REF!</v>
      </c>
    </row>
    <row r="26">
      <c r="A26" s="89" t="str">
        <f t="array" ref="A26">IF(
  Main!$M$5,
  TRANSPOSE(INDIRECT("'" &amp; Main!$H29 &amp; "'!A1:A")),
  TRANSPOSE(INDIRECT("'" &amp; Main!$H29 &amp; "'!B1:B"))
)</f>
        <v>#REF!</v>
      </c>
      <c r="E26" s="90"/>
      <c r="F26" s="90"/>
      <c r="G26" s="90"/>
      <c r="H26" s="90"/>
      <c r="I26" s="90"/>
      <c r="J26" s="90"/>
      <c r="K26" s="90"/>
      <c r="L26" s="90"/>
    </row>
    <row r="27">
      <c r="A27" s="89" t="str">
        <f t="array" ref="A27">IF(
  Main!$M$5,
  TRANSPOSE(INDIRECT("'" &amp; Main!$H30 &amp; "'!A1:A")),
  TRANSPOSE(INDIRECT("'" &amp; Main!$H30 &amp; "'!B1:B"))
)</f>
        <v>#REF!</v>
      </c>
      <c r="E27" s="90"/>
      <c r="F27" s="90"/>
      <c r="G27" s="90"/>
      <c r="H27" s="90"/>
      <c r="I27" s="90"/>
      <c r="J27" s="90"/>
      <c r="K27" s="90"/>
      <c r="L27" s="90"/>
    </row>
    <row r="28">
      <c r="A28" s="89" t="str">
        <f t="array" ref="A28">IF(
  Main!$M$5,
  TRANSPOSE(INDIRECT("'" &amp; Main!$H31 &amp; "'!A1:A")),
  TRANSPOSE(INDIRECT("'" &amp; Main!$H31 &amp; "'!B1:B"))
)</f>
        <v>#REF!</v>
      </c>
    </row>
    <row r="29">
      <c r="A29" s="89" t="str">
        <f t="array" ref="A29">IF(
  Main!$M$5,
  TRANSPOSE(INDIRECT("'" &amp; Main!$H32 &amp; "'!A1:A")),
  TRANSPOSE(INDIRECT("'" &amp; Main!$H32 &amp; "'!B1:B"))
)</f>
        <v>#REF!</v>
      </c>
    </row>
    <row r="30">
      <c r="A30" s="89" t="str">
        <f t="array" ref="A30">IF(
  Main!$M$5,
  TRANSPOSE(INDIRECT("'" &amp; Main!$H33 &amp; "'!A1:A")),
  TRANSPOSE(INDIRECT("'" &amp; Main!$H33 &amp; "'!B1:B"))
)</f>
        <v>#REF!</v>
      </c>
    </row>
    <row r="31">
      <c r="A31" s="89" t="str">
        <f t="array" ref="A31">IF(
  Main!$M$5,
  TRANSPOSE(INDIRECT("'" &amp; Main!$H34 &amp; "'!A1:A")),
  TRANSPOSE(INDIRECT("'" &amp; Main!$H34 &amp; "'!B1:B"))
)</f>
        <v>#REF!</v>
      </c>
    </row>
    <row r="32">
      <c r="A32" s="89" t="str">
        <f t="array" ref="A32">IF(
  Main!$M$5,
  TRANSPOSE(INDIRECT("'" &amp; Main!$H35 &amp; "'!A1:A")),
  TRANSPOSE(INDIRECT("'" &amp; Main!$H35 &amp; "'!B1:B"))
)</f>
        <v>#REF!</v>
      </c>
    </row>
    <row r="33">
      <c r="A33" s="89" t="str">
        <f t="array" ref="A33">IF(
  Main!$M$5,
  TRANSPOSE(INDIRECT("'" &amp; Main!$H36 &amp; "'!A1:A")),
  TRANSPOSE(INDIRECT("'" &amp; Main!$H36 &amp; "'!B1:B"))
)</f>
        <v>#REF!</v>
      </c>
    </row>
    <row r="34">
      <c r="A34" s="89" t="str">
        <f t="array" ref="A34">IF(
  Main!$M$5,
  TRANSPOSE(INDIRECT("'" &amp; Main!$H37 &amp; "'!A1:A")),
  TRANSPOSE(INDIRECT("'" &amp; Main!$H37 &amp; "'!B1:B"))
)</f>
        <v>#REF!</v>
      </c>
    </row>
    <row r="35">
      <c r="A35" s="89" t="str">
        <f t="array" ref="A35">IF(
  Main!$M$5,
  TRANSPOSE(INDIRECT("'" &amp; Main!$H38 &amp; "'!A1:A")),
  TRANSPOSE(INDIRECT("'" &amp; Main!$H38 &amp; "'!B1:B"))
)</f>
        <v>#REF!</v>
      </c>
    </row>
    <row r="36">
      <c r="A36" s="89" t="str">
        <f t="array" ref="A36">IF(
  Main!$M$5,
  TRANSPOSE(INDIRECT("'" &amp; Main!$H39 &amp; "'!A1:A")),
  TRANSPOSE(INDIRECT("'" &amp; Main!$H39 &amp; "'!B1:B"))
)</f>
        <v>#REF!</v>
      </c>
    </row>
    <row r="37">
      <c r="A37" s="89" t="str">
        <f t="array" ref="A37">IF(
  Main!$M$5,
  TRANSPOSE(INDIRECT("'" &amp; Main!$H40 &amp; "'!A1:A")),
  TRANSPOSE(INDIRECT("'" &amp; Main!$H40 &amp; "'!B1:B"))
)</f>
        <v>#REF!</v>
      </c>
    </row>
    <row r="38">
      <c r="A38" s="89" t="str">
        <f t="array" ref="A38">IF(
  Main!$M$5,
  TRANSPOSE(INDIRECT("'" &amp; Main!$H41 &amp; "'!A1:A")),
  TRANSPOSE(INDIRECT("'" &amp; Main!$H41 &amp; "'!B1:B"))
)</f>
        <v>#REF!</v>
      </c>
    </row>
    <row r="39">
      <c r="A39" s="89" t="str">
        <f t="array" ref="A39">IF(
  Main!$M$5,
  TRANSPOSE(INDIRECT("'" &amp; Main!$H42 &amp; "'!A1:A")),
  TRANSPOSE(INDIRECT("'" &amp; Main!$H42 &amp; "'!B1:B"))
)</f>
        <v>#REF!</v>
      </c>
    </row>
    <row r="40">
      <c r="A40" s="89" t="str">
        <f t="array" ref="A40">IF(
  Main!$M$5,
  TRANSPOSE(INDIRECT("'" &amp; Main!$H43 &amp; "'!A1:A")),
  TRANSPOSE(INDIRECT("'" &amp; Main!$H43 &amp; "'!B1:B"))
)</f>
        <v>#REF!</v>
      </c>
    </row>
    <row r="41">
      <c r="A41" s="89" t="str">
        <f t="array" ref="A41">IF(
  Main!$M$5,
  TRANSPOSE(INDIRECT("'" &amp; Main!$H44 &amp; "'!A1:A")),
  TRANSPOSE(INDIRECT("'" &amp; Main!$H44 &amp; "'!B1:B"))
)</f>
        <v>#REF!</v>
      </c>
    </row>
    <row r="42">
      <c r="A42" s="89" t="str">
        <f t="array" ref="A42">IF(
  Main!$M$5,
  TRANSPOSE(INDIRECT("'" &amp; Main!$H45 &amp; "'!A1:A")),
  TRANSPOSE(INDIRECT("'" &amp; Main!$H45 &amp; "'!B1:B"))
)</f>
        <v>#REF!</v>
      </c>
    </row>
    <row r="43">
      <c r="A43" s="89" t="str">
        <f t="array" ref="A43">IF(
  Main!$M$5,
  TRANSPOSE(INDIRECT("'" &amp; Main!$H46 &amp; "'!A1:A")),
  TRANSPOSE(INDIRECT("'" &amp; Main!$H46 &amp; "'!B1:B"))
)</f>
        <v>#REF!</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0.25"/>
    <col customWidth="1" min="2" max="2" width="26.25"/>
    <col customWidth="1" min="8" max="8" width="18.0"/>
  </cols>
  <sheetData>
    <row r="1">
      <c r="A1" s="86" t="s">
        <v>344</v>
      </c>
      <c r="B1" s="86" t="s">
        <v>344</v>
      </c>
      <c r="C1" s="91">
        <v>0.0</v>
      </c>
    </row>
    <row r="2">
      <c r="A2" s="92" t="str">
        <f>IF(
  AND(
    OR(Main!$M$7="", C2&gt;=Main!$M$7),
    OR(Main!$M$6="", C2&lt;=Main!$M$6)
  ),
  B2,
  ""
)</f>
        <v>Burning Spirit SPD</v>
      </c>
      <c r="B2" s="93" t="s">
        <v>159</v>
      </c>
      <c r="C2" s="94">
        <v>633.0</v>
      </c>
    </row>
    <row r="3">
      <c r="A3" s="92" t="str">
        <f>IF(
  AND(
    OR(Main!$M$7="", C3&gt;=Main!$M$7),
    OR(Main!$M$6="", C3&lt;=Main!$M$6)
  ),
  B3,
  ""
)</f>
        <v>Burning Spirit STA</v>
      </c>
      <c r="B3" s="93" t="s">
        <v>160</v>
      </c>
      <c r="C3" s="94">
        <v>633.0</v>
      </c>
      <c r="I3" s="86"/>
    </row>
    <row r="4">
      <c r="A4" s="92" t="str">
        <f>IF(
  AND(
    OR(Main!$M$7="", C4&gt;=Main!$M$7),
    OR(Main!$M$6="", C4&lt;=Main!$M$6)
  ),
  B4,
  ""
)</f>
        <v>Burning Spirit PWR</v>
      </c>
      <c r="B4" s="93" t="s">
        <v>161</v>
      </c>
      <c r="C4" s="94">
        <v>633.0</v>
      </c>
    </row>
    <row r="5">
      <c r="A5" s="92" t="str">
        <f>IF(
  AND(
    OR(Main!$M$7="", C5&gt;=Main!$M$7),
    OR(Main!$M$6="", C5&lt;=Main!$M$6)
  ),
  B5,
  ""
)</f>
        <v>Burning Spirit GUT</v>
      </c>
      <c r="B5" s="93" t="s">
        <v>162</v>
      </c>
      <c r="C5" s="94">
        <v>633.0</v>
      </c>
    </row>
    <row r="6">
      <c r="A6" s="92" t="str">
        <f>IF(
  AND(
    OR(Main!$M$7="", C6&gt;=Main!$M$7),
    OR(Main!$M$6="", C6&lt;=Main!$M$6)
  ),
  B6,
  ""
)</f>
        <v>Burning Spirit WIT</v>
      </c>
      <c r="B6" s="93" t="s">
        <v>163</v>
      </c>
      <c r="C6" s="94">
        <v>633.0</v>
      </c>
    </row>
    <row r="7">
      <c r="A7" s="92" t="str">
        <f>IF(
  AND(
    OR(Main!$M$7="", C7&gt;=Main!$M$7),
    OR(Main!$M$6="", C7&lt;=Main!$M$6)
  ),
  B7,
  ""
)</f>
        <v>Runaway</v>
      </c>
      <c r="B7" s="93" t="s">
        <v>164</v>
      </c>
      <c r="C7" s="95">
        <f>SWITCH(Main!$B$15,
  "S-A", D7,
  "B-C", E7,
  "D-E-F", F7,
  "G", G7,
  "Not Found")</f>
        <v>296</v>
      </c>
      <c r="D7" s="96">
        <v>407.0</v>
      </c>
      <c r="E7" s="96">
        <v>333.0</v>
      </c>
      <c r="F7" s="96">
        <v>296.0</v>
      </c>
      <c r="G7" s="96">
        <v>259.0</v>
      </c>
      <c r="H7" s="97" t="s">
        <v>35</v>
      </c>
    </row>
    <row r="8">
      <c r="A8" s="92" t="str">
        <f>IF(
  AND(
    OR(Main!$M$7="", C8&gt;=Main!$M$7),
    OR(Main!$M$6="", C8&lt;=Main!$M$6)
  ),
  B8,
  ""
)</f>
        <v>Super Lucky Seven</v>
      </c>
      <c r="B8" s="92" t="s">
        <v>165</v>
      </c>
      <c r="C8" s="98">
        <v>334.0</v>
      </c>
    </row>
    <row r="9">
      <c r="A9" s="92" t="str">
        <f>IF(
  AND(
    OR(Main!$M$7="", C9&gt;=Main!$M$7),
    OR(Main!$M$6="", C9&lt;=Main!$M$6)
  ),
  B9,
  ""
)</f>
        <v>Fall Frenzy</v>
      </c>
      <c r="B9" s="93" t="s">
        <v>166</v>
      </c>
      <c r="C9" s="94">
        <v>461.0</v>
      </c>
    </row>
    <row r="10">
      <c r="A10" s="92" t="str">
        <f>IF(
  AND(
    OR(Main!$M$7="", C10&gt;=Main!$M$7),
    OR(Main!$M$6="", C10&lt;=Main!$M$6)
  ),
  B10,
  ""
)</f>
        <v>Spring Spectacle</v>
      </c>
      <c r="B10" s="93" t="s">
        <v>20</v>
      </c>
      <c r="C10" s="94">
        <v>461.0</v>
      </c>
    </row>
    <row r="11">
      <c r="A11" s="92" t="str">
        <f>IF(
  AND(
    OR(Main!$M$7="", C11&gt;=Main!$M$7),
    OR(Main!$M$6="", C11&lt;=Main!$M$6)
  ),
  B11,
  ""
)</f>
        <v>Right-Handed Demon</v>
      </c>
      <c r="B11" s="93" t="s">
        <v>167</v>
      </c>
      <c r="C11" s="94">
        <v>461.0</v>
      </c>
    </row>
    <row r="12">
      <c r="A12" s="92" t="str">
        <f>IF(
  AND(
    OR(Main!$M$7="", C12&gt;=Main!$M$7),
    OR(Main!$M$6="", C12&lt;=Main!$M$6)
  ),
  B12,
  ""
)</f>
        <v>Yodo Invicta</v>
      </c>
      <c r="B12" s="93" t="s">
        <v>168</v>
      </c>
      <c r="C12" s="94">
        <v>461.0</v>
      </c>
    </row>
    <row r="13">
      <c r="A13" s="92" t="str">
        <f>IF(
  AND(
    OR(Main!$M$7="", C13&gt;=Main!$M$7),
    OR(Main!$M$6="", C13&lt;=Main!$M$6)
  ),
  B13,
  ""
)</f>
        <v>Firm Course Menace</v>
      </c>
      <c r="B13" s="93" t="s">
        <v>169</v>
      </c>
      <c r="C13" s="94">
        <v>461.0</v>
      </c>
    </row>
    <row r="14">
      <c r="A14" s="92" t="str">
        <f>IF(
  AND(
    OR(Main!$M$7="", C14&gt;=Main!$M$7),
    OR(Main!$M$6="", C14&lt;=Main!$M$6)
  ),
  B14,
  ""
)</f>
        <v>Swinging Maestro</v>
      </c>
      <c r="B14" s="99" t="s">
        <v>170</v>
      </c>
      <c r="C14" s="98">
        <v>508.0</v>
      </c>
    </row>
    <row r="15">
      <c r="A15" s="92" t="str">
        <f>IF(
  AND(
    OR(Main!$M$7="", C15&gt;=Main!$M$7),
    OR(Main!$M$6="", C15&lt;=Main!$M$6)
  ),
  B15,
  ""
)</f>
        <v>Breath of Fresh Air</v>
      </c>
      <c r="B15" s="99" t="s">
        <v>171</v>
      </c>
      <c r="C15" s="98">
        <v>508.0</v>
      </c>
    </row>
    <row r="16">
      <c r="A16" s="92" t="str">
        <f>IF(
  AND(
    OR(Main!$M$7="", C16&gt;=Main!$M$7),
    OR(Main!$M$6="", C16&lt;=Main!$M$6)
  ),
  B16,
  ""
)</f>
        <v>Iron Will</v>
      </c>
      <c r="B16" s="99" t="s">
        <v>172</v>
      </c>
      <c r="C16" s="98">
        <v>508.0</v>
      </c>
    </row>
    <row r="17">
      <c r="A17" s="92" t="str">
        <f>IF(
  AND(
    OR(Main!$M$7="", C17&gt;=Main!$M$7),
    OR(Main!$M$6="", C17&lt;=Main!$M$6)
  ),
  B17,
  ""
)</f>
        <v>Indomitable</v>
      </c>
      <c r="B17" s="99" t="s">
        <v>173</v>
      </c>
      <c r="C17" s="98">
        <v>508.0</v>
      </c>
    </row>
    <row r="18">
      <c r="A18" s="92" t="str">
        <f>IF(
  AND(
    OR(Main!$M$7="", C18&gt;=Main!$M$7),
    OR(Main!$M$6="", C18&lt;=Main!$M$6)
  ),
  B18,
  ""
)</f>
        <v>Unruffled</v>
      </c>
      <c r="B18" s="99" t="s">
        <v>174</v>
      </c>
      <c r="C18" s="98">
        <v>508.0</v>
      </c>
    </row>
    <row r="19">
      <c r="A19" s="92" t="str">
        <f>IF(
  AND(
    OR(Main!$M$7="", C19&gt;=Main!$M$7),
    OR(Main!$M$6="", C19&lt;=Main!$M$6)
  ),
  B19,
  ""
)</f>
        <v>Calm and Collected</v>
      </c>
      <c r="B19" s="99" t="s">
        <v>175</v>
      </c>
      <c r="C19" s="100">
        <f>SWITCH(Main!$C$15,
  "S-A", D19,
  "B-C", E19,
  "D-E-F", F19,
  "G", G19,
  "Not Found")</f>
        <v>559</v>
      </c>
      <c r="D19" s="101">
        <v>559.0</v>
      </c>
      <c r="E19" s="101">
        <v>457.0</v>
      </c>
      <c r="F19" s="101">
        <v>406.0</v>
      </c>
      <c r="G19" s="101">
        <v>356.0</v>
      </c>
      <c r="H19" s="86" t="s">
        <v>36</v>
      </c>
    </row>
    <row r="20">
      <c r="A20" s="92" t="str">
        <f>IF(
  AND(
    OR(Main!$M$7="", C20&gt;=Main!$M$7),
    OR(Main!$M$6="", C20&lt;=Main!$M$6)
  ),
  B20,
  ""
)</f>
        <v>Race Planner</v>
      </c>
      <c r="B20" s="99" t="s">
        <v>176</v>
      </c>
      <c r="C20" s="100">
        <f>SWITCH(Main!$C$15,
  "S-A", D20,
  "B-C", E20,
  "D-E-F", F20,
  "G", G20,
  "Not Found")</f>
        <v>559</v>
      </c>
      <c r="D20" s="101">
        <v>559.0</v>
      </c>
      <c r="E20" s="101">
        <v>457.0</v>
      </c>
      <c r="F20" s="101">
        <v>406.0</v>
      </c>
      <c r="G20" s="101">
        <v>356.0</v>
      </c>
      <c r="H20" s="86" t="s">
        <v>36</v>
      </c>
    </row>
    <row r="21">
      <c r="A21" s="92" t="str">
        <f>IF(
  AND(
    OR(Main!$M$7="", C21&gt;=Main!$M$7),
    OR(Main!$M$6="", C21&lt;=Main!$M$6)
  ),
  B21,
  ""
)</f>
        <v>Sleeping Lion</v>
      </c>
      <c r="B21" s="99" t="s">
        <v>177</v>
      </c>
      <c r="C21" s="100">
        <f>SWITCH(Main!$E$15,
  "S-A", D21,
  "B-C", E21,
  "D-E-F", F21,
  "G", G21,
  "Not Found")</f>
        <v>406</v>
      </c>
      <c r="D21" s="101">
        <v>559.0</v>
      </c>
      <c r="E21" s="101">
        <v>457.0</v>
      </c>
      <c r="F21" s="101">
        <v>406.0</v>
      </c>
      <c r="G21" s="101">
        <v>356.0</v>
      </c>
      <c r="H21" s="86" t="s">
        <v>38</v>
      </c>
    </row>
    <row r="22">
      <c r="A22" s="92" t="str">
        <f>IF(
  AND(
    OR(Main!$M$7="", C22&gt;=Main!$M$7),
    OR(Main!$M$6="", C22&lt;=Main!$M$6)
  ),
  B22,
  ""
)</f>
        <v>Keen Eye</v>
      </c>
      <c r="B22" s="99" t="s">
        <v>178</v>
      </c>
      <c r="C22" s="100">
        <f>SWITCH(Main!$C$13,
  "S-A", D22,
  "B-C", E22,
  "D-E-F", F22,
  "G", G22,
  "Not Found")</f>
        <v>559</v>
      </c>
      <c r="D22" s="101">
        <v>559.0</v>
      </c>
      <c r="E22" s="101">
        <v>457.0</v>
      </c>
      <c r="F22" s="101">
        <v>406.0</v>
      </c>
      <c r="G22" s="101">
        <v>356.0</v>
      </c>
      <c r="H22" s="86" t="s">
        <v>29</v>
      </c>
    </row>
    <row r="23">
      <c r="A23" s="92" t="str">
        <f>IF(
  AND(
    OR(Main!$M$7="", C23&gt;=Main!$M$7),
    OR(Main!$M$6="", C23&lt;=Main!$M$6)
  ),
  B23,
  ""
)</f>
        <v>Trackblazer</v>
      </c>
      <c r="B23" s="99" t="s">
        <v>179</v>
      </c>
      <c r="C23" s="100">
        <f>SWITCH(Main!$D$13,
  "S-A", D23,
  "B-C", E23,
  "D-E-F", F23,
  "G", G23,
  "Not Found")</f>
        <v>559</v>
      </c>
      <c r="D23" s="101">
        <v>559.0</v>
      </c>
      <c r="E23" s="101">
        <v>457.0</v>
      </c>
      <c r="F23" s="101">
        <v>406.0</v>
      </c>
      <c r="G23" s="101">
        <v>356.0</v>
      </c>
      <c r="H23" s="86" t="s">
        <v>30</v>
      </c>
    </row>
    <row r="24">
      <c r="A24" s="92" t="str">
        <f>IF(
  AND(
    OR(Main!$M$7="", C24&gt;=Main!$M$7),
    OR(Main!$M$6="", C24&lt;=Main!$M$6)
  ),
  B24,
  ""
)</f>
        <v>Cooldown</v>
      </c>
      <c r="B24" s="99" t="s">
        <v>180</v>
      </c>
      <c r="C24" s="100">
        <f>SWITCH(Main!$E$13,
  "S-A", D24,
  "B-C", E24,
  "D-E-F", F24,
  "G", G24,
  "Not Found")</f>
        <v>457</v>
      </c>
      <c r="D24" s="101">
        <v>559.0</v>
      </c>
      <c r="E24" s="101">
        <v>457.0</v>
      </c>
      <c r="F24" s="101">
        <v>406.0</v>
      </c>
      <c r="G24" s="101">
        <v>356.0</v>
      </c>
      <c r="H24" s="86" t="s">
        <v>31</v>
      </c>
    </row>
    <row r="25">
      <c r="A25" s="92" t="str">
        <f>IF(
  AND(
    OR(Main!$M$7="", C25&gt;=Main!$M$7),
    OR(Main!$M$6="", C25&lt;=Main!$M$6)
  ),
  B25,
  ""
)</f>
        <v>Adrenaline Rush</v>
      </c>
      <c r="B25" s="99" t="s">
        <v>181</v>
      </c>
      <c r="C25" s="100">
        <f>SWITCH(Main!$E$13,
  "S-A", D25,
  "B-C", E25,
  "D-E-F", F25,
  "G", G25,
  "Not Found")</f>
        <v>457</v>
      </c>
      <c r="D25" s="102">
        <v>559.0</v>
      </c>
      <c r="E25" s="102">
        <v>457.0</v>
      </c>
      <c r="F25" s="102">
        <v>406.0</v>
      </c>
      <c r="G25" s="102">
        <v>356.0</v>
      </c>
      <c r="H25" s="86" t="s">
        <v>31</v>
      </c>
    </row>
    <row r="26">
      <c r="A26" s="92" t="str">
        <f>IF(
  AND(
    OR(Main!$M$7="", C26&gt;=Main!$M$7),
    OR(Main!$M$6="", C26&lt;=Main!$M$6)
  ),
  B26,
  ""
)</f>
        <v>Miraculous Step</v>
      </c>
      <c r="B26" s="99" t="s">
        <v>182</v>
      </c>
      <c r="C26" s="100">
        <f>SWITCH(Main!$D$13,
  "S-A", D26,
  "B-C", E26,
  "D-E-F", F26,
  "G", G26,
  "Not Found")</f>
        <v>559</v>
      </c>
      <c r="D26" s="101">
        <v>559.0</v>
      </c>
      <c r="E26" s="101">
        <v>457.0</v>
      </c>
      <c r="F26" s="101">
        <v>406.0</v>
      </c>
      <c r="G26" s="101">
        <v>356.0</v>
      </c>
      <c r="H26" s="86" t="s">
        <v>30</v>
      </c>
    </row>
    <row r="27">
      <c r="A27" s="92" t="str">
        <f>IF(
  AND(
    OR(Main!$M$7="", C27&gt;=Main!$M$7),
    OR(Main!$M$6="", C27&lt;=Main!$M$6)
  ),
  B27,
  ""
)</f>
        <v>Restless</v>
      </c>
      <c r="B27" s="99" t="s">
        <v>183</v>
      </c>
      <c r="C27" s="100">
        <f>SWITCH(Main!$B$15,
  "S-A", D27,
  "B-C", E27,
  "D-E-F", F27,
  "G", G27,
  "Not Found")</f>
        <v>406</v>
      </c>
      <c r="D27" s="101">
        <v>559.0</v>
      </c>
      <c r="E27" s="101">
        <v>457.0</v>
      </c>
      <c r="F27" s="101">
        <v>406.0</v>
      </c>
      <c r="G27" s="101">
        <v>356.0</v>
      </c>
      <c r="H27" s="86" t="s">
        <v>35</v>
      </c>
    </row>
    <row r="28">
      <c r="A28" s="92" t="str">
        <f>IF(
  AND(
    OR(Main!$M$7="", C28&gt;=Main!$M$7),
    OR(Main!$M$6="", C28&lt;=Main!$M$6)
  ),
  B28,
  ""
)</f>
        <v>Gourmand</v>
      </c>
      <c r="B28" s="99" t="s">
        <v>184</v>
      </c>
      <c r="C28" s="100">
        <f>SWITCH(Main!$C$15,
  "S-A", D28,
  "B-C", E28,
  "D-E-F", F28,
  "G", G28,
  "Not Found")</f>
        <v>559</v>
      </c>
      <c r="D28" s="101">
        <v>559.0</v>
      </c>
      <c r="E28" s="101">
        <v>457.0</v>
      </c>
      <c r="F28" s="101">
        <v>406.0</v>
      </c>
      <c r="G28" s="101">
        <v>356.0</v>
      </c>
      <c r="H28" s="86" t="s">
        <v>36</v>
      </c>
    </row>
    <row r="29">
      <c r="A29" s="92" t="str">
        <f>IF(
  AND(
    OR(Main!$M$7="", C29&gt;=Main!$M$7),
    OR(Main!$M$6="", C29&lt;=Main!$M$6)
  ),
  B29,
  ""
)</f>
        <v>Relax</v>
      </c>
      <c r="B29" s="99" t="s">
        <v>185</v>
      </c>
      <c r="C29" s="100">
        <f>SWITCH(Main!$D$15,
  "S-A", D29,
  "B-C", E29,
  "D-E-F", F29,
  "G", G29,
  "Not Found")</f>
        <v>559</v>
      </c>
      <c r="D29" s="101">
        <v>559.0</v>
      </c>
      <c r="E29" s="101">
        <v>457.0</v>
      </c>
      <c r="F29" s="101">
        <v>406.0</v>
      </c>
      <c r="G29" s="101">
        <v>356.0</v>
      </c>
      <c r="H29" s="86" t="s">
        <v>37</v>
      </c>
    </row>
    <row r="30">
      <c r="A30" s="92" t="str">
        <f>IF(
  AND(
    OR(Main!$M$7="", C30&gt;=Main!$M$7),
    OR(Main!$M$6="", C30&lt;=Main!$M$6)
  ),
  B30,
  ""
)</f>
        <v>Go-Home Specialist</v>
      </c>
      <c r="B30" s="99" t="s">
        <v>186</v>
      </c>
      <c r="C30" s="100">
        <f>SWITCH(Main!$E$15,
  "S-A", D30,
  "B-C", E30,
  "D-E-F", F30,
  "G", G30,
  "Not Found")</f>
        <v>406</v>
      </c>
      <c r="D30" s="101">
        <v>559.0</v>
      </c>
      <c r="E30" s="101">
        <v>457.0</v>
      </c>
      <c r="F30" s="101">
        <v>406.0</v>
      </c>
      <c r="G30" s="101">
        <v>356.0</v>
      </c>
      <c r="H30" s="86" t="s">
        <v>38</v>
      </c>
    </row>
    <row r="31">
      <c r="A31" s="92" t="str">
        <f>IF(
  AND(
    OR(Main!$M$7="", C31&gt;=Main!$M$7),
    OR(Main!$M$6="", C31&lt;=Main!$M$6)
  ),
  B31,
  ""
)</f>
        <v>Serenity</v>
      </c>
      <c r="B31" s="99" t="s">
        <v>187</v>
      </c>
      <c r="C31" s="100">
        <f>SWITCH(Main!$E$15,
  "S-A", D31,
  "B-C", E31,
  "D-E-F", F31,
  "G", G31,
  "Not Found")</f>
        <v>406</v>
      </c>
      <c r="D31" s="101">
        <v>559.0</v>
      </c>
      <c r="E31" s="101">
        <v>457.0</v>
      </c>
      <c r="F31" s="101">
        <v>406.0</v>
      </c>
      <c r="G31" s="101">
        <v>356.0</v>
      </c>
      <c r="H31" s="86" t="s">
        <v>38</v>
      </c>
    </row>
    <row r="32">
      <c r="A32" s="92" t="str">
        <f>IF(
  AND(
    OR(Main!$M$7="", C32&gt;=Main!$M$7),
    OR(Main!$M$6="", C32&lt;=Main!$M$6)
  ),
  B32,
  ""
)</f>
        <v>Lie in Wait</v>
      </c>
      <c r="B32" s="103" t="s">
        <v>188</v>
      </c>
      <c r="C32" s="104">
        <f>SWITCH(Main!D$15,
  "S-A", D32,
  "B-C", E32,
  "D-E-F", F32,
  "G", G32,
  "Not Found")</f>
        <v>559</v>
      </c>
      <c r="D32" s="96">
        <v>559.0</v>
      </c>
      <c r="E32" s="96">
        <v>457.0</v>
      </c>
      <c r="F32" s="96">
        <v>406.0</v>
      </c>
      <c r="G32" s="96">
        <v>356.0</v>
      </c>
      <c r="H32" s="97" t="s">
        <v>37</v>
      </c>
    </row>
    <row r="33">
      <c r="A33" s="92" t="str">
        <f>IF(
  AND(
    OR(Main!$M$7="", C33&gt;=Main!$M$7),
    OR(Main!$M$6="", C33&lt;=Main!$M$6)
  ),
  B33,
  ""
)</f>
        <v>VIP Pass</v>
      </c>
      <c r="B33" s="103" t="s">
        <v>189</v>
      </c>
      <c r="C33" s="104">
        <f>SWITCH(Main!E$13,
  "S-A", D33,
  "B-C", E33,
  "D-E-F", F33,
  "G", G33,
  "Not Found")</f>
        <v>457</v>
      </c>
      <c r="D33" s="96">
        <v>559.0</v>
      </c>
      <c r="E33" s="96">
        <v>457.0</v>
      </c>
      <c r="F33" s="96">
        <v>406.0</v>
      </c>
      <c r="G33" s="96">
        <v>356.0</v>
      </c>
      <c r="H33" s="97" t="s">
        <v>31</v>
      </c>
    </row>
    <row r="34">
      <c r="A34" s="92" t="str">
        <f>IF(
  AND(
    OR(Main!$M$7="", C34&gt;=Main!$M$7),
    OR(Main!$M$6="", C34&lt;=Main!$M$6)
  ),
  B34,
  ""
)</f>
        <v>Of Calm Mind</v>
      </c>
      <c r="B34" s="103" t="s">
        <v>190</v>
      </c>
      <c r="C34" s="104">
        <f>SWITCH(Main!E$13,
  "S-A", D34,
  "B-C", E34,
  "D-E-F", F34,
  "G", G34,
  "Not Found")</f>
        <v>457</v>
      </c>
      <c r="D34" s="96">
        <v>559.0</v>
      </c>
      <c r="E34" s="96">
        <v>457.0</v>
      </c>
      <c r="F34" s="96">
        <v>406.0</v>
      </c>
      <c r="G34" s="96">
        <v>356.0</v>
      </c>
      <c r="H34" s="97" t="s">
        <v>31</v>
      </c>
    </row>
    <row r="35">
      <c r="A35" s="92" t="str">
        <f>IF(
  AND(
    OR(Main!$M$7="", C35&gt;=Main!$M$7),
    OR(Main!$M$6="", C35&lt;=Main!$M$6)
  ),
  B35,
  ""
)</f>
        <v>Master of the Sands</v>
      </c>
      <c r="B35" s="103" t="s">
        <v>191</v>
      </c>
      <c r="C35" s="94">
        <v>508.0</v>
      </c>
      <c r="D35" s="97"/>
      <c r="E35" s="97"/>
      <c r="F35" s="97"/>
      <c r="G35" s="97"/>
      <c r="H35" s="97" t="s">
        <v>25</v>
      </c>
    </row>
    <row r="36">
      <c r="A36" s="92" t="str">
        <f>IF(
  AND(
    OR(Main!$M$7="", C36&gt;=Main!$M$7),
    OR(Main!$M$6="", C36&lt;=Main!$M$6)
  ),
  B36,
  ""
)</f>
        <v>Professor of Curvature</v>
      </c>
      <c r="B36" s="105" t="s">
        <v>192</v>
      </c>
      <c r="C36" s="98">
        <v>508.0</v>
      </c>
    </row>
    <row r="37">
      <c r="A37" s="92" t="str">
        <f>IF(
  AND(
    OR(Main!$M$7="", C37&gt;=Main!$M$7),
    OR(Main!$M$6="", C37&lt;=Main!$M$6)
  ),
  B37,
  ""
)</f>
        <v>Beeline Burst</v>
      </c>
      <c r="B37" s="105" t="s">
        <v>193</v>
      </c>
      <c r="C37" s="98">
        <v>508.0</v>
      </c>
    </row>
    <row r="38">
      <c r="A38" s="92" t="str">
        <f>IF(
  AND(
    OR(Main!$M$7="", C38&gt;=Main!$M$7),
    OR(Main!$M$6="", C38&lt;=Main!$M$6)
  ),
  B38,
  ""
)</f>
        <v>It's On!</v>
      </c>
      <c r="B38" s="105" t="s">
        <v>194</v>
      </c>
      <c r="C38" s="98">
        <v>508.0</v>
      </c>
    </row>
    <row r="39">
      <c r="A39" s="92" t="str">
        <f>IF(
  AND(
    OR(Main!$M$7="", C39&gt;=Main!$M$7),
    OR(Main!$M$6="", C39&lt;=Main!$M$6)
  ),
  B39,
  ""
)</f>
        <v>In Body and Mind</v>
      </c>
      <c r="B39" s="105" t="s">
        <v>195</v>
      </c>
      <c r="C39" s="98">
        <v>508.0</v>
      </c>
    </row>
    <row r="40">
      <c r="A40" s="92" t="str">
        <f>IF(
  AND(
    OR(Main!$M$7="", C40&gt;=Main!$M$7),
    OR(Main!$M$6="", C40&lt;=Main!$M$6)
  ),
  B40,
  ""
)</f>
        <v>Escape Artist</v>
      </c>
      <c r="B40" s="105" t="s">
        <v>196</v>
      </c>
      <c r="C40" s="100">
        <f>SWITCH(Main!$B$15,
  "S-A", D40,
  "B-C", E40,
  "D-E-F", F40,
  "G", G40,
  "Not Found")</f>
        <v>406</v>
      </c>
      <c r="D40" s="101">
        <v>559.0</v>
      </c>
      <c r="E40" s="101">
        <v>457.0</v>
      </c>
      <c r="F40" s="101">
        <v>406.0</v>
      </c>
      <c r="G40" s="101">
        <v>356.0</v>
      </c>
      <c r="H40" s="86" t="s">
        <v>35</v>
      </c>
    </row>
    <row r="41">
      <c r="A41" s="92" t="str">
        <f>IF(
  AND(
    OR(Main!$M$7="", C41&gt;=Main!$M$7),
    OR(Main!$M$6="", C41&lt;=Main!$M$6)
  ),
  B41,
  ""
)</f>
        <v>Speed Star</v>
      </c>
      <c r="B41" s="105" t="s">
        <v>14</v>
      </c>
      <c r="C41" s="100">
        <f>SWITCH(Main!$C$15,
  "S-A", D41,
  "B-C", E41,
  "D-E-F", F41,
  "G", G41,
  "Not Found")</f>
        <v>559</v>
      </c>
      <c r="D41" s="101">
        <v>559.0</v>
      </c>
      <c r="E41" s="101">
        <v>457.0</v>
      </c>
      <c r="F41" s="101">
        <v>406.0</v>
      </c>
      <c r="G41" s="101">
        <v>356.0</v>
      </c>
      <c r="H41" s="86" t="s">
        <v>36</v>
      </c>
    </row>
    <row r="42">
      <c r="A42" s="92" t="str">
        <f>IF(
  AND(
    OR(Main!$M$7="", C42&gt;=Main!$M$7),
    OR(Main!$M$6="", C42&lt;=Main!$M$6)
  ),
  B42,
  ""
)</f>
        <v>Fast &amp; Furious</v>
      </c>
      <c r="B42" s="105" t="s">
        <v>197</v>
      </c>
      <c r="C42" s="100">
        <f>SWITCH(Main!$D$15,
  "S-A", D42,
  "B-C", E42,
  "D-E-F", F42,
  "G", G42,
  "Not Found")</f>
        <v>559</v>
      </c>
      <c r="D42" s="101">
        <v>559.0</v>
      </c>
      <c r="E42" s="101">
        <v>457.0</v>
      </c>
      <c r="F42" s="101">
        <v>406.0</v>
      </c>
      <c r="G42" s="101">
        <v>356.0</v>
      </c>
      <c r="H42" s="86" t="s">
        <v>37</v>
      </c>
    </row>
    <row r="43">
      <c r="A43" s="92" t="str">
        <f>IF(
  AND(
    OR(Main!$M$7="", C43&gt;=Main!$M$7),
    OR(Main!$M$6="", C43&lt;=Main!$M$6)
  ),
  B43,
  ""
)</f>
        <v>Rising Dragon</v>
      </c>
      <c r="B43" s="105" t="s">
        <v>198</v>
      </c>
      <c r="C43" s="100">
        <f>SWITCH(Main!$D$15,
  "S-A", D43,
  "B-C", E43,
  "D-E-F", F43,
  "G", G43,
  "Not Found")</f>
        <v>559</v>
      </c>
      <c r="D43" s="101">
        <v>559.0</v>
      </c>
      <c r="E43" s="101">
        <v>457.0</v>
      </c>
      <c r="F43" s="101">
        <v>406.0</v>
      </c>
      <c r="G43" s="101">
        <v>356.0</v>
      </c>
      <c r="H43" s="86" t="s">
        <v>37</v>
      </c>
    </row>
    <row r="44">
      <c r="A44" s="92" t="str">
        <f>IF(
  AND(
    OR(Main!$M$7="", C44&gt;=Main!$M$7),
    OR(Main!$M$6="", C44&lt;=Main!$M$6)
  ),
  B44,
  ""
)</f>
        <v>Sturm und Drang</v>
      </c>
      <c r="B44" s="105" t="s">
        <v>199</v>
      </c>
      <c r="C44" s="100">
        <f>SWITCH(Main!$E$15,
  "S-A", D44,
  "B-C", E44,
  "D-E-F", F44,
  "G", G44,
  "Not Found")</f>
        <v>406</v>
      </c>
      <c r="D44" s="101">
        <v>559.0</v>
      </c>
      <c r="E44" s="101">
        <v>457.0</v>
      </c>
      <c r="F44" s="101">
        <v>406.0</v>
      </c>
      <c r="G44" s="101">
        <v>356.0</v>
      </c>
      <c r="H44" s="86" t="s">
        <v>38</v>
      </c>
    </row>
    <row r="45">
      <c r="A45" s="92" t="str">
        <f>IF(
  AND(
    OR(Main!$M$7="", C45&gt;=Main!$M$7),
    OR(Main!$M$6="", C45&lt;=Main!$M$6)
  ),
  B45,
  ""
)</f>
        <v>Blinding Flash</v>
      </c>
      <c r="B45" s="105" t="s">
        <v>200</v>
      </c>
      <c r="C45" s="100">
        <f>SWITCH(Main!$B$13,
  "S-A", D45,
  "B-C", E45,
  "D-E-F", F45,
  "G", G45,
  "Not Found")</f>
        <v>406</v>
      </c>
      <c r="D45" s="101">
        <v>559.0</v>
      </c>
      <c r="E45" s="101">
        <v>457.0</v>
      </c>
      <c r="F45" s="101">
        <v>406.0</v>
      </c>
      <c r="G45" s="101">
        <v>356.0</v>
      </c>
      <c r="H45" s="86" t="s">
        <v>28</v>
      </c>
    </row>
    <row r="46">
      <c r="A46" s="92" t="str">
        <f>IF(
  AND(
    OR(Main!$M$7="", C46&gt;=Main!$M$7),
    OR(Main!$M$6="", C46&lt;=Main!$M$6)
  ),
  B46,
  ""
)</f>
        <v>Mile Maven</v>
      </c>
      <c r="B46" s="105" t="s">
        <v>201</v>
      </c>
      <c r="C46" s="100">
        <f>SWITCH(Main!$C$13,
  "S-A", D46,
  "B-C", E46,
  "D-E-F", F46,
  "G", G46,
  "Not Found")</f>
        <v>559</v>
      </c>
      <c r="D46" s="101">
        <v>559.0</v>
      </c>
      <c r="E46" s="101">
        <v>457.0</v>
      </c>
      <c r="F46" s="101">
        <v>406.0</v>
      </c>
      <c r="G46" s="101">
        <v>356.0</v>
      </c>
      <c r="H46" s="86" t="s">
        <v>29</v>
      </c>
    </row>
    <row r="47">
      <c r="A47" s="92" t="str">
        <f>IF(
  AND(
    OR(Main!$M$7="", C47&gt;=Main!$M$7),
    OR(Main!$M$6="", C47&lt;=Main!$M$6)
  ),
  B47,
  ""
)</f>
        <v>Killer Tunes</v>
      </c>
      <c r="B47" s="105" t="s">
        <v>202</v>
      </c>
      <c r="C47" s="100">
        <f>SWITCH(Main!$D$13,
  "S-A", D47,
  "B-C", E47,
  "D-E-F", F47,
  "G", G47,
  "Not Found")</f>
        <v>559</v>
      </c>
      <c r="D47" s="101">
        <v>559.0</v>
      </c>
      <c r="E47" s="101">
        <v>457.0</v>
      </c>
      <c r="F47" s="101">
        <v>406.0</v>
      </c>
      <c r="G47" s="101">
        <v>356.0</v>
      </c>
      <c r="H47" s="86" t="s">
        <v>30</v>
      </c>
    </row>
    <row r="48">
      <c r="A48" s="92" t="str">
        <f>IF(
  AND(
    OR(Main!$M$7="", C48&gt;=Main!$M$7),
    OR(Main!$M$6="", C48&lt;=Main!$M$6)
  ),
  B48,
  ""
)</f>
        <v>Unyielding</v>
      </c>
      <c r="B48" s="105" t="s">
        <v>203</v>
      </c>
      <c r="C48" s="100">
        <f>SWITCH(Main!$D$13,
  "S-A", D48,
  "B-C", E48,
  "D-E-F", F48,
  "G", G48,
  "Not Found")</f>
        <v>559</v>
      </c>
      <c r="D48" s="101">
        <v>559.0</v>
      </c>
      <c r="E48" s="101">
        <v>457.0</v>
      </c>
      <c r="F48" s="101">
        <v>406.0</v>
      </c>
      <c r="G48" s="101">
        <v>356.0</v>
      </c>
      <c r="H48" s="86" t="s">
        <v>30</v>
      </c>
    </row>
    <row r="49">
      <c r="A49" s="92" t="str">
        <f>IF(
  AND(
    OR(Main!$M$7="", C49&gt;=Main!$M$7),
    OR(Main!$M$6="", C49&lt;=Main!$M$6)
  ),
  B49,
  ""
)</f>
        <v>Innate Experience</v>
      </c>
      <c r="B49" s="105" t="s">
        <v>204</v>
      </c>
      <c r="C49" s="100">
        <f>SWITCH(Main!$E$13,
  "S-A", D49,
  "B-C", E49,
  "D-E-F", F49,
  "G", G49,
  "Not Found")</f>
        <v>457</v>
      </c>
      <c r="D49" s="101">
        <v>559.0</v>
      </c>
      <c r="E49" s="101">
        <v>457.0</v>
      </c>
      <c r="F49" s="101">
        <v>406.0</v>
      </c>
      <c r="G49" s="101">
        <v>356.0</v>
      </c>
      <c r="H49" s="86" t="s">
        <v>31</v>
      </c>
    </row>
    <row r="50">
      <c r="A50" s="92" t="str">
        <f>IF(
  AND(
    OR(Main!$M$7="", C50&gt;=Main!$M$7),
    OR(Main!$M$6="", C50&lt;=Main!$M$6)
  ),
  B50,
  ""
)</f>
        <v>Staggering Lead</v>
      </c>
      <c r="B50" s="105" t="s">
        <v>205</v>
      </c>
      <c r="C50" s="100">
        <f>SWITCH(Main!$B$13,
  "S-A", D50,
  "B-C", E50,
  "D-E-F", F50,
  "G", G50,
  "Not Found")</f>
        <v>406</v>
      </c>
      <c r="D50" s="101">
        <v>559.0</v>
      </c>
      <c r="E50" s="101">
        <v>457.0</v>
      </c>
      <c r="F50" s="101">
        <v>406.0</v>
      </c>
      <c r="G50" s="101">
        <v>356.0</v>
      </c>
      <c r="H50" s="86" t="s">
        <v>28</v>
      </c>
    </row>
    <row r="51">
      <c r="A51" s="92" t="str">
        <f>IF(
  AND(
    OR(Main!$M$7="", C51&gt;=Main!$M$7),
    OR(Main!$M$6="", C51&lt;=Main!$M$6)
  ),
  B51,
  ""
)</f>
        <v>Changing Gears</v>
      </c>
      <c r="B51" s="105" t="s">
        <v>206</v>
      </c>
      <c r="C51" s="100">
        <f>SWITCH(Main!$C$13,
  "S-A", D51,
  "B-C", E51,
  "D-E-F", F51,
  "G", G51,
  "Not Found")</f>
        <v>559</v>
      </c>
      <c r="D51" s="101">
        <v>559.0</v>
      </c>
      <c r="E51" s="101">
        <v>457.0</v>
      </c>
      <c r="F51" s="101">
        <v>406.0</v>
      </c>
      <c r="G51" s="101">
        <v>356.0</v>
      </c>
      <c r="H51" s="86" t="s">
        <v>29</v>
      </c>
    </row>
    <row r="52">
      <c r="A52" s="92" t="str">
        <f>IF(
  AND(
    OR(Main!$M$7="", C52&gt;=Main!$M$7),
    OR(Main!$M$6="", C52&lt;=Main!$M$6)
  ),
  B52,
  ""
)</f>
        <v>Big-Sisterly</v>
      </c>
      <c r="B52" s="105" t="s">
        <v>207</v>
      </c>
      <c r="C52" s="100">
        <f>SWITCH(Main!$C$13,
  "S-A", D52,
  "B-C", E52,
  "D-E-F", F52,
  "G", G52,
  "Not Found")</f>
        <v>367</v>
      </c>
      <c r="D52" s="101">
        <v>367.0</v>
      </c>
      <c r="E52" s="101">
        <v>301.0</v>
      </c>
      <c r="F52" s="101">
        <v>267.0</v>
      </c>
      <c r="G52" s="101">
        <v>234.0</v>
      </c>
      <c r="H52" s="86" t="s">
        <v>29</v>
      </c>
    </row>
    <row r="53">
      <c r="A53" s="92" t="str">
        <f>IF(
  AND(
    OR(Main!$M$7="", C53&gt;=Main!$M$7),
    OR(Main!$M$6="", C53&lt;=Main!$M$6)
  ),
  B53,
  ""
)</f>
        <v>Vanguard Spirit</v>
      </c>
      <c r="B53" s="105" t="s">
        <v>208</v>
      </c>
      <c r="C53" s="100">
        <f>SWITCH(Main!$E$13,
  "S-A", D53,
  "B-C", E53,
  "D-E-F", F53,
  "G", G53,
  "Not Found")</f>
        <v>457</v>
      </c>
      <c r="D53" s="101">
        <v>559.0</v>
      </c>
      <c r="E53" s="101">
        <v>457.0</v>
      </c>
      <c r="F53" s="101">
        <v>406.0</v>
      </c>
      <c r="G53" s="101">
        <v>356.0</v>
      </c>
      <c r="H53" s="86" t="s">
        <v>31</v>
      </c>
    </row>
    <row r="54">
      <c r="A54" s="92" t="str">
        <f>IF(
  AND(
    OR(Main!$M$7="", C54&gt;=Main!$M$7),
    OR(Main!$M$6="", C54&lt;=Main!$M$6)
  ),
  B54,
  ""
)</f>
        <v>Overwhelming Pressure</v>
      </c>
      <c r="B54" s="105" t="s">
        <v>209</v>
      </c>
      <c r="C54" s="100">
        <f>SWITCH(Main!$E$13,
  "S-A", D54,
  "B-C", E54,
  "D-E-F", F54,
  "G", G54,
  "Not Found")</f>
        <v>457</v>
      </c>
      <c r="D54" s="101">
        <v>559.0</v>
      </c>
      <c r="E54" s="101">
        <v>457.0</v>
      </c>
      <c r="F54" s="101">
        <v>406.0</v>
      </c>
      <c r="G54" s="101">
        <v>356.0</v>
      </c>
      <c r="H54" s="86" t="s">
        <v>31</v>
      </c>
    </row>
    <row r="55">
      <c r="A55" s="92" t="str">
        <f>IF(
  AND(
    OR(Main!$M$7="", C55&gt;=Main!$M$7),
    OR(Main!$M$6="", C55&lt;=Main!$M$6)
  ),
  B55,
  ""
)</f>
        <v>15,000,000 CC</v>
      </c>
      <c r="B55" s="105" t="s">
        <v>210</v>
      </c>
      <c r="C55" s="100">
        <f>SWITCH(Main!$D$15,
  "S-A", D55,
  "B-C", E55,
  "D-E-F", F55,
  "G", G55,
  "Not Found")</f>
        <v>367</v>
      </c>
      <c r="D55" s="101">
        <v>367.0</v>
      </c>
      <c r="E55" s="101">
        <v>301.0</v>
      </c>
      <c r="F55" s="101">
        <v>267.0</v>
      </c>
      <c r="G55" s="101">
        <v>234.0</v>
      </c>
      <c r="H55" s="86" t="s">
        <v>37</v>
      </c>
      <c r="I55" s="86"/>
      <c r="N55" s="86"/>
    </row>
    <row r="56">
      <c r="A56" s="92" t="str">
        <f>IF(
  AND(
    OR(Main!$M$7="", C56&gt;=Main!$M$7),
    OR(Main!$M$6="", C56&lt;=Main!$M$6)
  ),
  B56,
  ""
)</f>
        <v>Trending in the Charts!</v>
      </c>
      <c r="B56" s="105" t="s">
        <v>211</v>
      </c>
      <c r="C56" s="100">
        <v>508.0</v>
      </c>
      <c r="D56" s="101"/>
      <c r="E56" s="92"/>
      <c r="F56" s="92"/>
      <c r="G56" s="92"/>
      <c r="H56" s="86" t="s">
        <v>25</v>
      </c>
    </row>
    <row r="57">
      <c r="A57" s="92" t="str">
        <f>IF(
  AND(
    OR(Main!$M$7="", C57&gt;=Main!$M$7),
    OR(Main!$M$6="", C57&lt;=Main!$M$6)
  ),
  B57,
  ""
)</f>
        <v>Corner Connoisseur</v>
      </c>
      <c r="B57" s="105" t="s">
        <v>212</v>
      </c>
      <c r="C57" s="98">
        <v>508.0</v>
      </c>
    </row>
    <row r="58">
      <c r="A58" s="92" t="str">
        <f>IF(
  AND(
    OR(Main!$M$7="", C58&gt;=Main!$M$7),
    OR(Main!$M$6="", C58&lt;=Main!$M$6)
  ),
  B58,
  ""
)</f>
        <v>Rushing Gale!</v>
      </c>
      <c r="B58" s="105" t="s">
        <v>213</v>
      </c>
      <c r="C58" s="98">
        <v>508.0</v>
      </c>
    </row>
    <row r="59">
      <c r="A59" s="92" t="str">
        <f>IF(
  AND(
    OR(Main!$M$7="", C59&gt;=Main!$M$7),
    OR(Main!$M$6="", C59&lt;=Main!$M$6)
  ),
  B59,
  ""
)</f>
        <v>No Stopping Me!</v>
      </c>
      <c r="B59" s="105" t="s">
        <v>214</v>
      </c>
      <c r="C59" s="98">
        <v>394.0</v>
      </c>
    </row>
    <row r="60">
      <c r="A60" s="92" t="str">
        <f>IF(
  AND(
    OR(Main!$M$7="", C60&gt;=Main!$M$7),
    OR(Main!$M$6="", C60&lt;=Main!$M$6)
  ),
  B60,
  ""
)</f>
        <v>Taking the Lead</v>
      </c>
      <c r="B60" s="105" t="s">
        <v>215</v>
      </c>
      <c r="C60" s="100">
        <f>SWITCH(Main!$B$15,
  "S-A", D60,
  "B-C", E60,
  "D-E-F", F60,
  "G", G60,
  "Not Found")</f>
        <v>267</v>
      </c>
      <c r="D60" s="101">
        <v>367.0</v>
      </c>
      <c r="E60" s="101">
        <v>301.0</v>
      </c>
      <c r="F60" s="101">
        <v>267.0</v>
      </c>
      <c r="G60" s="101">
        <v>234.0</v>
      </c>
      <c r="H60" s="86" t="s">
        <v>35</v>
      </c>
    </row>
    <row r="61">
      <c r="A61" s="92" t="str">
        <f>IF(
  AND(
    OR(Main!$M$7="", C61&gt;=Main!$M$7),
    OR(Main!$M$6="", C61&lt;=Main!$M$6)
  ),
  B61,
  ""
)</f>
        <v>Unrestrained</v>
      </c>
      <c r="B61" s="105" t="s">
        <v>216</v>
      </c>
      <c r="C61" s="100">
        <f>SWITCH(Main!$B$15,
  "S-A", D61,
  "B-C", E61,
  "D-E-F", F61,
  "G", G61,
  "Not Found")</f>
        <v>406</v>
      </c>
      <c r="D61" s="101">
        <v>559.0</v>
      </c>
      <c r="E61" s="101">
        <v>457.0</v>
      </c>
      <c r="F61" s="101">
        <v>406.0</v>
      </c>
      <c r="G61" s="101">
        <v>356.0</v>
      </c>
      <c r="H61" s="86" t="s">
        <v>35</v>
      </c>
    </row>
    <row r="62">
      <c r="A62" s="92" t="str">
        <f>IF(
  AND(
    OR(Main!$M$7="", C62&gt;=Main!$M$7),
    OR(Main!$M$6="", C62&lt;=Main!$M$6)
  ),
  B62,
  ""
)</f>
        <v>On Your Left!</v>
      </c>
      <c r="B62" s="105" t="s">
        <v>217</v>
      </c>
      <c r="C62" s="100">
        <f>SWITCH(Main!$D$15,
  "S-A", D62,
  "B-C", E62,
  "D-E-F", F62,
  "G", G62,
  "Not Found")</f>
        <v>559</v>
      </c>
      <c r="D62" s="101">
        <v>559.0</v>
      </c>
      <c r="E62" s="101">
        <v>457.0</v>
      </c>
      <c r="F62" s="101">
        <v>406.0</v>
      </c>
      <c r="G62" s="101">
        <v>356.0</v>
      </c>
      <c r="H62" s="86" t="s">
        <v>37</v>
      </c>
    </row>
    <row r="63">
      <c r="A63" s="92" t="str">
        <f>IF(
  AND(
    OR(Main!$M$7="", C63&gt;=Main!$M$7),
    OR(Main!$M$6="", C63&lt;=Main!$M$6)
  ),
  B63,
  ""
)</f>
        <v>Encroaching Shadow</v>
      </c>
      <c r="B63" s="105" t="s">
        <v>218</v>
      </c>
      <c r="C63" s="100">
        <f>SWITCH(Main!$E$15,
  "S-A", D63,
  "B-C", E63,
  "D-E-F", F63,
  "G", G63,
  "Not Found")</f>
        <v>406</v>
      </c>
      <c r="D63" s="102">
        <v>559.0</v>
      </c>
      <c r="E63" s="102">
        <v>457.0</v>
      </c>
      <c r="F63" s="102">
        <v>406.0</v>
      </c>
      <c r="G63" s="102">
        <v>356.0</v>
      </c>
      <c r="H63" s="86" t="s">
        <v>38</v>
      </c>
    </row>
    <row r="64">
      <c r="A64" s="92" t="str">
        <f>IF(
  AND(
    OR(Main!$M$7="", C64&gt;=Main!$M$7),
    OR(Main!$M$6="", C64&lt;=Main!$M$6)
  ),
  B64,
  ""
)</f>
        <v>Turbo Sprint</v>
      </c>
      <c r="B64" s="105" t="s">
        <v>219</v>
      </c>
      <c r="C64" s="100">
        <f>SWITCH(Main!$B$13,
  "S-A", D64,
  "B-C", E64,
  "D-E-F", F64,
  "G", G64,
  "Not Found")</f>
        <v>406</v>
      </c>
      <c r="D64" s="101">
        <v>559.0</v>
      </c>
      <c r="E64" s="101">
        <v>457.0</v>
      </c>
      <c r="F64" s="101">
        <v>406.0</v>
      </c>
      <c r="G64" s="101">
        <v>356.0</v>
      </c>
      <c r="H64" s="86" t="s">
        <v>28</v>
      </c>
    </row>
    <row r="65">
      <c r="A65" s="92" t="str">
        <f>IF(
  AND(
    OR(Main!$M$7="", C65&gt;=Main!$M$7),
    OR(Main!$M$6="", C65&lt;=Main!$M$6)
  ),
  B65,
  ""
)</f>
        <v>Furious Feat</v>
      </c>
      <c r="B65" s="105" t="s">
        <v>220</v>
      </c>
      <c r="C65" s="100">
        <f>SWITCH(Main!$C$13,
  "S-A", D65,
  "B-C", E65,
  "D-E-F", F65,
  "G", G65,
  "Not Found")</f>
        <v>559</v>
      </c>
      <c r="D65" s="101">
        <v>559.0</v>
      </c>
      <c r="E65" s="101">
        <v>457.0</v>
      </c>
      <c r="F65" s="101">
        <v>406.0</v>
      </c>
      <c r="G65" s="101">
        <v>356.0</v>
      </c>
      <c r="H65" s="86" t="s">
        <v>29</v>
      </c>
    </row>
    <row r="66">
      <c r="A66" s="92" t="str">
        <f>IF(
  AND(
    OR(Main!$M$7="", C66&gt;=Main!$M$7),
    OR(Main!$M$6="", C66&lt;=Main!$M$6)
  ),
  B66,
  ""
)</f>
        <v>Plan X</v>
      </c>
      <c r="B66" s="105" t="s">
        <v>221</v>
      </c>
      <c r="C66" s="100">
        <f>SWITCH(Main!$B$13,
  "S-A", D66,
  "B-C", E66,
  "D-E-F", F66,
  "G", G66,
  "Not Found")</f>
        <v>406</v>
      </c>
      <c r="D66" s="101">
        <v>559.0</v>
      </c>
      <c r="E66" s="101">
        <v>457.0</v>
      </c>
      <c r="F66" s="101">
        <v>406.0</v>
      </c>
      <c r="G66" s="101">
        <v>356.0</v>
      </c>
      <c r="H66" s="86" t="s">
        <v>28</v>
      </c>
    </row>
    <row r="67">
      <c r="A67" s="92" t="str">
        <f>IF(
  AND(
    OR(Main!$M$7="", C67&gt;=Main!$M$7),
    OR(Main!$M$6="", C67&lt;=Main!$M$6)
  ),
  B67,
  ""
)</f>
        <v>Step on the Gas!</v>
      </c>
      <c r="B67" s="105" t="s">
        <v>222</v>
      </c>
      <c r="C67" s="100">
        <f>SWITCH(Main!$C$13,
  "S-A", D67,
  "B-C", E67,
  "D-E-F", F67,
  "G", G67,
  "Not Found")</f>
        <v>559</v>
      </c>
      <c r="D67" s="101">
        <v>559.0</v>
      </c>
      <c r="E67" s="101">
        <v>457.0</v>
      </c>
      <c r="F67" s="101">
        <v>406.0</v>
      </c>
      <c r="G67" s="101">
        <v>356.0</v>
      </c>
      <c r="H67" s="86" t="s">
        <v>29</v>
      </c>
    </row>
    <row r="68">
      <c r="A68" s="92" t="str">
        <f>IF(
  AND(
    OR(Main!$M$7="", C68&gt;=Main!$M$7),
    OR(Main!$M$6="", C68&lt;=Main!$M$6)
  ),
  B68,
  ""
)</f>
        <v>Technician</v>
      </c>
      <c r="B68" s="105" t="s">
        <v>223</v>
      </c>
      <c r="C68" s="100">
        <f>SWITCH(Main!$C$15,
  "S-A", D68,
  "B-C", E68,
  "D-E-F", F68,
  "G", G68,
  "Not Found")</f>
        <v>367</v>
      </c>
      <c r="D68" s="101">
        <v>367.0</v>
      </c>
      <c r="E68" s="101">
        <v>301.0</v>
      </c>
      <c r="F68" s="101">
        <v>267.0</v>
      </c>
      <c r="G68" s="101">
        <v>234.0</v>
      </c>
      <c r="H68" s="86" t="s">
        <v>36</v>
      </c>
    </row>
    <row r="69">
      <c r="A69" s="92" t="str">
        <f>IF(
  AND(
    OR(Main!$M$7="", C69&gt;=Main!$M$7),
    OR(Main!$M$6="", C69&lt;=Main!$M$6)
  ),
  B69,
  ""
)</f>
        <v>Determined Descent</v>
      </c>
      <c r="B69" s="105" t="s">
        <v>224</v>
      </c>
      <c r="C69" s="100">
        <f>SWITCH(Main!$C$15,
  "S-A", D69,
  "B-C", E69,
  "D-E-F", F69,
  "G", G69,
  "Not Found")</f>
        <v>367</v>
      </c>
      <c r="D69" s="101">
        <v>367.0</v>
      </c>
      <c r="E69" s="101">
        <v>301.0</v>
      </c>
      <c r="F69" s="101">
        <v>267.0</v>
      </c>
      <c r="G69" s="101">
        <v>234.0</v>
      </c>
      <c r="H69" s="86" t="s">
        <v>36</v>
      </c>
    </row>
    <row r="70">
      <c r="A70" s="92" t="str">
        <f>IF(
  AND(
    OR(Main!$M$7="", C70&gt;=Main!$M$7),
    OR(Main!$M$6="", C70&lt;=Main!$M$6)
  ),
  B70,
  ""
)</f>
        <v>Shatterproof</v>
      </c>
      <c r="B70" s="105" t="s">
        <v>225</v>
      </c>
      <c r="C70" s="100">
        <f>SWITCH(Main!$C$15,
  "S-A", D70,
  "B-C", E70,
  "D-E-F", F70,
  "G", G70,
  "Not Found")</f>
        <v>367</v>
      </c>
      <c r="D70" s="101">
        <v>367.0</v>
      </c>
      <c r="E70" s="101">
        <v>301.0</v>
      </c>
      <c r="F70" s="101">
        <v>267.0</v>
      </c>
      <c r="G70" s="101">
        <v>234.0</v>
      </c>
      <c r="H70" s="86" t="s">
        <v>36</v>
      </c>
      <c r="I70" s="86"/>
    </row>
    <row r="71">
      <c r="A71" s="92" t="str">
        <f>IF(
  AND(
    OR(Main!$M$7="", C71&gt;=Main!$M$7),
    OR(Main!$M$6="", C71&lt;=Main!$M$6)
  ),
  B71,
  ""
)</f>
        <v>Hard Worker</v>
      </c>
      <c r="B71" s="105" t="s">
        <v>226</v>
      </c>
      <c r="C71" s="100">
        <f>SWITCH(Main!$D$15,
  "S-A", D71,
  "B-C", E71,
  "D-E-F", F71,
  "G", G71,
  "Not Found")</f>
        <v>367</v>
      </c>
      <c r="D71" s="101">
        <v>367.0</v>
      </c>
      <c r="E71" s="101">
        <v>301.0</v>
      </c>
      <c r="F71" s="101">
        <v>267.0</v>
      </c>
      <c r="G71" s="101">
        <v>234.0</v>
      </c>
      <c r="H71" s="86" t="s">
        <v>37</v>
      </c>
    </row>
    <row r="72">
      <c r="A72" s="92" t="str">
        <f>IF(
  AND(
    OR(Main!$M$7="", C72&gt;=Main!$M$7),
    OR(Main!$M$6="", C72&lt;=Main!$M$6)
  ),
  B72,
  ""
)</f>
        <v>Center Stage</v>
      </c>
      <c r="B72" s="105" t="s">
        <v>227</v>
      </c>
      <c r="C72" s="98">
        <v>334.0</v>
      </c>
    </row>
    <row r="73">
      <c r="A73" s="92" t="str">
        <f>IF(
  AND(
    OR(Main!$M$7="", C73&gt;=Main!$M$7),
    OR(Main!$M$6="", C73&lt;=Main!$M$6)
  ),
  B73,
  ""
)</f>
        <v>Lane Legerdemain</v>
      </c>
      <c r="B73" s="105" t="s">
        <v>228</v>
      </c>
      <c r="C73" s="98">
        <v>334.0</v>
      </c>
    </row>
    <row r="74">
      <c r="A74" s="92" t="str">
        <f>IF(
  AND(
    OR(Main!$M$7="", C74&gt;=Main!$M$7),
    OR(Main!$M$6="", C74&lt;=Main!$M$6)
  ),
  B74,
  ""
)</f>
        <v>Perfect Prep!</v>
      </c>
      <c r="B74" s="105" t="s">
        <v>229</v>
      </c>
      <c r="C74" s="100">
        <f>SWITCH(Main!$B$13,
  "S-A", D74,
  "B-C", E74,
  "D-E-F", F74,
  "G", G74,
  "Not Found")</f>
        <v>315</v>
      </c>
      <c r="D74" s="101">
        <v>433.0</v>
      </c>
      <c r="E74" s="101">
        <v>355.0</v>
      </c>
      <c r="F74" s="101">
        <v>315.0</v>
      </c>
      <c r="G74" s="101">
        <v>276.0</v>
      </c>
      <c r="H74" s="86" t="s">
        <v>28</v>
      </c>
    </row>
    <row r="75">
      <c r="A75" s="92" t="str">
        <f>IF(
  AND(
    OR(Main!$M$7="", C75&gt;=Main!$M$7),
    OR(Main!$M$6="", C75&lt;=Main!$M$6)
  ),
  B75,
  ""
)</f>
        <v>Lightning Step</v>
      </c>
      <c r="B75" s="105" t="s">
        <v>230</v>
      </c>
      <c r="C75" s="100">
        <f>SWITCH(Main!$D$13,
  "S-A", D75,
  "B-C", E75,
  "D-E-F", F75,
  "G", G75,
  "Not Found")</f>
        <v>433</v>
      </c>
      <c r="D75" s="101">
        <v>433.0</v>
      </c>
      <c r="E75" s="101">
        <v>355.0</v>
      </c>
      <c r="F75" s="101">
        <v>315.0</v>
      </c>
      <c r="G75" s="101">
        <v>276.0</v>
      </c>
      <c r="H75" s="86" t="s">
        <v>30</v>
      </c>
      <c r="I75" s="86"/>
    </row>
    <row r="76">
      <c r="A76" s="92" t="str">
        <f>IF(
  AND(
    OR(Main!$M$7="", C76&gt;=Main!$M$7),
    OR(Main!$M$6="", C76&lt;=Main!$M$6)
  ),
  B76,
  ""
)</f>
        <v>Sixth Sense</v>
      </c>
      <c r="B76" s="105" t="s">
        <v>231</v>
      </c>
      <c r="C76" s="100">
        <f>SWITCH(Main!$B$15,
  "S-A", D76,
  "B-C", E76,
  "D-E-F", F76,
  "G", G76,
  "Not Found")</f>
        <v>267</v>
      </c>
      <c r="D76" s="101">
        <v>367.0</v>
      </c>
      <c r="E76" s="101">
        <v>301.0</v>
      </c>
      <c r="F76" s="101">
        <v>267.0</v>
      </c>
      <c r="G76" s="101">
        <v>234.0</v>
      </c>
      <c r="H76" s="86" t="s">
        <v>35</v>
      </c>
    </row>
    <row r="77">
      <c r="A77" s="92" t="str">
        <f>IF(
  AND(
    OR(Main!$M$7="", C77&gt;=Main!$M$7),
    OR(Main!$M$6="", C77&lt;=Main!$M$6)
  ),
  B77,
  ""
)</f>
        <v>Concentration</v>
      </c>
      <c r="B77" s="105" t="s">
        <v>232</v>
      </c>
      <c r="C77" s="98">
        <v>394.0</v>
      </c>
    </row>
    <row r="78">
      <c r="A78" s="92" t="str">
        <f>IF(
  AND(
    OR(Main!$M$7="", C78&gt;=Main!$M$7),
    OR(Main!$M$6="", C78&lt;=Main!$M$6)
  ),
  B78,
  ""
)</f>
        <v>Clairvoyance</v>
      </c>
      <c r="B78" s="105" t="s">
        <v>233</v>
      </c>
      <c r="C78" s="100">
        <f>SWITCH(Main!$D$13,
  "S-A", D78,
  "B-C", E78,
  "D-E-F", F78,
  "G", G78,
  "Not Found")</f>
        <v>367</v>
      </c>
      <c r="D78" s="101">
        <v>367.0</v>
      </c>
      <c r="E78" s="101">
        <v>301.0</v>
      </c>
      <c r="F78" s="101">
        <v>267.0</v>
      </c>
      <c r="G78" s="101">
        <v>234.0</v>
      </c>
      <c r="H78" s="86" t="s">
        <v>30</v>
      </c>
    </row>
    <row r="79">
      <c r="A79" s="92" t="str">
        <f>IF(
  AND(
    OR(Main!$M$7="", C79&gt;=Main!$M$7),
    OR(Main!$M$6="", C79&lt;=Main!$M$6)
  ),
  B79,
  ""
)</f>
        <v>The Bigger Picture</v>
      </c>
      <c r="B79" s="105" t="s">
        <v>234</v>
      </c>
      <c r="C79" s="100">
        <f>SWITCH(Main!$D$15,
  "S-A", D79,
  "B-C", E79,
  "D-E-F", F79,
  "G", G79,
  "Not Found")</f>
        <v>367</v>
      </c>
      <c r="D79" s="101">
        <v>367.0</v>
      </c>
      <c r="E79" s="101">
        <v>301.0</v>
      </c>
      <c r="F79" s="101">
        <v>267.0</v>
      </c>
      <c r="G79" s="101">
        <v>234.0</v>
      </c>
      <c r="H79" s="86" t="s">
        <v>37</v>
      </c>
    </row>
    <row r="80">
      <c r="A80" s="92" t="str">
        <f>IF(
  AND(
    OR(Main!$M$7="", C80&gt;=Main!$M$7),
    OR(Main!$M$6="", C80&lt;=Main!$M$6)
  ),
  B80,
  ""
)</f>
        <v>The Coast Is Clear!</v>
      </c>
      <c r="B80" s="105" t="s">
        <v>235</v>
      </c>
      <c r="C80" s="100">
        <f>SWITCH(Main!$E$15,
  "S-A", D80,
  "B-C", E80,
  "D-E-F", F80,
  "G", G80,
  "Not Found")</f>
        <v>267</v>
      </c>
      <c r="D80" s="101">
        <v>367.0</v>
      </c>
      <c r="E80" s="101">
        <v>301.0</v>
      </c>
      <c r="F80" s="101">
        <v>267.0</v>
      </c>
      <c r="G80" s="101">
        <v>234.0</v>
      </c>
      <c r="H80" s="86" t="s">
        <v>38</v>
      </c>
    </row>
    <row r="81">
      <c r="A81" s="92" t="str">
        <f>IF(
  AND(
    OR(Main!$M$7="", C81&gt;=Main!$M$7),
    OR(Main!$M$6="", C81&lt;=Main!$M$6)
  ),
  B81,
  ""
)</f>
        <v>Crusader</v>
      </c>
      <c r="B81" s="105" t="s">
        <v>236</v>
      </c>
      <c r="C81" s="100">
        <f>SWITCH(Main!$E$15,
  "S-A", D81,
  "B-C", E81,
  "D-E-F", F81,
  "G", G81,
  "Not Found")</f>
        <v>267</v>
      </c>
      <c r="D81" s="101">
        <v>367.0</v>
      </c>
      <c r="E81" s="101">
        <v>301.0</v>
      </c>
      <c r="F81" s="101">
        <v>267.0</v>
      </c>
      <c r="G81" s="101">
        <v>234.0</v>
      </c>
      <c r="H81" s="86" t="s">
        <v>38</v>
      </c>
    </row>
    <row r="82">
      <c r="A82" s="92" t="str">
        <f>IF(
  AND(
    OR(Main!$M$7="", C82&gt;=Main!$M$7),
    OR(Main!$M$6="", C82&lt;=Main!$M$6)
  ),
  B82,
  ""
)</f>
        <v>Superstan</v>
      </c>
      <c r="B82" s="106" t="s">
        <v>237</v>
      </c>
      <c r="C82" s="94">
        <v>508.0</v>
      </c>
      <c r="D82" s="97"/>
      <c r="E82" s="97"/>
      <c r="F82" s="97"/>
      <c r="G82" s="97"/>
      <c r="H82" s="97"/>
    </row>
    <row r="83">
      <c r="A83" s="92" t="str">
        <f>IF(
  AND(
    OR(Main!$M$7="", C83&gt;=Main!$M$7),
    OR(Main!$M$6="", C83&lt;=Main!$M$6)
  ),
  B83,
  ""
)</f>
        <v>Come What May</v>
      </c>
      <c r="B83" s="106" t="s">
        <v>238</v>
      </c>
      <c r="C83" s="100">
        <f>SWITCH(Main!$D$13,
  "S-A", D83,
  "B-C", E83,
  "D-E-F", F83,
  "G", G83,
  "Not Found")</f>
        <v>559</v>
      </c>
      <c r="D83" s="96">
        <v>559.0</v>
      </c>
      <c r="E83" s="96">
        <v>457.0</v>
      </c>
      <c r="F83" s="96">
        <v>406.0</v>
      </c>
      <c r="G83" s="96">
        <v>356.0</v>
      </c>
      <c r="H83" s="97" t="s">
        <v>30</v>
      </c>
    </row>
    <row r="84">
      <c r="A84" s="92" t="str">
        <f>IF(
  AND(
    OR(Main!$M$7="", C84&gt;=Main!$M$7),
    OR(Main!$M$6="", C84&lt;=Main!$M$6)
  ),
  B84,
  ""
)</f>
        <v>Tail Nine</v>
      </c>
      <c r="B84" s="106" t="s">
        <v>239</v>
      </c>
      <c r="C84" s="107">
        <v>508.0</v>
      </c>
      <c r="E84" s="97"/>
      <c r="F84" s="97"/>
      <c r="G84" s="97"/>
      <c r="H84" s="97"/>
    </row>
    <row r="85">
      <c r="A85" s="92" t="str">
        <f>IF(
  AND(
    OR(Main!$M$7="", C85&gt;=Main!$M$7),
    OR(Main!$M$6="", C85&lt;=Main!$M$6)
  ),
  B85,
  ""
)</f>
        <v>Headliner</v>
      </c>
      <c r="B85" s="106" t="s">
        <v>240</v>
      </c>
      <c r="C85" s="100">
        <f>SWITCH(Main!$E$13,
  "S-A", D85,
  "B-C", E85,
  "D-E-F", F85,
  "G", G85,
  "Not Found")</f>
        <v>457</v>
      </c>
      <c r="D85" s="96">
        <v>559.0</v>
      </c>
      <c r="E85" s="96">
        <v>457.0</v>
      </c>
      <c r="F85" s="96">
        <v>406.0</v>
      </c>
      <c r="G85" s="96">
        <v>356.0</v>
      </c>
      <c r="H85" s="97" t="s">
        <v>31</v>
      </c>
    </row>
    <row r="86">
      <c r="A86" s="92" t="str">
        <f>IF(
  AND(
    OR(Main!$M$7="", C86&gt;=Main!$M$7),
    OR(Main!$M$6="", C86&lt;=Main!$M$6)
  ),
  B86,
  ""
)</f>
        <v>Daring Strike</v>
      </c>
      <c r="B86" s="106" t="s">
        <v>241</v>
      </c>
      <c r="C86" s="100">
        <f>SWITCH(Main!$E$15,
  "S-A", D86,
  "B-C", E86,
  "D-E-F", F86,
  "G", G86,
  "Not Found")</f>
        <v>406</v>
      </c>
      <c r="D86" s="96">
        <v>559.0</v>
      </c>
      <c r="E86" s="96">
        <v>457.0</v>
      </c>
      <c r="F86" s="96">
        <v>406.0</v>
      </c>
      <c r="G86" s="96">
        <v>356.0</v>
      </c>
      <c r="H86" s="97" t="s">
        <v>38</v>
      </c>
    </row>
    <row r="87">
      <c r="A87" s="92" t="str">
        <f>IF(
  AND(
    OR(Main!$M$7="", C87&gt;=Main!$M$7),
    OR(Main!$M$6="", C87&lt;=Main!$M$6)
  ),
  B87,
  ""
)</f>
        <v>Nothing Ventured</v>
      </c>
      <c r="B87" s="106" t="s">
        <v>242</v>
      </c>
      <c r="C87" s="94">
        <v>334.0</v>
      </c>
      <c r="D87" s="97"/>
      <c r="E87" s="97"/>
      <c r="F87" s="97"/>
      <c r="G87" s="97"/>
      <c r="H87" s="97"/>
    </row>
    <row r="88">
      <c r="A88" s="92" t="str">
        <f>IF(
  AND(
    OR(Main!$M$7="", C88&gt;=Main!$M$7),
    OR(Main!$M$6="", C88&lt;=Main!$M$6)
  ),
  B88,
  ""
)</f>
        <v>Flash Forward</v>
      </c>
      <c r="B88" s="106" t="s">
        <v>243</v>
      </c>
      <c r="C88" s="100">
        <f>SWITCH(Main!$D$13,
  "S-A", D88,
  "B-C", E88,
  "D-E-F", F88,
  "G", G88,
  "Not Found")</f>
        <v>559</v>
      </c>
      <c r="D88" s="96">
        <v>559.0</v>
      </c>
      <c r="E88" s="96">
        <v>457.0</v>
      </c>
      <c r="F88" s="96">
        <v>406.0</v>
      </c>
      <c r="G88" s="96">
        <v>356.0</v>
      </c>
      <c r="H88" s="97" t="s">
        <v>30</v>
      </c>
    </row>
    <row r="89">
      <c r="A89" s="92" t="str">
        <f>IF(
  AND(
    OR(Main!$M$7="", C89&gt;=Main!$M$7),
    OR(Main!$M$6="", C89&lt;=Main!$M$6)
  ),
  B89,
  ""
)</f>
        <v>In High Spirits</v>
      </c>
      <c r="B89" s="106" t="s">
        <v>244</v>
      </c>
      <c r="C89" s="100">
        <f>SWITCH(Main!$B$13,
  "S-A", D89,
  "B-C", E89,
  "D-E-F", F89,
  "G", G89,
  "Not Found")</f>
        <v>406</v>
      </c>
      <c r="D89" s="96">
        <v>559.0</v>
      </c>
      <c r="E89" s="96">
        <v>457.0</v>
      </c>
      <c r="F89" s="96">
        <v>406.0</v>
      </c>
      <c r="G89" s="96">
        <v>356.0</v>
      </c>
      <c r="H89" s="97" t="s">
        <v>28</v>
      </c>
    </row>
    <row r="90">
      <c r="A90" s="92" t="str">
        <f>IF(
  AND(
    OR(Main!$M$7="", C90&gt;=Main!$M$7),
    OR(Main!$M$6="", C90&lt;=Main!$M$6)
  ),
  B90,
  ""
)</f>
        <v>Blast Forward</v>
      </c>
      <c r="B90" s="106" t="s">
        <v>245</v>
      </c>
      <c r="C90" s="100">
        <f>SWITCH(Main!$E$13,
  "S-A", D90,
  "B-C", E90,
  "D-E-F", F90,
  "G", G90,
  "Not Found")</f>
        <v>457</v>
      </c>
      <c r="D90" s="96">
        <v>559.0</v>
      </c>
      <c r="E90" s="96">
        <v>457.0</v>
      </c>
      <c r="F90" s="96">
        <v>406.0</v>
      </c>
      <c r="G90" s="96">
        <v>356.0</v>
      </c>
      <c r="H90" s="97" t="s">
        <v>31</v>
      </c>
    </row>
    <row r="91">
      <c r="A91" s="92" t="str">
        <f>IF(
  AND(
    OR(Main!$M$7="", C91&gt;=Main!$M$7),
    OR(Main!$M$6="", C91&lt;=Main!$M$6)
  ),
  B91,
  ""
)</f>
        <v>Top Runner</v>
      </c>
      <c r="B91" s="106" t="s">
        <v>246</v>
      </c>
      <c r="C91" s="100">
        <f>SWITCH(Main!$B$15,
  "S-A", D91,
  "B-C", E91,
  "D-E-F", F91,
  "G", G91,
  "Not Found")</f>
        <v>406</v>
      </c>
      <c r="D91" s="96">
        <v>559.0</v>
      </c>
      <c r="E91" s="96">
        <v>457.0</v>
      </c>
      <c r="F91" s="96">
        <v>406.0</v>
      </c>
      <c r="G91" s="96">
        <v>356.0</v>
      </c>
      <c r="H91" s="97" t="s">
        <v>35</v>
      </c>
    </row>
    <row r="92">
      <c r="A92" s="92" t="str">
        <f>IF(
  AND(
    OR(Main!$M$7="", C92&gt;=Main!$M$7),
    OR(Main!$M$6="", C92&lt;=Main!$M$6)
  ),
  B92,
  ""
)</f>
        <v>Burning Soul</v>
      </c>
      <c r="B92" s="106" t="s">
        <v>247</v>
      </c>
      <c r="C92" s="100">
        <f>SWITCH(Main!$D$13,
  "S-A", D92,
  "B-C", E92,
  "D-E-F", F92,
  "G", G92,
  "Not Found")</f>
        <v>559</v>
      </c>
      <c r="D92" s="96">
        <v>559.0</v>
      </c>
      <c r="E92" s="96">
        <v>457.0</v>
      </c>
      <c r="F92" s="96">
        <v>406.0</v>
      </c>
      <c r="G92" s="96">
        <v>356.0</v>
      </c>
      <c r="H92" s="97" t="s">
        <v>30</v>
      </c>
    </row>
    <row r="93">
      <c r="A93" s="92" t="str">
        <f>IF(
  AND(
    OR(Main!$M$7="", C93&gt;=Main!$M$7),
    OR(Main!$M$6="", C93&lt;=Main!$M$6)
  ),
  B93,
  ""
)</f>
        <v>Elated</v>
      </c>
      <c r="B93" s="106" t="s">
        <v>248</v>
      </c>
      <c r="C93" s="100">
        <f>SWITCH(Main!$D$13,
  "S-A", D93,
  "B-C", E93,
  "D-E-F", F93,
  "G", G93,
  "Not Found")</f>
        <v>559</v>
      </c>
      <c r="D93" s="96">
        <v>559.0</v>
      </c>
      <c r="E93" s="96">
        <v>457.0</v>
      </c>
      <c r="F93" s="96">
        <v>406.0</v>
      </c>
      <c r="G93" s="96">
        <v>356.0</v>
      </c>
      <c r="H93" s="97" t="s">
        <v>30</v>
      </c>
    </row>
    <row r="94">
      <c r="A94" s="92" t="str">
        <f>IF(
  AND(
    OR(Main!$M$7="", C94&gt;=Main!$M$7),
    OR(Main!$M$6="", C94&lt;=Main!$M$6)
  ),
  B94,
  ""
)</f>
        <v>Full of Vigor</v>
      </c>
      <c r="B94" s="106" t="s">
        <v>249</v>
      </c>
      <c r="C94" s="100">
        <f>SWITCH(Main!$C$13,
  "S-A", D94,
  "B-C", E94,
  "D-E-F", F94,
  "G", G94,
  "Not Found")</f>
        <v>559</v>
      </c>
      <c r="D94" s="96">
        <v>559.0</v>
      </c>
      <c r="E94" s="96">
        <v>457.0</v>
      </c>
      <c r="F94" s="96">
        <v>406.0</v>
      </c>
      <c r="G94" s="96">
        <v>356.0</v>
      </c>
      <c r="H94" s="97" t="s">
        <v>29</v>
      </c>
    </row>
    <row r="95">
      <c r="A95" s="92" t="str">
        <f>IF(
  AND(
    OR(Main!$M$7="", C95&gt;=Main!$M$7),
    OR(Main!$M$6="", C95&lt;=Main!$M$6)
  ),
  B95,
  ""
)</f>
        <v>Dauntless</v>
      </c>
      <c r="B95" s="106" t="s">
        <v>250</v>
      </c>
      <c r="C95" s="100">
        <f>SWITCH(Main!$D$15,
  "S-A", D95,
  "B-C", E95,
  "D-E-F", F95,
  "G", G95,
  "Not Found")</f>
        <v>559</v>
      </c>
      <c r="D95" s="96">
        <v>559.0</v>
      </c>
      <c r="E95" s="96">
        <v>457.0</v>
      </c>
      <c r="F95" s="96">
        <v>406.0</v>
      </c>
      <c r="G95" s="96">
        <v>356.0</v>
      </c>
      <c r="H95" s="97" t="s">
        <v>37</v>
      </c>
    </row>
    <row r="96">
      <c r="A96" s="92" t="str">
        <f>IF(
  AND(
    OR(Main!$M$7="", C96&gt;=Main!$M$7),
    OR(Main!$M$6="", C96&lt;=Main!$M$6)
  ),
  B96,
  ""
)</f>
        <v>Wild Wind</v>
      </c>
      <c r="B96" s="106" t="s">
        <v>251</v>
      </c>
      <c r="C96" s="100">
        <f>SWITCH(Main!$D$13,
  "S-A", D96,
  "B-C", E96,
  "D-E-F", F96,
  "G", G96,
  "Not Found")</f>
        <v>559</v>
      </c>
      <c r="D96" s="96">
        <v>559.0</v>
      </c>
      <c r="E96" s="96">
        <v>457.0</v>
      </c>
      <c r="F96" s="96">
        <v>406.0</v>
      </c>
      <c r="G96" s="96">
        <v>356.0</v>
      </c>
      <c r="H96" s="97" t="s">
        <v>30</v>
      </c>
    </row>
    <row r="97">
      <c r="A97" s="92" t="str">
        <f>IF(
  AND(
    OR(Main!$M$7="", C97&gt;=Main!$M$7),
    OR(Main!$M$6="", C97&lt;=Main!$M$6)
  ),
  B97,
  ""
)</f>
        <v>See Ya Later!</v>
      </c>
      <c r="B97" s="106" t="s">
        <v>252</v>
      </c>
      <c r="C97" s="94">
        <v>508.0</v>
      </c>
      <c r="D97" s="97"/>
      <c r="E97" s="97"/>
      <c r="F97" s="97"/>
      <c r="G97" s="97"/>
      <c r="H97" s="97"/>
    </row>
    <row r="98">
      <c r="A98" s="92" t="str">
        <f>IF(
  AND(
    OR(Main!$M$7="", C98&gt;=Main!$M$7),
    OR(Main!$M$6="", C98&lt;=Main!$M$6)
  ),
  B98,
  ""
)</f>
        <v>Keep Going!</v>
      </c>
      <c r="B98" s="106" t="s">
        <v>253</v>
      </c>
      <c r="C98" s="100">
        <f>SWITCH(Main!$D$15,
  "S-A", D98,
  "B-C", E98,
  "D-E-F", F98,
  "G", G98,
  "Not Found")</f>
        <v>559</v>
      </c>
      <c r="D98" s="96">
        <v>559.0</v>
      </c>
      <c r="E98" s="96">
        <v>457.0</v>
      </c>
      <c r="F98" s="96">
        <v>406.0</v>
      </c>
      <c r="G98" s="96">
        <v>356.0</v>
      </c>
      <c r="H98" s="97" t="s">
        <v>37</v>
      </c>
    </row>
    <row r="99">
      <c r="A99" s="92" t="str">
        <f>IF(
  AND(
    OR(Main!$M$7="", C99&gt;=Main!$M$7),
    OR(Main!$M$6="", C99&lt;=Main!$M$6)
  ),
  B99,
  ""
)</f>
        <v>Moonlit Flash</v>
      </c>
      <c r="B99" s="106" t="s">
        <v>254</v>
      </c>
      <c r="C99" s="100">
        <f>SWITCH(Main!$E$15,
  "S-A", D99,
  "B-C", E99,
  "D-E-F", F99,
  "G", G99,
  "Not Found")</f>
        <v>406</v>
      </c>
      <c r="D99" s="96">
        <v>559.0</v>
      </c>
      <c r="E99" s="96">
        <v>457.0</v>
      </c>
      <c r="F99" s="96">
        <v>406.0</v>
      </c>
      <c r="G99" s="96">
        <v>356.0</v>
      </c>
      <c r="H99" s="97" t="s">
        <v>38</v>
      </c>
    </row>
    <row r="100">
      <c r="A100" s="92" t="str">
        <f>IF(
  AND(
    OR(Main!$M$7="", C100&gt;=Main!$M$7),
    OR(Main!$M$6="", C100&lt;=Main!$M$6)
  ),
  B100,
  ""
)</f>
        <v>Refraction Arc</v>
      </c>
      <c r="B100" s="106" t="s">
        <v>255</v>
      </c>
      <c r="C100" s="100">
        <f>SWITCH(Main!$D$13,
  "S-A", D100,
  "B-C", E100,
  "D-E-F", F100,
  "G", G100,
  "Not Found")</f>
        <v>559</v>
      </c>
      <c r="D100" s="96">
        <v>559.0</v>
      </c>
      <c r="E100" s="96">
        <v>457.0</v>
      </c>
      <c r="F100" s="96">
        <v>406.0</v>
      </c>
      <c r="G100" s="96">
        <v>356.0</v>
      </c>
      <c r="H100" s="97" t="s">
        <v>30</v>
      </c>
    </row>
    <row r="101">
      <c r="A101" s="92" t="str">
        <f>IF(
  AND(
    OR(Main!$M$7="", C101&gt;=Main!$M$7),
    OR(Main!$M$6="", C101&lt;=Main!$M$6)
  ),
  B101,
  ""
)</f>
        <v>From the Brink</v>
      </c>
      <c r="B101" s="106" t="s">
        <v>256</v>
      </c>
      <c r="C101" s="100">
        <f>SWITCH(Main!$D$13,
  "S-A", D101,
  "B-C", E101,
  "D-E-F", F101,
  "G", G101,
  "Not Found")</f>
        <v>559</v>
      </c>
      <c r="D101" s="96">
        <v>559.0</v>
      </c>
      <c r="E101" s="96">
        <v>457.0</v>
      </c>
      <c r="F101" s="96">
        <v>406.0</v>
      </c>
      <c r="G101" s="96">
        <v>356.0</v>
      </c>
      <c r="H101" s="97" t="s">
        <v>30</v>
      </c>
    </row>
    <row r="102">
      <c r="A102" s="92" t="str">
        <f>IF(
  AND(
    OR(Main!$M$7="", C102&gt;=Main!$M$7),
    OR(Main!$M$6="", C102&lt;=Main!$M$6)
  ),
  B102,
  ""
)</f>
        <v>Neck and Neck</v>
      </c>
      <c r="B102" s="106" t="s">
        <v>257</v>
      </c>
      <c r="C102" s="100">
        <f>SWITCH(Main!$C$15,
  "S-A", D102,
  "B-C", E102,
  "D-E-F", F102,
  "G", G102,
  "Not Found")</f>
        <v>559</v>
      </c>
      <c r="D102" s="96">
        <v>559.0</v>
      </c>
      <c r="E102" s="96">
        <v>457.0</v>
      </c>
      <c r="F102" s="96">
        <v>406.0</v>
      </c>
      <c r="G102" s="96">
        <v>356.0</v>
      </c>
      <c r="H102" s="97" t="s">
        <v>36</v>
      </c>
    </row>
    <row r="103">
      <c r="A103" s="92" t="str">
        <f>IF(
  AND(
    OR(Main!$M$7="", C103&gt;=Main!$M$7),
    OR(Main!$M$6="", C103&lt;=Main!$M$6)
  ),
  B103,
  ""
)</f>
        <v>Lead the Charge!</v>
      </c>
      <c r="B103" s="106" t="s">
        <v>258</v>
      </c>
      <c r="C103" s="94">
        <v>394.0</v>
      </c>
      <c r="D103" s="97"/>
      <c r="E103" s="97"/>
      <c r="F103" s="97"/>
      <c r="G103" s="97"/>
      <c r="H103" s="97" t="s">
        <v>25</v>
      </c>
    </row>
    <row r="104">
      <c r="A104" s="92" t="str">
        <f>IF(
  AND(
    OR(Main!$M$7="", C104&gt;=Main!$M$7),
    OR(Main!$M$6="", C104&lt;=Main!$M$6)
  ),
  B104,
  ""
)</f>
        <v>Radiant Star</v>
      </c>
      <c r="B104" s="106" t="s">
        <v>259</v>
      </c>
      <c r="C104" s="94">
        <v>633.0</v>
      </c>
      <c r="D104" s="97"/>
      <c r="E104" s="97"/>
      <c r="F104" s="97"/>
      <c r="G104" s="97"/>
      <c r="H104" s="97"/>
    </row>
    <row r="105">
      <c r="A105" s="92" t="str">
        <f>IF(
  AND(
    OR(Main!$M$7="", C105&gt;=Main!$M$7),
    OR(Main!$M$6="", C105&lt;=Main!$M$6)
  ),
  B105,
  ""
)</f>
        <v>Best in Japan</v>
      </c>
      <c r="B105" s="106" t="s">
        <v>260</v>
      </c>
      <c r="C105" s="100">
        <f>SWITCH(Main!$E$13,
  "S-A", D105,
  "B-C", E105,
  "D-E-F", F105,
  "G", G105,
  "Not Found")</f>
        <v>457</v>
      </c>
      <c r="D105" s="96">
        <v>559.0</v>
      </c>
      <c r="E105" s="96">
        <v>457.0</v>
      </c>
      <c r="F105" s="96">
        <v>406.0</v>
      </c>
      <c r="G105" s="96">
        <v>356.0</v>
      </c>
      <c r="H105" s="97" t="s">
        <v>31</v>
      </c>
    </row>
    <row r="106">
      <c r="A106" s="92" t="str">
        <f>IF(
  AND(
    OR(Main!$M$7="", C106&gt;=Main!$M$7),
    OR(Main!$M$6="", C106&lt;=Main!$M$6)
  ),
  B106,
  ""
)</f>
        <v>Tantalizing Trick</v>
      </c>
      <c r="B106" s="108" t="s">
        <v>261</v>
      </c>
      <c r="C106" s="94">
        <v>508.0</v>
      </c>
    </row>
    <row r="107">
      <c r="A107" s="92" t="str">
        <f>IF(
  AND(
    OR(Main!$M$7="", C107&gt;=Main!$M$7),
    OR(Main!$M$6="", C107&lt;=Main!$M$6)
  ),
  B107,
  ""
)</f>
        <v>Dominator</v>
      </c>
      <c r="B107" s="109" t="s">
        <v>262</v>
      </c>
      <c r="C107" s="100">
        <f>SWITCH(Main!$D$13,
  "S-A", D107,
  "B-C", E107,
  "D-E-F", F107,
  "G", G107,
  "Not Found")</f>
        <v>559</v>
      </c>
      <c r="D107" s="101">
        <v>559.0</v>
      </c>
      <c r="E107" s="101">
        <v>457.0</v>
      </c>
      <c r="F107" s="101">
        <v>406.0</v>
      </c>
      <c r="G107" s="101">
        <v>356.0</v>
      </c>
      <c r="H107" s="86" t="s">
        <v>30</v>
      </c>
    </row>
    <row r="108">
      <c r="A108" s="92" t="str">
        <f>IF(
  AND(
    OR(Main!$M$7="", C108&gt;=Main!$M$7),
    OR(Main!$M$6="", C108&lt;=Main!$M$6)
  ),
  B108,
  ""
)</f>
        <v>Petrifying Gaze</v>
      </c>
      <c r="B108" s="109" t="s">
        <v>263</v>
      </c>
      <c r="C108" s="100">
        <f>SWITCH(Main!$E$15,
  "S-A", D108,
  "B-C", E108,
  "D-E-F", F108,
  "G", G108,
  "Not Found")</f>
        <v>406</v>
      </c>
      <c r="D108" s="101">
        <v>559.0</v>
      </c>
      <c r="E108" s="101">
        <v>457.0</v>
      </c>
      <c r="F108" s="101">
        <v>406.0</v>
      </c>
      <c r="G108" s="101">
        <v>356.0</v>
      </c>
      <c r="H108" s="86" t="s">
        <v>38</v>
      </c>
    </row>
    <row r="109">
      <c r="A109" s="92" t="str">
        <f>IF(
  AND(
    OR(Main!$M$7="", C109&gt;=Main!$M$7),
    OR(Main!$M$6="", C109&lt;=Main!$M$6)
  ),
  B109,
  ""
)</f>
        <v>Adored by All</v>
      </c>
      <c r="B109" s="109" t="s">
        <v>264</v>
      </c>
      <c r="C109" s="100">
        <f>SWITCH(Main!$B$13,
  "S-A", D109,
  "B-C", E109,
  "D-E-F", F109,
  "G", G109,
  "Not Found")</f>
        <v>406</v>
      </c>
      <c r="D109" s="101">
        <v>559.0</v>
      </c>
      <c r="E109" s="101">
        <v>457.0</v>
      </c>
      <c r="F109" s="101">
        <v>406.0</v>
      </c>
      <c r="G109" s="101">
        <v>356.0</v>
      </c>
      <c r="H109" s="86" t="s">
        <v>28</v>
      </c>
    </row>
    <row r="110">
      <c r="A110" s="92" t="str">
        <f>IF(
  AND(
    OR(Main!$M$7="", C110&gt;=Main!$M$7),
    OR(Main!$M$6="", C110&lt;=Main!$M$6)
  ),
  B110,
  ""
)</f>
        <v>Battle Formation</v>
      </c>
      <c r="B110" s="109" t="s">
        <v>265</v>
      </c>
      <c r="C110" s="100">
        <f>SWITCH(Main!$C$13,
  "S-A", D110,
  "B-C", E110,
  "D-E-F", F110,
  "G", G110,
  "Not Found")</f>
        <v>559</v>
      </c>
      <c r="D110" s="101">
        <v>559.0</v>
      </c>
      <c r="E110" s="101">
        <v>457.0</v>
      </c>
      <c r="F110" s="101">
        <v>406.0</v>
      </c>
      <c r="G110" s="101">
        <v>356.0</v>
      </c>
      <c r="H110" s="86" t="s">
        <v>29</v>
      </c>
    </row>
    <row r="111">
      <c r="A111" s="92" t="str">
        <f>IF(
  AND(
    OR(Main!$M$7="", C111&gt;=Main!$M$7),
    OR(Main!$M$6="", C111&lt;=Main!$M$6)
  ),
  B111,
  ""
)</f>
        <v>Mystifying Murmur</v>
      </c>
      <c r="B111" s="109" t="s">
        <v>266</v>
      </c>
      <c r="C111" s="100">
        <f>SWITCH(Main!$D$13,
  "S-A", D111,
  "B-C", E111,
  "D-E-F", F111,
  "G", G111,
  "Not Found")</f>
        <v>559</v>
      </c>
      <c r="D111" s="101">
        <v>559.0</v>
      </c>
      <c r="E111" s="101">
        <v>457.0</v>
      </c>
      <c r="F111" s="101">
        <v>406.0</v>
      </c>
      <c r="G111" s="101">
        <v>356.0</v>
      </c>
      <c r="H111" s="86" t="s">
        <v>30</v>
      </c>
    </row>
    <row r="112">
      <c r="A112" s="92" t="str">
        <f>IF(
  AND(
    OR(Main!$M$7="", C112&gt;=Main!$M$7),
    OR(Main!$M$6="", C112&lt;=Main!$M$6)
  ),
  B112,
  ""
)</f>
        <v>Stamina Siphon</v>
      </c>
      <c r="B112" s="109" t="s">
        <v>267</v>
      </c>
      <c r="C112" s="100">
        <f>SWITCH(Main!$E$13,
  "S-A", D112,
  "B-C", E112,
  "D-E-F", F112,
  "G", G112,
  "Not Found")</f>
        <v>415</v>
      </c>
      <c r="D112" s="101">
        <v>507.0</v>
      </c>
      <c r="E112" s="101">
        <v>415.0</v>
      </c>
      <c r="F112" s="101">
        <v>369.0</v>
      </c>
      <c r="G112" s="101">
        <v>323.0</v>
      </c>
      <c r="H112" s="86" t="s">
        <v>31</v>
      </c>
    </row>
    <row r="113">
      <c r="A113" s="92" t="str">
        <f>IF(
  AND(
    OR(Main!$M$7="", C113&gt;=Main!$M$7),
    OR(Main!$M$6="", C113&lt;=Main!$M$6)
  ),
  B113,
  ""
)</f>
        <v>All-Seeing Eyes</v>
      </c>
      <c r="B113" s="109" t="s">
        <v>268</v>
      </c>
      <c r="C113" s="100">
        <f>SWITCH(Main!$D$15,
  "S-A", D113,
  "B-C", E113,
  "D-E-F", F113,
  "G", G113,
  "Not Found")</f>
        <v>559</v>
      </c>
      <c r="D113" s="101">
        <v>559.0</v>
      </c>
      <c r="E113" s="101">
        <v>457.0</v>
      </c>
      <c r="F113" s="101">
        <v>406.0</v>
      </c>
      <c r="G113" s="101">
        <v>356.0</v>
      </c>
      <c r="H113" s="86" t="s">
        <v>37</v>
      </c>
    </row>
    <row r="114">
      <c r="A114" s="92" t="str">
        <f>IF(
  AND(
    OR(Main!$M$7="", C114&gt;=Main!$M$7),
    OR(Main!$M$6="", C114&lt;=Main!$M$6)
  ),
  B114,
  ""
)</f>
        <v>Illusionist</v>
      </c>
      <c r="B114" s="109" t="s">
        <v>269</v>
      </c>
      <c r="C114" s="100">
        <f>SWITCH(Main!$E$13,
  "S-A", D114,
  "B-C", E114,
  "D-E-F", F114,
  "G", G114,
  "Not Found")</f>
        <v>301</v>
      </c>
      <c r="D114" s="101">
        <v>367.0</v>
      </c>
      <c r="E114" s="101">
        <v>301.0</v>
      </c>
      <c r="F114" s="101">
        <v>267.0</v>
      </c>
      <c r="G114" s="101">
        <v>234.0</v>
      </c>
      <c r="H114" s="86" t="s">
        <v>31</v>
      </c>
    </row>
    <row r="115">
      <c r="A115" s="92" t="str">
        <f>IF(
  AND(
    OR(Main!$M$7="", C115&gt;=Main!$M$7),
    OR(Main!$M$6="", C115&lt;=Main!$M$6)
  ),
  B115,
  ""
)</f>
        <v>Dazzling Disorientation</v>
      </c>
      <c r="B115" s="109" t="s">
        <v>270</v>
      </c>
      <c r="C115" s="72">
        <f>SWITCH(Main!$C$15,
  "S-A", D115,
  "B-C", E115,
  "D-E-F", F115,
  "G", G115,
  "Not Found")</f>
        <v>367</v>
      </c>
      <c r="D115" s="101">
        <v>367.0</v>
      </c>
      <c r="E115" s="101">
        <v>301.0</v>
      </c>
      <c r="F115" s="101">
        <v>267.0</v>
      </c>
      <c r="G115" s="101">
        <v>234.0</v>
      </c>
      <c r="H115" s="86" t="s">
        <v>36</v>
      </c>
    </row>
    <row r="116">
      <c r="C116" s="110"/>
      <c r="D116" s="111" t="s">
        <v>24</v>
      </c>
      <c r="E116" s="112" t="s">
        <v>26</v>
      </c>
      <c r="F116" s="113" t="s">
        <v>34</v>
      </c>
      <c r="G116" s="114" t="s">
        <v>345</v>
      </c>
    </row>
    <row r="117">
      <c r="B117" s="110"/>
    </row>
    <row r="118">
      <c r="B118" s="110"/>
    </row>
    <row r="119">
      <c r="B119" s="110"/>
    </row>
    <row r="120">
      <c r="B120" s="11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5.5"/>
    <col customWidth="1" min="2" max="2" width="21.88"/>
    <col customWidth="1" min="3" max="3" width="13.5"/>
    <col customWidth="1" min="8" max="8" width="10.75"/>
  </cols>
  <sheetData>
    <row r="1">
      <c r="A1" s="86" t="s">
        <v>344</v>
      </c>
      <c r="B1" s="86" t="s">
        <v>344</v>
      </c>
      <c r="C1" s="98">
        <v>0.0</v>
      </c>
      <c r="I1" s="97" t="s">
        <v>346</v>
      </c>
      <c r="J1" s="97" t="s">
        <v>347</v>
      </c>
      <c r="K1" s="97" t="s">
        <v>348</v>
      </c>
      <c r="L1" s="97" t="s">
        <v>349</v>
      </c>
    </row>
    <row r="2">
      <c r="A2" s="89" t="str">
        <f t="array" ref="A2">IF(
  AND(
    OR(Main!$M$7="", C2&gt;=Main!$M$7),
    OR(Main!$M$6="", C2&lt;=Main!$M$6),
    OR(
      Main!$M$8="-",
      IFERROR(
        INDEX(2:2, MATCH(Main!$M$8, $1:$1, 0))=TRUE,
        FALSE
      )
    )
  ),
  B2,
  ""
)</f>
        <v>Right-Handed ◎</v>
      </c>
      <c r="B2" s="86" t="s">
        <v>271</v>
      </c>
      <c r="C2" s="98">
        <v>174.0</v>
      </c>
      <c r="I2" s="115"/>
      <c r="J2" s="115"/>
      <c r="K2" s="116" t="b">
        <v>1</v>
      </c>
      <c r="L2" s="116" t="b">
        <v>1</v>
      </c>
    </row>
    <row r="3">
      <c r="A3" s="89" t="str">
        <f t="array" ref="A3">IF(
  AND(
    OR(Main!$M$7="", C3&gt;=Main!$M$7),
    OR(Main!$M$6="", C3&lt;=Main!$M$6),
    OR(
      Main!$M$8="-",
      IFERROR(
        INDEX(3:3, MATCH(Main!$M$8, $1:$1, 0))=TRUE,
        FALSE
      )
    )
  ),
  B3,
  ""
)</f>
        <v>Right-Handed ○</v>
      </c>
      <c r="B3" s="89" t="s">
        <v>272</v>
      </c>
      <c r="C3" s="98">
        <v>129.0</v>
      </c>
      <c r="I3" s="115"/>
      <c r="J3" s="115"/>
      <c r="K3" s="116" t="b">
        <v>1</v>
      </c>
      <c r="L3" s="116" t="b">
        <v>1</v>
      </c>
    </row>
    <row r="4">
      <c r="A4" s="89" t="str">
        <f t="array" ref="A4">IF(
  AND(
    OR(Main!$M$7="", C4&gt;=Main!$M$7),
    OR(Main!$M$6="", C4&lt;=Main!$M$6),
    OR(
      Main!$M$8="-",
      IFERROR(
        INDEX(4:4, MATCH(Main!$M$8, $1:$1, 0))=TRUE,
        FALSE
      )
    )
  ),
  B4,
  ""
)</f>
        <v>Left-Handed ◎</v>
      </c>
      <c r="B4" s="89" t="s">
        <v>273</v>
      </c>
      <c r="C4" s="98">
        <v>174.0</v>
      </c>
      <c r="I4" s="116" t="b">
        <v>1</v>
      </c>
      <c r="J4" s="116" t="b">
        <v>1</v>
      </c>
      <c r="K4" s="115"/>
      <c r="L4" s="115"/>
    </row>
    <row r="5">
      <c r="A5" s="89" t="str">
        <f t="array" ref="A5">IF(
  AND(
    OR(Main!$M$7="", C5&gt;=Main!$M$7),
    OR(Main!$M$6="", C5&lt;=Main!$M$6),
    OR(
      Main!$M$8="-",
      IFERROR(
        INDEX(5:5, MATCH(Main!$M$8, $1:$1, 0))=TRUE,
        FALSE
      )
    )
  ),
  B5,
  ""
)</f>
        <v>Left-Handed ○</v>
      </c>
      <c r="B5" s="89" t="s">
        <v>274</v>
      </c>
      <c r="C5" s="98">
        <v>129.0</v>
      </c>
      <c r="I5" s="116" t="b">
        <v>1</v>
      </c>
      <c r="J5" s="116" t="b">
        <v>1</v>
      </c>
      <c r="K5" s="115"/>
      <c r="L5" s="115"/>
    </row>
    <row r="6">
      <c r="A6" s="89" t="str">
        <f t="array" ref="A6">IF(
  AND(
    OR(Main!$M$7="", C6&gt;=Main!$M$7),
    OR(Main!$M$6="", C6&lt;=Main!$M$6),
    OR(
      Main!$M$8="-",
      IFERROR(
        INDEX(6:6, MATCH(Main!$M$8, $1:$1, 0))=TRUE,
        FALSE
      )
    )
  ),
  B6,
  ""
)</f>
        <v>Spring Runner ◎</v>
      </c>
      <c r="B6" s="89" t="s">
        <v>275</v>
      </c>
      <c r="C6" s="98">
        <v>174.0</v>
      </c>
      <c r="I6" s="117"/>
      <c r="J6" s="117"/>
      <c r="K6" s="118" t="b">
        <v>1</v>
      </c>
      <c r="L6" s="118" t="b">
        <v>1</v>
      </c>
    </row>
    <row r="7">
      <c r="A7" s="89" t="str">
        <f t="array" ref="A7">IF(
  AND(
    OR(Main!$M$7="", C7&gt;=Main!$M$7),
    OR(Main!$M$6="", C7&lt;=Main!$M$6),
    OR(
      Main!$M$8="-",
      IFERROR(
        INDEX(7:7, MATCH(Main!$M$8, $1:$1, 0))=TRUE,
        FALSE
      )
    )
  ),
  B7,
  ""
)</f>
        <v>Spring Runner ○</v>
      </c>
      <c r="B7" s="89" t="s">
        <v>276</v>
      </c>
      <c r="C7" s="98">
        <v>129.0</v>
      </c>
      <c r="I7" s="115"/>
      <c r="J7" s="115"/>
      <c r="K7" s="116" t="b">
        <v>1</v>
      </c>
      <c r="L7" s="116" t="b">
        <v>1</v>
      </c>
    </row>
    <row r="8">
      <c r="A8" s="89" t="str">
        <f t="array" ref="A8">IF(
  AND(
    OR(Main!$M$7="", C8&gt;=Main!$M$7),
    OR(Main!$M$6="", C8&lt;=Main!$M$6),
    OR(
      Main!$M$8="-",
      IFERROR(
        INDEX(8:8, MATCH(Main!$M$8, $1:$1, 0))=TRUE,
        FALSE
      )
    )
  ),
  B8,
  ""
)</f>
        <v>Summer Runner ◎</v>
      </c>
      <c r="B8" s="89" t="s">
        <v>277</v>
      </c>
      <c r="C8" s="98">
        <v>174.0</v>
      </c>
      <c r="I8" s="115"/>
      <c r="J8" s="115"/>
      <c r="K8" s="115"/>
      <c r="L8" s="115"/>
    </row>
    <row r="9">
      <c r="A9" s="89" t="str">
        <f t="array" ref="A9">IF(
  AND(
    OR(Main!$M$7="", C9&gt;=Main!$M$7),
    OR(Main!$M$6="", C9&lt;=Main!$M$6),
    OR(
      Main!$M$8="-",
      IFERROR(
        INDEX(9:9, MATCH(Main!$M$8, $1:$1, 0))=TRUE,
        FALSE
      )
    )
  ),
  B9,
  ""
)</f>
        <v>Summer Runner ○</v>
      </c>
      <c r="B9" s="89" t="s">
        <v>278</v>
      </c>
      <c r="C9" s="98">
        <v>129.0</v>
      </c>
      <c r="I9" s="115"/>
      <c r="J9" s="115"/>
      <c r="K9" s="115"/>
      <c r="L9" s="115"/>
    </row>
    <row r="10">
      <c r="A10" s="89" t="str">
        <f t="array" ref="A10">IF(
  AND(
    OR(Main!$M$7="", C10&gt;=Main!$M$7),
    OR(Main!$M$6="", C10&lt;=Main!$M$6),
    OR(
      Main!$M$8="-",
      IFERROR(
        INDEX(10:10, MATCH(Main!$M$8, $1:$1, 0))=TRUE,
        FALSE
      )
    )
  ),
  B10,
  ""
)</f>
        <v>Fall Runner ◎</v>
      </c>
      <c r="B10" s="89" t="s">
        <v>279</v>
      </c>
      <c r="C10" s="98">
        <v>174.0</v>
      </c>
      <c r="I10" s="115"/>
      <c r="J10" s="115"/>
      <c r="K10" s="115"/>
      <c r="L10" s="115"/>
    </row>
    <row r="11">
      <c r="A11" s="89" t="str">
        <f t="array" ref="A11">IF(
  AND(
    OR(Main!$M$7="", C11&gt;=Main!$M$7),
    OR(Main!$M$6="", C11&lt;=Main!$M$6),
    OR(
      Main!$M$8="-",
      IFERROR(
        INDEX(11:11, MATCH(Main!$M$8, $1:$1, 0))=TRUE,
        FALSE
      )
    )
  ),
  B11,
  ""
)</f>
        <v>Fall Runner ○</v>
      </c>
      <c r="B11" s="89" t="s">
        <v>280</v>
      </c>
      <c r="C11" s="98">
        <v>129.0</v>
      </c>
      <c r="I11" s="115"/>
      <c r="J11" s="115"/>
      <c r="K11" s="115"/>
      <c r="L11" s="115"/>
    </row>
    <row r="12">
      <c r="A12" s="89" t="str">
        <f t="array" ref="A12">IF(
  AND(
    OR(Main!$M$7="", C12&gt;=Main!$M$7),
    OR(Main!$M$6="", C12&lt;=Main!$M$6),
    OR(
      Main!$M$8="-",
      IFERROR(
        INDEX(12:12, MATCH(Main!$M$8, $1:$1, 0))=TRUE,
        FALSE
      )
    )
  ),
  B12,
  ""
)</f>
        <v>Winter Runner ◎</v>
      </c>
      <c r="B12" s="89" t="s">
        <v>281</v>
      </c>
      <c r="C12" s="98">
        <v>174.0</v>
      </c>
      <c r="I12" s="116" t="b">
        <v>1</v>
      </c>
      <c r="J12" s="116" t="b">
        <v>1</v>
      </c>
      <c r="K12" s="115"/>
      <c r="L12" s="115"/>
    </row>
    <row r="13">
      <c r="A13" s="89" t="str">
        <f t="array" ref="A13">IF(
  AND(
    OR(Main!$M$7="", C13&gt;=Main!$M$7),
    OR(Main!$M$6="", C13&lt;=Main!$M$6),
    OR(
      Main!$M$8="-",
      IFERROR(
        INDEX(13:13, MATCH(Main!$M$8, $1:$1, 0))=TRUE,
        FALSE
      )
    )
  ),
  B13,
  ""
)</f>
        <v>Winter Runner ○</v>
      </c>
      <c r="B13" s="89" t="s">
        <v>282</v>
      </c>
      <c r="C13" s="98">
        <v>129.0</v>
      </c>
      <c r="I13" s="119" t="b">
        <v>1</v>
      </c>
      <c r="J13" s="119" t="b">
        <v>1</v>
      </c>
      <c r="K13" s="120"/>
      <c r="L13" s="120"/>
    </row>
    <row r="14">
      <c r="A14" s="89" t="str">
        <f t="array" ref="A14">IF(
  AND(
    OR(Main!$M$7="", C14&gt;=Main!$M$7),
    OR(Main!$M$6="", C14&lt;=Main!$M$6),
    OR(
      Main!$M$8="-",
      IFERROR(
        INDEX(14:14, MATCH(Main!$M$8, $1:$1, 0))=TRUE,
        FALSE
      )
    )
  ),
  B14,
  ""
)</f>
        <v>Outer Post Proficiency ◎</v>
      </c>
      <c r="B14" s="89" t="s">
        <v>283</v>
      </c>
      <c r="C14" s="98">
        <v>174.0</v>
      </c>
      <c r="I14" s="97"/>
      <c r="J14" s="97"/>
      <c r="K14" s="97"/>
      <c r="L14" s="97"/>
    </row>
    <row r="15">
      <c r="A15" s="89" t="str">
        <f t="array" ref="A15">IF(
  AND(
    OR(Main!$M$7="", C15&gt;=Main!$M$7),
    OR(Main!$M$6="", C15&lt;=Main!$M$6),
    OR(
      Main!$M$8="-",
      IFERROR(
        INDEX(15:15, MATCH(Main!$M$8, $1:$1, 0))=TRUE,
        FALSE
      )
    )
  ),
  B15,
  ""
)</f>
        <v>Outer Post Proficiency ○</v>
      </c>
      <c r="B15" s="89" t="s">
        <v>284</v>
      </c>
      <c r="C15" s="98">
        <v>129.0</v>
      </c>
      <c r="I15" s="97"/>
      <c r="J15" s="97"/>
      <c r="K15" s="97"/>
      <c r="L15" s="97"/>
    </row>
    <row r="16">
      <c r="A16" s="89" t="str">
        <f t="array" ref="A16">IF(
  AND(
    OR(Main!$M$7="", C16&gt;=Main!$M$7),
    OR(Main!$M$6="", C16&lt;=Main!$M$6),
    OR(
      Main!$M$8="-",
      IFERROR(
        INDEX(16:16, MATCH(Main!$M$8, $1:$1, 0))=TRUE,
        FALSE
      )
    )
  ),
  B16,
  ""
)</f>
        <v>Maverick ◎</v>
      </c>
      <c r="B16" s="89" t="s">
        <v>285</v>
      </c>
      <c r="C16" s="98">
        <v>174.0</v>
      </c>
      <c r="I16" s="97"/>
      <c r="J16" s="97"/>
      <c r="K16" s="97"/>
      <c r="L16" s="97"/>
    </row>
    <row r="17">
      <c r="A17" s="89" t="str">
        <f t="array" ref="A17">IF(
  AND(
    OR(Main!$M$7="", C17&gt;=Main!$M$7),
    OR(Main!$M$6="", C17&lt;=Main!$M$6),
    OR(
      Main!$M$8="-",
      IFERROR(
        INDEX(17:17, MATCH(Main!$M$8, $1:$1, 0))=TRUE,
        FALSE
      )
    )
  ),
  B17,
  ""
)</f>
        <v>Maverick ○</v>
      </c>
      <c r="B17" s="89" t="s">
        <v>286</v>
      </c>
      <c r="C17" s="98">
        <v>129.0</v>
      </c>
      <c r="I17" s="97"/>
      <c r="J17" s="97"/>
      <c r="K17" s="97"/>
      <c r="L17" s="97"/>
    </row>
    <row r="18">
      <c r="A18" s="89" t="str">
        <f t="array" ref="A18">IF(
  AND(
    OR(Main!$M$7="", C18&gt;=Main!$M$7),
    OR(Main!$M$6="", C18&lt;=Main!$M$6),
    OR(
      Main!$M$8="-",
      IFERROR(
        INDEX(18:18, MATCH(Main!$M$8, $1:$1, 0))=TRUE,
        FALSE
      )
    )
  ),
  B18,
  ""
)</f>
        <v>Long Shot ◎</v>
      </c>
      <c r="B18" s="89" t="s">
        <v>287</v>
      </c>
      <c r="C18" s="98">
        <v>174.0</v>
      </c>
      <c r="I18" s="97"/>
      <c r="J18" s="97"/>
      <c r="K18" s="97"/>
      <c r="L18" s="97"/>
    </row>
    <row r="19">
      <c r="A19" s="89" t="str">
        <f t="array" ref="A19">IF(
  AND(
    OR(Main!$M$7="", C19&gt;=Main!$M$7),
    OR(Main!$M$6="", C19&lt;=Main!$M$6),
    OR(
      Main!$M$8="-",
      IFERROR(
        INDEX(19:19, MATCH(Main!$M$8, $1:$1, 0))=TRUE,
        FALSE
      )
    )
  ),
  B19,
  ""
)</f>
        <v>Long Shot ○</v>
      </c>
      <c r="B19" s="89" t="s">
        <v>288</v>
      </c>
      <c r="C19" s="98">
        <v>129.0</v>
      </c>
      <c r="I19" s="97"/>
      <c r="J19" s="97"/>
      <c r="K19" s="97"/>
      <c r="L19" s="97"/>
    </row>
    <row r="20">
      <c r="A20" s="89" t="str">
        <f t="array" ref="A20">IF(
  AND(
    OR(Main!$M$7="", C20&gt;=Main!$M$7),
    OR(Main!$M$6="", C20&lt;=Main!$M$6),
    OR(
      Main!$M$8="-",
      IFERROR(
        INDEX(20:20, MATCH(Main!$M$8, $1:$1, 0))=TRUE,
        FALSE
      )
    )
  ),
  B20,
  ""
)</f>
        <v>Sympathy</v>
      </c>
      <c r="B20" s="89" t="s">
        <v>289</v>
      </c>
      <c r="C20" s="98">
        <v>129.0</v>
      </c>
      <c r="I20" s="97"/>
      <c r="J20" s="97"/>
      <c r="K20" s="97"/>
      <c r="L20" s="97"/>
    </row>
    <row r="21">
      <c r="A21" s="89" t="str">
        <f t="array" ref="A21">IF(
  AND(
    OR(Main!$M$7="", C21&gt;=Main!$M$7),
    OR(Main!$M$6="", C21&lt;=Main!$M$6),
    OR(
      Main!$M$8="-",
      IFERROR(
        INDEX(21:21, MATCH(Main!$M$8, $1:$1, 0))=TRUE,
        FALSE
      )
    )
  ),
  B21,
  ""
)</f>
        <v>Lone Wolf</v>
      </c>
      <c r="B21" s="89" t="s">
        <v>290</v>
      </c>
      <c r="C21" s="98">
        <v>129.0</v>
      </c>
      <c r="I21" s="97"/>
      <c r="J21" s="97"/>
      <c r="K21" s="97"/>
      <c r="L21" s="97"/>
    </row>
    <row r="22">
      <c r="A22" s="89" t="str">
        <f t="array" ref="A22">IF(
  AND(
    OR(Main!$M$7="", C22&gt;=Main!$M$7),
    OR(Main!$M$6="", C22&lt;=Main!$M$6),
    OR(
      Main!$M$8="-",
      IFERROR(
        INDEX(22:22, MATCH(Main!$M$8, $1:$1, 0))=TRUE,
        FALSE
      )
    )
  ),
  B22,
  ""
)</f>
        <v>Tokyo Racecourse ◎</v>
      </c>
      <c r="B22" s="89" t="s">
        <v>291</v>
      </c>
      <c r="C22" s="98">
        <v>174.0</v>
      </c>
      <c r="I22" s="117"/>
      <c r="J22" s="118" t="b">
        <v>1</v>
      </c>
      <c r="K22" s="117"/>
      <c r="L22" s="117"/>
    </row>
    <row r="23">
      <c r="A23" s="89" t="str">
        <f t="array" ref="A23">IF(
  AND(
    OR(Main!$M$7="", C23&gt;=Main!$M$7),
    OR(Main!$M$6="", C23&lt;=Main!$M$6),
    OR(
      Main!$M$8="-",
      IFERROR(
        INDEX(23:23, MATCH(Main!$M$8, $1:$1, 0))=TRUE,
        FALSE
      )
    )
  ),
  B23,
  ""
)</f>
        <v>Tokyo Racecourse ○</v>
      </c>
      <c r="B23" s="89" t="s">
        <v>292</v>
      </c>
      <c r="C23" s="98">
        <v>129.0</v>
      </c>
      <c r="I23" s="115"/>
      <c r="J23" s="116" t="b">
        <v>1</v>
      </c>
      <c r="K23" s="115"/>
      <c r="L23" s="115"/>
    </row>
    <row r="24">
      <c r="A24" s="89" t="str">
        <f t="array" ref="A24">IF(
  AND(
    OR(Main!$M$7="", C24&gt;=Main!$M$7),
    OR(Main!$M$6="", C24&lt;=Main!$M$6),
    OR(
      Main!$M$8="-",
      IFERROR(
        INDEX(24:24, MATCH(Main!$M$8, $1:$1, 0))=TRUE,
        FALSE
      )
    )
  ),
  B24,
  ""
)</f>
        <v>Nakayama Racecourse ◎</v>
      </c>
      <c r="B24" s="89" t="s">
        <v>293</v>
      </c>
      <c r="C24" s="98">
        <v>174.0</v>
      </c>
      <c r="I24" s="115"/>
      <c r="J24" s="115"/>
      <c r="K24" s="115"/>
      <c r="L24" s="116" t="b">
        <v>1</v>
      </c>
    </row>
    <row r="25">
      <c r="A25" s="89" t="str">
        <f t="array" ref="A25">IF(
  AND(
    OR(Main!$M$7="", C25&gt;=Main!$M$7),
    OR(Main!$M$6="", C25&lt;=Main!$M$6),
    OR(
      Main!$M$8="-",
      IFERROR(
        INDEX(25:25, MATCH(Main!$M$8, $1:$1, 0))=TRUE,
        FALSE
      )
    )
  ),
  B25,
  ""
)</f>
        <v>Nakayama Racecourse ○</v>
      </c>
      <c r="B25" s="89" t="s">
        <v>294</v>
      </c>
      <c r="C25" s="98">
        <v>129.0</v>
      </c>
      <c r="I25" s="115"/>
      <c r="J25" s="115"/>
      <c r="K25" s="115"/>
      <c r="L25" s="116" t="b">
        <v>1</v>
      </c>
    </row>
    <row r="26">
      <c r="A26" s="89" t="str">
        <f t="array" ref="A26">IF(
  AND(
    OR(Main!$M$7="", C26&gt;=Main!$M$7),
    OR(Main!$M$6="", C26&lt;=Main!$M$6),
    OR(
      Main!$M$8="-",
      IFERROR(
        INDEX(26:26, MATCH(Main!$M$8, $1:$1, 0))=TRUE,
        FALSE
      )
    )
  ),
  B26,
  ""
)</f>
        <v>Hanshin Racecourse ◎</v>
      </c>
      <c r="B26" s="89" t="s">
        <v>295</v>
      </c>
      <c r="C26" s="98">
        <v>174.0</v>
      </c>
      <c r="I26" s="115"/>
      <c r="J26" s="115"/>
      <c r="K26" s="116" t="b">
        <v>1</v>
      </c>
      <c r="L26" s="115"/>
    </row>
    <row r="27">
      <c r="A27" s="89" t="str">
        <f t="array" ref="A27">IF(
  AND(
    OR(Main!$M$7="", C27&gt;=Main!$M$7),
    OR(Main!$M$6="", C27&lt;=Main!$M$6),
    OR(
      Main!$M$8="-",
      IFERROR(
        INDEX(27:27, MATCH(Main!$M$8, $1:$1, 0))=TRUE,
        FALSE
      )
    )
  ),
  B27,
  ""
)</f>
        <v>Hanshin Racecourse ○</v>
      </c>
      <c r="B27" s="89" t="s">
        <v>296</v>
      </c>
      <c r="C27" s="98">
        <v>129.0</v>
      </c>
      <c r="I27" s="115"/>
      <c r="J27" s="115"/>
      <c r="K27" s="116" t="b">
        <v>1</v>
      </c>
      <c r="L27" s="115"/>
    </row>
    <row r="28">
      <c r="A28" s="89" t="str">
        <f t="array" ref="A28">IF(
  AND(
    OR(Main!$M$7="", C28&gt;=Main!$M$7),
    OR(Main!$M$6="", C28&lt;=Main!$M$6),
    OR(
      Main!$M$8="-",
      IFERROR(
        INDEX(28:28, MATCH(Main!$M$8, $1:$1, 0))=TRUE,
        FALSE
      )
    )
  ),
  B28,
  ""
)</f>
        <v>Kyoto Racecourse ◎</v>
      </c>
      <c r="B28" s="89" t="s">
        <v>297</v>
      </c>
      <c r="C28" s="98">
        <v>174.0</v>
      </c>
      <c r="I28" s="115"/>
      <c r="J28" s="115"/>
      <c r="K28" s="115"/>
      <c r="L28" s="115"/>
    </row>
    <row r="29">
      <c r="A29" s="89" t="str">
        <f t="array" ref="A29">IF(
  AND(
    OR(Main!$M$7="", C29&gt;=Main!$M$7),
    OR(Main!$M$6="", C29&lt;=Main!$M$6),
    OR(
      Main!$M$8="-",
      IFERROR(
        INDEX(29:29, MATCH(Main!$M$8, $1:$1, 0))=TRUE,
        FALSE
      )
    )
  ),
  B29,
  ""
)</f>
        <v>Kyoto Racecourse ○</v>
      </c>
      <c r="B29" s="89" t="s">
        <v>298</v>
      </c>
      <c r="C29" s="98">
        <v>129.0</v>
      </c>
      <c r="I29" s="115"/>
      <c r="J29" s="115"/>
      <c r="K29" s="115"/>
      <c r="L29" s="115"/>
    </row>
    <row r="30">
      <c r="A30" s="89" t="str">
        <f t="array" ref="A30">IF(
  AND(
    OR(Main!$M$7="", C30&gt;=Main!$M$7),
    OR(Main!$M$6="", C30&lt;=Main!$M$6),
    OR(
      Main!$M$8="-",
      IFERROR(
        INDEX(30:30, MATCH(Main!$M$8, $1:$1, 0))=TRUE,
        FALSE
      )
    )
  ),
  B30,
  ""
)</f>
        <v>Chukyo Racecourse ◎</v>
      </c>
      <c r="B30" s="89" t="s">
        <v>299</v>
      </c>
      <c r="C30" s="98">
        <v>174.0</v>
      </c>
      <c r="I30" s="116" t="b">
        <v>1</v>
      </c>
      <c r="J30" s="115"/>
      <c r="K30" s="115"/>
      <c r="L30" s="115"/>
    </row>
    <row r="31">
      <c r="A31" s="89" t="str">
        <f t="array" ref="A31">IF(
  AND(
    OR(Main!$M$7="", C31&gt;=Main!$M$7),
    OR(Main!$M$6="", C31&lt;=Main!$M$6),
    OR(
      Main!$M$8="-",
      IFERROR(
        INDEX(31:31, MATCH(Main!$M$8, $1:$1, 0))=TRUE,
        FALSE
      )
    )
  ),
  B31,
  ""
)</f>
        <v>Chukyo Racecourse ○</v>
      </c>
      <c r="B31" s="89" t="s">
        <v>300</v>
      </c>
      <c r="C31" s="98">
        <v>129.0</v>
      </c>
      <c r="I31" s="116" t="b">
        <v>1</v>
      </c>
      <c r="J31" s="115"/>
      <c r="K31" s="115"/>
      <c r="L31" s="115"/>
    </row>
    <row r="32">
      <c r="A32" s="89" t="str">
        <f t="array" ref="A32">IF(
  AND(
    OR(Main!$M$7="", C32&gt;=Main!$M$7),
    OR(Main!$M$6="", C32&lt;=Main!$M$6),
    OR(
      Main!$M$8="-",
      IFERROR(
        INDEX(32:32, MATCH(Main!$M$8, $1:$1, 0))=TRUE,
        FALSE
      )
    )
  ),
  B32,
  ""
)</f>
        <v>Sapporo Racecourse ◎</v>
      </c>
      <c r="B32" s="89" t="s">
        <v>301</v>
      </c>
      <c r="C32" s="98">
        <v>174.0</v>
      </c>
      <c r="I32" s="115"/>
      <c r="J32" s="115"/>
      <c r="K32" s="115"/>
      <c r="L32" s="115"/>
    </row>
    <row r="33">
      <c r="A33" s="89" t="str">
        <f t="array" ref="A33">IF(
  AND(
    OR(Main!$M$7="", C33&gt;=Main!$M$7),
    OR(Main!$M$6="", C33&lt;=Main!$M$6),
    OR(
      Main!$M$8="-",
      IFERROR(
        INDEX(33:33, MATCH(Main!$M$8, $1:$1, 0))=TRUE,
        FALSE
      )
    )
  ),
  B33,
  ""
)</f>
        <v>Sapporo Racecourse ○</v>
      </c>
      <c r="B33" s="89" t="s">
        <v>302</v>
      </c>
      <c r="C33" s="98">
        <v>129.0</v>
      </c>
      <c r="I33" s="115"/>
      <c r="J33" s="115"/>
      <c r="K33" s="115"/>
      <c r="L33" s="115"/>
    </row>
    <row r="34">
      <c r="A34" s="89" t="str">
        <f t="array" ref="A34">IF(
  AND(
    OR(Main!$M$7="", C34&gt;=Main!$M$7),
    OR(Main!$M$6="", C34&lt;=Main!$M$6),
    OR(
      Main!$M$8="-",
      IFERROR(
        INDEX(34:34, MATCH(Main!$M$8, $1:$1, 0))=TRUE,
        FALSE
      )
    )
  ),
  B34,
  ""
)</f>
        <v>Hakodate Racecourse ◎</v>
      </c>
      <c r="B34" s="89" t="s">
        <v>303</v>
      </c>
      <c r="C34" s="98">
        <v>174.0</v>
      </c>
      <c r="I34" s="115"/>
      <c r="J34" s="115"/>
      <c r="K34" s="115"/>
      <c r="L34" s="115"/>
    </row>
    <row r="35">
      <c r="A35" s="89" t="str">
        <f t="array" ref="A35">IF(
  AND(
    OR(Main!$M$7="", C35&gt;=Main!$M$7),
    OR(Main!$M$6="", C35&lt;=Main!$M$6),
    OR(
      Main!$M$8="-",
      IFERROR(
        INDEX(35:35, MATCH(Main!$M$8, $1:$1, 0))=TRUE,
        FALSE
      )
    )
  ),
  B35,
  ""
)</f>
        <v>Hakodate Racecourse ○</v>
      </c>
      <c r="B35" s="89" t="s">
        <v>304</v>
      </c>
      <c r="C35" s="98">
        <v>129.0</v>
      </c>
      <c r="I35" s="115"/>
      <c r="J35" s="115"/>
      <c r="K35" s="115"/>
      <c r="L35" s="115"/>
    </row>
    <row r="36">
      <c r="A36" s="89" t="str">
        <f t="array" ref="A36">IF(
  AND(
    OR(Main!$M$7="", C36&gt;=Main!$M$7),
    OR(Main!$M$6="", C36&lt;=Main!$M$6),
    OR(
      Main!$M$8="-",
      IFERROR(
        INDEX(36:36, MATCH(Main!$M$8, $1:$1, 0))=TRUE,
        FALSE
      )
    )
  ),
  B36,
  ""
)</f>
        <v>Fukushima Racecourse ◎</v>
      </c>
      <c r="B36" s="89" t="s">
        <v>305</v>
      </c>
      <c r="C36" s="98">
        <v>174.0</v>
      </c>
      <c r="I36" s="115"/>
      <c r="J36" s="115"/>
      <c r="K36" s="115"/>
      <c r="L36" s="115"/>
    </row>
    <row r="37">
      <c r="A37" s="89" t="str">
        <f t="array" ref="A37">IF(
  AND(
    OR(Main!$M$7="", C37&gt;=Main!$M$7),
    OR(Main!$M$6="", C37&lt;=Main!$M$6),
    OR(
      Main!$M$8="-",
      IFERROR(
        INDEX(37:37, MATCH(Main!$M$8, $1:$1, 0))=TRUE,
        FALSE
      )
    )
  ),
  B37,
  ""
)</f>
        <v>Fukushima Racecourse ○</v>
      </c>
      <c r="B37" s="89" t="s">
        <v>306</v>
      </c>
      <c r="C37" s="98">
        <v>129.0</v>
      </c>
      <c r="I37" s="115"/>
      <c r="J37" s="115"/>
      <c r="K37" s="115"/>
      <c r="L37" s="115"/>
    </row>
    <row r="38">
      <c r="A38" s="89" t="str">
        <f t="array" ref="A38">IF(
  AND(
    OR(Main!$M$7="", C38&gt;=Main!$M$7),
    OR(Main!$M$6="", C38&lt;=Main!$M$6),
    OR(
      Main!$M$8="-",
      IFERROR(
        INDEX(38:38, MATCH(Main!$M$8, $1:$1, 0))=TRUE,
        FALSE
      )
    )
  ),
  B38,
  ""
)</f>
        <v>Niigata Racecourse ◎</v>
      </c>
      <c r="B38" s="89" t="s">
        <v>307</v>
      </c>
      <c r="C38" s="98">
        <v>174.0</v>
      </c>
      <c r="I38" s="115"/>
      <c r="J38" s="115"/>
      <c r="K38" s="115"/>
      <c r="L38" s="115"/>
    </row>
    <row r="39">
      <c r="A39" s="89" t="str">
        <f t="array" ref="A39">IF(
  AND(
    OR(Main!$M$7="", C39&gt;=Main!$M$7),
    OR(Main!$M$6="", C39&lt;=Main!$M$6),
    OR(
      Main!$M$8="-",
      IFERROR(
        INDEX(39:39, MATCH(Main!$M$8, $1:$1, 0))=TRUE,
        FALSE
      )
    )
  ),
  B39,
  ""
)</f>
        <v>Niigata Racecourse ○</v>
      </c>
      <c r="B39" s="89" t="s">
        <v>308</v>
      </c>
      <c r="C39" s="98">
        <v>129.0</v>
      </c>
      <c r="I39" s="115"/>
      <c r="J39" s="115"/>
      <c r="K39" s="115"/>
      <c r="L39" s="115"/>
    </row>
    <row r="40">
      <c r="A40" s="89" t="str">
        <f t="array" ref="A40">IF(
  AND(
    OR(Main!$M$7="", C40&gt;=Main!$M$7),
    OR(Main!$M$6="", C40&lt;=Main!$M$6),
    OR(
      Main!$M$8="-",
      IFERROR(
        INDEX(40:40, MATCH(Main!$M$8, $1:$1, 0))=TRUE,
        FALSE
      )
    )
  ),
  B40,
  ""
)</f>
        <v>Kokura Racecourse ◎</v>
      </c>
      <c r="B40" s="89" t="s">
        <v>309</v>
      </c>
      <c r="C40" s="98">
        <v>174.0</v>
      </c>
      <c r="I40" s="115"/>
      <c r="J40" s="115"/>
      <c r="K40" s="115"/>
      <c r="L40" s="115"/>
    </row>
    <row r="41">
      <c r="A41" s="89" t="str">
        <f t="array" ref="A41">IF(
  AND(
    OR(Main!$M$7="", C41&gt;=Main!$M$7),
    OR(Main!$M$6="", C41&lt;=Main!$M$6),
    OR(
      Main!$M$8="-",
      IFERROR(
        INDEX(41:41, MATCH(Main!$M$8, $1:$1, 0))=TRUE,
        FALSE
      )
    )
  ),
  B41,
  ""
)</f>
        <v>Kokura Racecourse ○</v>
      </c>
      <c r="B41" s="89" t="s">
        <v>310</v>
      </c>
      <c r="C41" s="98">
        <v>129.0</v>
      </c>
      <c r="I41" s="115"/>
      <c r="J41" s="115"/>
      <c r="K41" s="115"/>
      <c r="L41" s="115"/>
    </row>
    <row r="42">
      <c r="A42" s="89" t="str">
        <f t="array" ref="A42">IF(
  AND(
    OR(Main!$M$7="", C42&gt;=Main!$M$7),
    OR(Main!$M$6="", C42&lt;=Main!$M$6),
    OR(
      Main!$M$8="-",
      IFERROR(
        INDEX(42:42, MATCH(Main!$M$8, $1:$1, 0))=TRUE,
        FALSE
      )
    )
  ),
  B42,
  ""
)</f>
        <v>Oi Racecourse ◎</v>
      </c>
      <c r="B42" s="89" t="s">
        <v>311</v>
      </c>
      <c r="C42" s="98">
        <v>174.0</v>
      </c>
      <c r="I42" s="115"/>
      <c r="J42" s="115"/>
      <c r="K42" s="115"/>
      <c r="L42" s="115"/>
    </row>
    <row r="43">
      <c r="A43" s="89" t="str">
        <f t="array" ref="A43">IF(
  AND(
    OR(Main!$M$7="", C43&gt;=Main!$M$7),
    OR(Main!$M$6="", C43&lt;=Main!$M$6),
    OR(
      Main!$M$8="-",
      IFERROR(
        INDEX(43:43, MATCH(Main!$M$8, $1:$1, 0))=TRUE,
        FALSE
      )
    )
  ),
  B43,
  ""
)</f>
        <v>Oi Racecourse ○</v>
      </c>
      <c r="B43" s="89" t="s">
        <v>312</v>
      </c>
      <c r="C43" s="98">
        <v>129.0</v>
      </c>
      <c r="I43" s="120"/>
      <c r="J43" s="120"/>
      <c r="K43" s="120"/>
      <c r="L43" s="120"/>
    </row>
    <row r="44">
      <c r="A44" s="89" t="str">
        <f t="array" ref="A44">IF(
  AND(
    OR(Main!$M$7="", C44&gt;=Main!$M$7),
    OR(Main!$M$6="", C44&lt;=Main!$M$6),
    OR(
      Main!$M$8="-",
      IFERROR(
        INDEX(44:44, MATCH(Main!$M$8, $1:$1, 0))=TRUE,
        FALSE
      )
    )
  ),
  B44,
  ""
)</f>
        <v>Standard Distance ◎</v>
      </c>
      <c r="B44" s="89" t="s">
        <v>313</v>
      </c>
      <c r="C44" s="98">
        <v>174.0</v>
      </c>
      <c r="I44" s="118" t="b">
        <v>1</v>
      </c>
      <c r="J44" s="118" t="b">
        <v>1</v>
      </c>
      <c r="K44" s="118" t="b">
        <v>1</v>
      </c>
      <c r="L44" s="118" t="b">
        <v>1</v>
      </c>
    </row>
    <row r="45">
      <c r="A45" s="89" t="str">
        <f t="array" ref="A45">IF(
  AND(
    OR(Main!$M$7="", C45&gt;=Main!$M$7),
    OR(Main!$M$6="", C45&lt;=Main!$M$6),
    OR(
      Main!$M$8="-",
      IFERROR(
        INDEX(45:45, MATCH(Main!$M$8, $1:$1, 0))=TRUE,
        FALSE
      )
    )
  ),
  B45,
  ""
)</f>
        <v>Standard Distance ○</v>
      </c>
      <c r="B45" s="89" t="s">
        <v>314</v>
      </c>
      <c r="C45" s="98">
        <v>129.0</v>
      </c>
      <c r="I45" s="116" t="b">
        <v>1</v>
      </c>
      <c r="J45" s="116" t="b">
        <v>1</v>
      </c>
      <c r="K45" s="116" t="b">
        <v>1</v>
      </c>
      <c r="L45" s="116" t="b">
        <v>1</v>
      </c>
    </row>
    <row r="46">
      <c r="A46" s="89" t="str">
        <f t="array" ref="A46">IF(
  AND(
    OR(Main!$M$7="", C46&gt;=Main!$M$7),
    OR(Main!$M$6="", C46&lt;=Main!$M$6),
    OR(
      Main!$M$8="-",
      IFERROR(
        INDEX(46:46, MATCH(Main!$M$8, $1:$1, 0))=TRUE,
        FALSE
      )
    )
  ),
  B46,
  ""
)</f>
        <v>Non-Standard Distance ◎</v>
      </c>
      <c r="B46" s="89" t="s">
        <v>315</v>
      </c>
      <c r="C46" s="98">
        <v>174.0</v>
      </c>
      <c r="I46" s="115"/>
      <c r="J46" s="115"/>
      <c r="K46" s="115"/>
      <c r="L46" s="115"/>
    </row>
    <row r="47">
      <c r="A47" s="89" t="str">
        <f t="array" ref="A47">IF(
  AND(
    OR(Main!$M$7="", C47&gt;=Main!$M$7),
    OR(Main!$M$6="", C47&lt;=Main!$M$6),
    OR(
      Main!$M$8="-",
      IFERROR(
        INDEX(47:47, MATCH(Main!$M$8, $1:$1, 0))=TRUE,
        FALSE
      )
    )
  ),
  B47,
  ""
)</f>
        <v>Non-Standard Distance ○</v>
      </c>
      <c r="B47" s="89" t="s">
        <v>316</v>
      </c>
      <c r="C47" s="98">
        <v>129.0</v>
      </c>
      <c r="I47" s="120"/>
      <c r="J47" s="120"/>
      <c r="K47" s="120"/>
      <c r="L47" s="120"/>
    </row>
    <row r="48">
      <c r="A48" s="89" t="str">
        <f t="array" ref="A48">IF(
  AND(
    OR(Main!$M$7="", C48&gt;=Main!$M$7),
    OR(Main!$M$6="", C48&lt;=Main!$M$6),
    OR(
      Main!$M$8="-",
      IFERROR(
        INDEX(48:48, MATCH(Main!$M$8, $1:$1, 0))=TRUE,
        FALSE
      )
    )
  ),
  B48,
  ""
)</f>
        <v>Restraint</v>
      </c>
      <c r="B48" s="97" t="s">
        <v>317</v>
      </c>
      <c r="C48" s="94">
        <v>217.0</v>
      </c>
      <c r="I48" s="97"/>
      <c r="J48" s="97"/>
      <c r="K48" s="97"/>
      <c r="L48" s="97"/>
    </row>
    <row r="49">
      <c r="A49" s="89" t="str">
        <f t="array" ref="A49">IF(
  AND(
    OR(Main!$M$7="", C49&gt;=Main!$M$7),
    OR(Main!$M$6="", C49&lt;=Main!$M$6),
    OR(
      Main!$M$8="-",
      IFERROR(
        INDEX(49:49, MATCH(Main!$M$8, $1:$1, 0))=TRUE,
        FALSE
      )
    )
  ),
  B49,
  ""
)</f>
        <v>Firm Conditions ◎</v>
      </c>
      <c r="B49" s="89" t="s">
        <v>318</v>
      </c>
      <c r="C49" s="98">
        <v>174.0</v>
      </c>
      <c r="I49" s="117"/>
      <c r="J49" s="118" t="b">
        <v>1</v>
      </c>
      <c r="K49" s="117"/>
      <c r="L49" s="118" t="b">
        <v>1</v>
      </c>
    </row>
    <row r="50">
      <c r="A50" s="89" t="str">
        <f t="array" ref="A50">IF(
  AND(
    OR(Main!$M$7="", C50&gt;=Main!$M$7),
    OR(Main!$M$6="", C50&lt;=Main!$M$6),
    OR(
      Main!$M$8="-",
      IFERROR(
        INDEX(50:50, MATCH(Main!$M$8, $1:$1, 0))=TRUE,
        FALSE
      )
    )
  ),
  B50,
  ""
)</f>
        <v>Firm Conditions ○</v>
      </c>
      <c r="B50" s="89" t="s">
        <v>319</v>
      </c>
      <c r="C50" s="98">
        <v>129.0</v>
      </c>
      <c r="I50" s="115"/>
      <c r="J50" s="116" t="b">
        <v>1</v>
      </c>
      <c r="K50" s="115"/>
      <c r="L50" s="116" t="b">
        <v>1</v>
      </c>
    </row>
    <row r="51">
      <c r="A51" s="89" t="str">
        <f t="array" ref="A51">IF(
  AND(
    OR(Main!$M$7="", C51&gt;=Main!$M$7),
    OR(Main!$M$6="", C51&lt;=Main!$M$6),
    OR(
      Main!$M$8="-",
      IFERROR(
        INDEX(51:51, MATCH(Main!$M$8, $1:$1, 0))=TRUE,
        FALSE
      )
    )
  ),
  B51,
  ""
)</f>
        <v>Wet Conditions ◎</v>
      </c>
      <c r="B51" s="89" t="s">
        <v>320</v>
      </c>
      <c r="C51" s="98">
        <v>174.0</v>
      </c>
      <c r="I51" s="116" t="b">
        <v>1</v>
      </c>
      <c r="J51" s="115"/>
      <c r="K51" s="116" t="b">
        <v>1</v>
      </c>
      <c r="L51" s="115"/>
    </row>
    <row r="52">
      <c r="A52" s="89" t="str">
        <f t="array" ref="A52">IF(
  AND(
    OR(Main!$M$7="", C52&gt;=Main!$M$7),
    OR(Main!$M$6="", C52&lt;=Main!$M$6),
    OR(
      Main!$M$8="-",
      IFERROR(
        INDEX(52:52, MATCH(Main!$M$8, $1:$1, 0))=TRUE,
        FALSE
      )
    )
  ),
  B52,
  ""
)</f>
        <v>Wet Conditions ○</v>
      </c>
      <c r="B52" s="89" t="s">
        <v>321</v>
      </c>
      <c r="C52" s="98">
        <v>129.0</v>
      </c>
      <c r="I52" s="119" t="b">
        <v>1</v>
      </c>
      <c r="J52" s="120"/>
      <c r="K52" s="119" t="b">
        <v>1</v>
      </c>
      <c r="L52" s="120"/>
    </row>
    <row r="53">
      <c r="A53" s="89" t="str">
        <f t="array" ref="A53">IF(
  AND(
    OR(Main!$M$7="", C53&gt;=Main!$M$7),
    OR(Main!$M$6="", C53&lt;=Main!$M$6),
    OR(
      Main!$M$8="-",
      IFERROR(
        INDEX(53:53, MATCH(Main!$M$8, $1:$1, 0))=TRUE,
        FALSE
      )
    )
  ),
  B53,
  ""
)</f>
        <v>Competitive Spirit ◎</v>
      </c>
      <c r="B53" s="89" t="s">
        <v>322</v>
      </c>
      <c r="C53" s="98">
        <v>174.0</v>
      </c>
      <c r="I53" s="97"/>
      <c r="J53" s="97"/>
      <c r="K53" s="97"/>
      <c r="L53" s="97"/>
    </row>
    <row r="54">
      <c r="A54" s="89" t="str">
        <f t="array" ref="A54">IF(
  AND(
    OR(Main!$M$7="", C54&gt;=Main!$M$7),
    OR(Main!$M$6="", C54&lt;=Main!$M$6),
    OR(
      Main!$M$8="-",
      IFERROR(
        INDEX(54:54, MATCH(Main!$M$8, $1:$1, 0))=TRUE,
        FALSE
      )
    )
  ),
  B54,
  ""
)</f>
        <v>Competitive Spirit ○</v>
      </c>
      <c r="B54" s="89" t="s">
        <v>323</v>
      </c>
      <c r="C54" s="98">
        <v>129.0</v>
      </c>
      <c r="I54" s="97"/>
      <c r="J54" s="97"/>
      <c r="K54" s="97"/>
      <c r="L54" s="97"/>
    </row>
    <row r="55">
      <c r="A55" s="89" t="str">
        <f t="array" ref="A55">IF(
  AND(
    OR(Main!$M$7="", C55&gt;=Main!$M$7),
    OR(Main!$M$6="", C55&lt;=Main!$M$6),
    OR(
      Main!$M$8="-",
      IFERROR(
        INDEX(55:55, MATCH(Main!$M$8, $1:$1, 0))=TRUE,
        FALSE
      )
    )
  ),
  B55,
  ""
)</f>
        <v>Sunny Days ◎</v>
      </c>
      <c r="B55" s="89" t="s">
        <v>324</v>
      </c>
      <c r="C55" s="98">
        <v>174.0</v>
      </c>
      <c r="I55" s="117"/>
      <c r="J55" s="118" t="b">
        <v>1</v>
      </c>
      <c r="K55" s="117"/>
      <c r="L55" s="118" t="b">
        <v>1</v>
      </c>
    </row>
    <row r="56">
      <c r="A56" s="89" t="str">
        <f t="array" ref="A56">IF(
  AND(
    OR(Main!$M$7="", C56&gt;=Main!$M$7),
    OR(Main!$M$6="", C56&lt;=Main!$M$6),
    OR(
      Main!$M$8="-",
      IFERROR(
        INDEX(56:56, MATCH(Main!$M$8, $1:$1, 0))=TRUE,
        FALSE
      )
    )
  ),
  B56,
  ""
)</f>
        <v>Sunny Days ○</v>
      </c>
      <c r="B56" s="89" t="s">
        <v>325</v>
      </c>
      <c r="C56" s="98">
        <v>129.0</v>
      </c>
      <c r="I56" s="115"/>
      <c r="J56" s="116" t="b">
        <v>1</v>
      </c>
      <c r="K56" s="115"/>
      <c r="L56" s="116" t="b">
        <v>1</v>
      </c>
    </row>
    <row r="57">
      <c r="A57" s="89" t="str">
        <f t="array" ref="A57">IF(
  AND(
    OR(Main!$M$7="", C57&gt;=Main!$M$7),
    OR(Main!$M$6="", C57&lt;=Main!$M$6),
    OR(
      Main!$M$8="-",
      IFERROR(
        INDEX(57:57, MATCH(Main!$M$8, $1:$1, 0))=TRUE,
        FALSE
      )
    )
  ),
  B57,
  ""
)</f>
        <v>Cloudy Days ◎</v>
      </c>
      <c r="B57" s="89" t="s">
        <v>326</v>
      </c>
      <c r="C57" s="98">
        <v>174.0</v>
      </c>
      <c r="I57" s="115"/>
      <c r="J57" s="115"/>
      <c r="K57" s="115"/>
      <c r="L57" s="115"/>
    </row>
    <row r="58">
      <c r="A58" s="89" t="str">
        <f t="array" ref="A58">IF(
  AND(
    OR(Main!$M$7="", C58&gt;=Main!$M$7),
    OR(Main!$M$6="", C58&lt;=Main!$M$6),
    OR(
      Main!$M$8="-",
      IFERROR(
        INDEX(58:58, MATCH(Main!$M$8, $1:$1, 0))=TRUE,
        FALSE
      )
    )
  ),
  B58,
  ""
)</f>
        <v>Cloudy Days ○</v>
      </c>
      <c r="B58" s="89" t="s">
        <v>327</v>
      </c>
      <c r="C58" s="98">
        <v>129.0</v>
      </c>
      <c r="I58" s="115"/>
      <c r="J58" s="115"/>
      <c r="K58" s="115"/>
      <c r="L58" s="115"/>
    </row>
    <row r="59">
      <c r="A59" s="89" t="str">
        <f t="array" ref="A59">IF(
  AND(
    OR(Main!$M$7="", C59&gt;=Main!$M$7),
    OR(Main!$M$6="", C59&lt;=Main!$M$6),
    OR(
      Main!$M$8="-",
      IFERROR(
        INDEX(59:59, MATCH(Main!$M$8, $1:$1, 0))=TRUE,
        FALSE
      )
    )
  ),
  B59,
  ""
)</f>
        <v>Rainy Days ◎</v>
      </c>
      <c r="B59" s="89" t="s">
        <v>328</v>
      </c>
      <c r="C59" s="98">
        <v>174.0</v>
      </c>
      <c r="I59" s="115"/>
      <c r="J59" s="115"/>
      <c r="K59" s="116" t="b">
        <v>1</v>
      </c>
      <c r="L59" s="115"/>
    </row>
    <row r="60">
      <c r="A60" s="89" t="str">
        <f t="array" ref="A60">IF(
  AND(
    OR(Main!$M$7="", C60&gt;=Main!$M$7),
    OR(Main!$M$6="", C60&lt;=Main!$M$6),
    OR(
      Main!$M$8="-",
      IFERROR(
        INDEX(60:60, MATCH(Main!$M$8, $1:$1, 0))=TRUE,
        FALSE
      )
    )
  ),
  B60,
  ""
)</f>
        <v>Rainy Days ○</v>
      </c>
      <c r="B60" s="89" t="s">
        <v>329</v>
      </c>
      <c r="C60" s="98">
        <v>129.0</v>
      </c>
      <c r="I60" s="115"/>
      <c r="J60" s="115"/>
      <c r="K60" s="116" t="b">
        <v>1</v>
      </c>
      <c r="L60" s="115"/>
    </row>
    <row r="61">
      <c r="A61" s="89" t="str">
        <f t="array" ref="A61">IF(
  AND(
    OR(Main!$M$7="", C61&gt;=Main!$M$7),
    OR(Main!$M$6="", C61&lt;=Main!$M$6),
    OR(
      Main!$M$8="-",
      IFERROR(
        INDEX(61:61, MATCH(Main!$M$8, $1:$1, 0))=TRUE,
        FALSE
      )
    )
  ),
  B61,
  ""
)</f>
        <v>Snowy Days ◎</v>
      </c>
      <c r="B61" s="89" t="s">
        <v>330</v>
      </c>
      <c r="C61" s="98">
        <v>174.0</v>
      </c>
      <c r="I61" s="116" t="b">
        <v>1</v>
      </c>
      <c r="J61" s="115"/>
      <c r="K61" s="115"/>
      <c r="L61" s="115"/>
    </row>
    <row r="62">
      <c r="A62" s="89" t="str">
        <f t="array" ref="A62">IF(
  AND(
    OR(Main!$M$7="", C62&gt;=Main!$M$7),
    OR(Main!$M$6="", C62&lt;=Main!$M$6),
    OR(
      Main!$M$8="-",
      IFERROR(
        INDEX(62:62, MATCH(Main!$M$8, $1:$1, 0))=TRUE,
        FALSE
      )
    )
  ),
  B62,
  ""
)</f>
        <v>Snowy Days ○</v>
      </c>
      <c r="B62" s="89" t="s">
        <v>331</v>
      </c>
      <c r="C62" s="98">
        <v>129.0</v>
      </c>
      <c r="I62" s="119" t="b">
        <v>1</v>
      </c>
      <c r="J62" s="120"/>
      <c r="K62" s="120"/>
      <c r="L62" s="120"/>
    </row>
    <row r="63">
      <c r="A63" s="89" t="str">
        <f t="array" ref="A63">IF(
  AND(
    OR(Main!$M$7="", C63&gt;=Main!$M$7),
    OR(Main!$M$6="", C63&lt;=Main!$M$6),
    OR(
      Main!$M$8="-",
      IFERROR(
        INDEX(63:63, MATCH(Main!$M$8, $1:$1, 0))=TRUE,
        FALSE
      )
    )
  ),
  B63,
  ""
)</f>
        <v>Target in Sight ◎</v>
      </c>
      <c r="B63" s="89" t="s">
        <v>332</v>
      </c>
      <c r="C63" s="98">
        <v>174.0</v>
      </c>
      <c r="I63" s="97"/>
      <c r="J63" s="97"/>
      <c r="K63" s="97"/>
      <c r="L63" s="97"/>
    </row>
    <row r="64">
      <c r="A64" s="89" t="str">
        <f t="array" ref="A64">IF(
  AND(
    OR(Main!$M$7="", C64&gt;=Main!$M$7),
    OR(Main!$M$6="", C64&lt;=Main!$M$6),
    OR(
      Main!$M$8="-",
      IFERROR(
        INDEX(64:64, MATCH(Main!$M$8, $1:$1, 0))=TRUE,
        FALSE
      )
    )
  ),
  B64,
  ""
)</f>
        <v>Target in Sight ○</v>
      </c>
      <c r="B64" s="89" t="s">
        <v>333</v>
      </c>
      <c r="C64" s="98">
        <v>129.0</v>
      </c>
      <c r="I64" s="97"/>
      <c r="J64" s="97"/>
      <c r="K64" s="97"/>
      <c r="L64" s="97"/>
    </row>
    <row r="65">
      <c r="A65" s="89" t="str">
        <f t="array" ref="A65">IF(
  AND(
    OR(Main!$M$7="", C65&gt;=Main!$M$7),
    OR(Main!$M$6="", C65&lt;=Main!$M$6),
    OR(
      Main!$M$8="-",
      IFERROR(
        INDEX(65:65, MATCH(Main!$M$8, $1:$1, 0))=TRUE,
        FALSE
      )
    )
  ),
  B65,
  ""
)</f>
        <v>Inner Post Proficiency ◎</v>
      </c>
      <c r="B65" s="89" t="s">
        <v>334</v>
      </c>
      <c r="C65" s="98">
        <v>174.0</v>
      </c>
      <c r="I65" s="97"/>
      <c r="J65" s="97"/>
      <c r="K65" s="97"/>
      <c r="L65" s="97"/>
    </row>
    <row r="66">
      <c r="A66" s="89" t="str">
        <f t="array" ref="A66">IF(
  AND(
    OR(Main!$M$7="", C66&gt;=Main!$M$7),
    OR(Main!$M$6="", C66&lt;=Main!$M$6),
    OR(
      Main!$M$8="-",
      IFERROR(
        INDEX(66:66, MATCH(Main!$M$8, $1:$1, 0))=TRUE,
        FALSE
      )
    )
  ),
  B66,
  ""
)</f>
        <v>Inner Post Proficiency ○</v>
      </c>
      <c r="B66" s="89" t="s">
        <v>335</v>
      </c>
      <c r="C66" s="98">
        <v>129.0</v>
      </c>
      <c r="I66" s="97"/>
      <c r="J66" s="97"/>
      <c r="K66" s="97"/>
      <c r="L66" s="97"/>
    </row>
    <row r="67">
      <c r="A67" s="89" t="str">
        <f t="array" ref="A67">IF(
  AND(
    OR(Main!$M$7="", C67&gt;=Main!$M$7),
    OR(Main!$M$6="", C67&lt;=Main!$M$6),
    OR(
      Main!$M$8="-",
      IFERROR(
        INDEX(67:67, MATCH(Main!$M$8, $1:$1, 0))=TRUE,
        FALSE
      )
    )
  ),
  B67,
  ""
)</f>
        <v>Front Runner Savvy ◎</v>
      </c>
      <c r="B67" s="89" t="s">
        <v>336</v>
      </c>
      <c r="C67" s="100">
        <f>SWITCH(Main!$B$15,
  "S-A", D67,
  "B-C", E67,
  "D-E-F", F67,
  "G", G67,
  "Not Found")</f>
        <v>174</v>
      </c>
      <c r="D67" s="101">
        <v>239.0</v>
      </c>
      <c r="E67" s="101">
        <v>195.0</v>
      </c>
      <c r="F67" s="101">
        <v>174.0</v>
      </c>
      <c r="G67" s="101">
        <v>152.0</v>
      </c>
      <c r="H67" s="86" t="s">
        <v>35</v>
      </c>
      <c r="I67" s="118" t="b">
        <v>1</v>
      </c>
      <c r="J67" s="118" t="b">
        <v>1</v>
      </c>
      <c r="K67" s="118" t="b">
        <v>1</v>
      </c>
      <c r="L67" s="118" t="b">
        <v>1</v>
      </c>
    </row>
    <row r="68">
      <c r="A68" s="89" t="str">
        <f t="array" ref="A68">IF(
  AND(
    OR(Main!$M$7="", C68&gt;=Main!$M$7),
    OR(Main!$M$6="", C68&lt;=Main!$M$6),
    OR(
      Main!$M$8="-",
      IFERROR(
        INDEX(68:68, MATCH(Main!$M$8, $1:$1, 0))=TRUE,
        FALSE
      )
    )
  ),
  B68,
  ""
)</f>
        <v>Front Runner Savvy ○</v>
      </c>
      <c r="B68" s="89" t="s">
        <v>337</v>
      </c>
      <c r="C68" s="100">
        <f>SWITCH(Main!$B$15,
  "S-A", D68,
  "B-C", E68,
  "D-E-F", F68,
  "G", G68,
  "Not Found")</f>
        <v>139</v>
      </c>
      <c r="D68" s="101">
        <v>191.0</v>
      </c>
      <c r="E68" s="101">
        <v>157.0</v>
      </c>
      <c r="F68" s="101">
        <v>139.0</v>
      </c>
      <c r="G68" s="101">
        <v>122.0</v>
      </c>
      <c r="H68" s="86" t="s">
        <v>35</v>
      </c>
      <c r="I68" s="116" t="b">
        <v>1</v>
      </c>
      <c r="J68" s="116" t="b">
        <v>1</v>
      </c>
      <c r="K68" s="116" t="b">
        <v>1</v>
      </c>
      <c r="L68" s="116" t="b">
        <v>1</v>
      </c>
    </row>
    <row r="69">
      <c r="A69" s="89" t="str">
        <f t="array" ref="A69">IF(
  AND(
    OR(Main!$M$7="", C69&gt;=Main!$M$7),
    OR(Main!$M$6="", C69&lt;=Main!$M$6),
    OR(
      Main!$M$8="-",
      IFERROR(
        INDEX(69:69, MATCH(Main!$M$8, $1:$1, 0))=TRUE,
        FALSE
      )
    )
  ),
  B69,
  ""
)</f>
        <v>Pace Chaser Savvy ◎</v>
      </c>
      <c r="B69" s="89" t="s">
        <v>338</v>
      </c>
      <c r="C69" s="100">
        <f>SWITCH(Main!$C$15,
  "S-A", D69,
  "B-C", E69,
  "D-E-F", F69,
  "G", G69,
  "Not Found")</f>
        <v>239</v>
      </c>
      <c r="D69" s="101">
        <v>239.0</v>
      </c>
      <c r="E69" s="101">
        <v>195.0</v>
      </c>
      <c r="F69" s="101">
        <v>174.0</v>
      </c>
      <c r="G69" s="101">
        <v>152.0</v>
      </c>
      <c r="H69" s="86" t="s">
        <v>36</v>
      </c>
      <c r="I69" s="116" t="b">
        <v>1</v>
      </c>
      <c r="J69" s="116" t="b">
        <v>1</v>
      </c>
      <c r="K69" s="116" t="b">
        <v>1</v>
      </c>
      <c r="L69" s="116" t="b">
        <v>1</v>
      </c>
    </row>
    <row r="70">
      <c r="A70" s="89" t="str">
        <f t="array" ref="A70">IF(
  AND(
    OR(Main!$M$7="", C70&gt;=Main!$M$7),
    OR(Main!$M$6="", C70&lt;=Main!$M$6),
    OR(
      Main!$M$8="-",
      IFERROR(
        INDEX(70:70, MATCH(Main!$M$8, $1:$1, 0))=TRUE,
        FALSE
      )
    )
  ),
  B70,
  ""
)</f>
        <v>Pace Chaser Savvy ○</v>
      </c>
      <c r="B70" s="89" t="s">
        <v>18</v>
      </c>
      <c r="C70" s="100">
        <f>SWITCH(Main!$C$15,
  "S-A", D70,
  "B-C", E70,
  "D-E-F", F70,
  "G", G70,
  "Not Found")</f>
        <v>191</v>
      </c>
      <c r="D70" s="101">
        <v>191.0</v>
      </c>
      <c r="E70" s="101">
        <v>157.0</v>
      </c>
      <c r="F70" s="101">
        <v>139.0</v>
      </c>
      <c r="G70" s="101">
        <v>122.0</v>
      </c>
      <c r="H70" s="86" t="s">
        <v>36</v>
      </c>
      <c r="I70" s="116" t="b">
        <v>1</v>
      </c>
      <c r="J70" s="116" t="b">
        <v>1</v>
      </c>
      <c r="K70" s="116" t="b">
        <v>1</v>
      </c>
      <c r="L70" s="116" t="b">
        <v>1</v>
      </c>
    </row>
    <row r="71">
      <c r="A71" s="89" t="str">
        <f t="array" ref="A71">IF(
  AND(
    OR(Main!$M$7="", C71&gt;=Main!$M$7),
    OR(Main!$M$6="", C71&lt;=Main!$M$6),
    OR(
      Main!$M$8="-",
      IFERROR(
        INDEX(71:71, MATCH(Main!$M$8, $1:$1, 0))=TRUE,
        FALSE
      )
    )
  ),
  B71,
  ""
)</f>
        <v>Late Surger Savvy ◎</v>
      </c>
      <c r="B71" s="89" t="s">
        <v>339</v>
      </c>
      <c r="C71" s="100">
        <f>SWITCH(Main!$D$15,
  "S-A", D71,
  "B-C", E71,
  "D-E-F", F71,
  "G", G71,
  "Not Found")</f>
        <v>239</v>
      </c>
      <c r="D71" s="101">
        <v>239.0</v>
      </c>
      <c r="E71" s="101">
        <v>195.0</v>
      </c>
      <c r="F71" s="101">
        <v>174.0</v>
      </c>
      <c r="G71" s="101">
        <v>152.0</v>
      </c>
      <c r="H71" s="86" t="s">
        <v>37</v>
      </c>
      <c r="I71" s="116" t="b">
        <v>1</v>
      </c>
      <c r="J71" s="116" t="b">
        <v>1</v>
      </c>
      <c r="K71" s="116" t="b">
        <v>1</v>
      </c>
      <c r="L71" s="116" t="b">
        <v>1</v>
      </c>
    </row>
    <row r="72">
      <c r="A72" s="89" t="str">
        <f t="array" ref="A72">IF(
  AND(
    OR(Main!$M$7="", C72&gt;=Main!$M$7),
    OR(Main!$M$6="", C72&lt;=Main!$M$6),
    OR(
      Main!$M$8="-",
      IFERROR(
        INDEX(72:72, MATCH(Main!$M$8, $1:$1, 0))=TRUE,
        FALSE
      )
    )
  ),
  B72,
  ""
)</f>
        <v>Late Surger Savvy ○</v>
      </c>
      <c r="B72" s="89" t="s">
        <v>340</v>
      </c>
      <c r="C72" s="100">
        <f>SWITCH(Main!$D$15,
  "S-A", D72,
  "B-C", E72,
  "D-E-F", F72,
  "G", G72,
  "Not Found")</f>
        <v>191</v>
      </c>
      <c r="D72" s="101">
        <v>191.0</v>
      </c>
      <c r="E72" s="101">
        <v>157.0</v>
      </c>
      <c r="F72" s="101">
        <v>139.0</v>
      </c>
      <c r="G72" s="101">
        <v>122.0</v>
      </c>
      <c r="H72" s="86" t="s">
        <v>37</v>
      </c>
      <c r="I72" s="116" t="b">
        <v>1</v>
      </c>
      <c r="J72" s="116" t="b">
        <v>1</v>
      </c>
      <c r="K72" s="116" t="b">
        <v>1</v>
      </c>
      <c r="L72" s="116" t="b">
        <v>1</v>
      </c>
    </row>
    <row r="73">
      <c r="A73" s="89" t="str">
        <f t="array" ref="A73">IF(
  AND(
    OR(Main!$M$7="", C73&gt;=Main!$M$7),
    OR(Main!$M$6="", C73&lt;=Main!$M$6),
    OR(
      Main!$M$8="-",
      IFERROR(
        INDEX(73:73, MATCH(Main!$M$8, $1:$1, 0))=TRUE,
        FALSE
      )
    )
  ),
  B73,
  ""
)</f>
        <v>End Closer Savvy ◎</v>
      </c>
      <c r="B73" s="89" t="s">
        <v>341</v>
      </c>
      <c r="C73" s="100">
        <f>SWITCH(Main!$E$15,
  "S-A", D73,
  "B-C", E73,
  "D-E-F", F73,
  "G", G73,
  "Not Found")</f>
        <v>174</v>
      </c>
      <c r="D73" s="101">
        <v>239.0</v>
      </c>
      <c r="E73" s="101">
        <v>195.0</v>
      </c>
      <c r="F73" s="101">
        <v>174.0</v>
      </c>
      <c r="G73" s="101">
        <v>152.0</v>
      </c>
      <c r="H73" s="86" t="s">
        <v>38</v>
      </c>
      <c r="I73" s="116" t="b">
        <v>1</v>
      </c>
      <c r="J73" s="116" t="b">
        <v>1</v>
      </c>
      <c r="K73" s="116" t="b">
        <v>1</v>
      </c>
      <c r="L73" s="116" t="b">
        <v>1</v>
      </c>
    </row>
    <row r="74">
      <c r="A74" s="89" t="str">
        <f t="array" ref="A74">IF(
  AND(
    OR(Main!$M$7="", C74&gt;=Main!$M$7),
    OR(Main!$M$6="", C74&lt;=Main!$M$6),
    OR(
      Main!$M$8="-",
      IFERROR(
        INDEX(74:74, MATCH(Main!$M$8, $1:$1, 0))=TRUE,
        FALSE
      )
    )
  ),
  B74,
  ""
)</f>
        <v>End Closer Savvy ○</v>
      </c>
      <c r="B74" s="89" t="s">
        <v>342</v>
      </c>
      <c r="C74" s="100">
        <f>SWITCH(Main!$E$15,
  "S-A", D74,
  "B-C", E74,
  "D-E-F", F74,
  "G", G74,
  "Not Found")</f>
        <v>139</v>
      </c>
      <c r="D74" s="101">
        <v>191.0</v>
      </c>
      <c r="E74" s="101">
        <v>157.0</v>
      </c>
      <c r="F74" s="101">
        <v>139.0</v>
      </c>
      <c r="G74" s="101">
        <v>122.0</v>
      </c>
      <c r="H74" s="86" t="s">
        <v>38</v>
      </c>
      <c r="I74" s="121" t="b">
        <v>1</v>
      </c>
      <c r="J74" s="121" t="b">
        <v>1</v>
      </c>
      <c r="K74" s="121" t="b">
        <v>1</v>
      </c>
      <c r="L74" s="119" t="b">
        <v>1</v>
      </c>
    </row>
    <row r="75">
      <c r="A75" s="89" t="str">
        <f t="array" ref="A75">IF(
  AND(
    OR(Main!$M$7="", C75&gt;=Main!$M$7),
    OR(Main!$M$6="", C75&lt;=Main!$M$6),
    OR(
      Main!$M$8="-",
      IFERROR(
        INDEX(75:75, MATCH(Main!$M$8, $1:$1, 0))=TRUE,
        FALSE
      )
    )
  ),
  B75,
  ""
)</f>
        <v>Lucky Seven</v>
      </c>
      <c r="B75" s="89" t="s">
        <v>343</v>
      </c>
      <c r="C75" s="122">
        <v>174.0</v>
      </c>
    </row>
    <row r="76">
      <c r="C76" s="110"/>
      <c r="D76" s="111" t="s">
        <v>24</v>
      </c>
      <c r="E76" s="112" t="s">
        <v>26</v>
      </c>
      <c r="F76" s="113" t="s">
        <v>34</v>
      </c>
      <c r="G76" s="114" t="s">
        <v>345</v>
      </c>
    </row>
    <row r="77">
      <c r="C77" s="110"/>
    </row>
    <row r="78">
      <c r="C78" s="110"/>
    </row>
    <row r="79">
      <c r="C79" s="110"/>
    </row>
    <row r="80">
      <c r="C80" s="11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22.5"/>
    <col customWidth="1" min="3" max="3" width="23.38"/>
    <col customWidth="1" min="4" max="4" width="7.63"/>
    <col customWidth="1" min="5" max="5" width="22.13"/>
    <col customWidth="1" min="6" max="6" width="30.38"/>
    <col customWidth="1" min="7" max="7" width="8.5"/>
    <col customWidth="1" min="8" max="8" width="20.63"/>
    <col customWidth="1" min="9" max="9" width="26.75"/>
    <col customWidth="1" min="10" max="10" width="8.0"/>
  </cols>
  <sheetData>
    <row r="1">
      <c r="A1" s="97" t="s">
        <v>350</v>
      </c>
      <c r="B1" s="55" t="s">
        <v>184</v>
      </c>
      <c r="C1" s="123" t="s">
        <v>351</v>
      </c>
      <c r="D1" s="107">
        <v>137.0</v>
      </c>
      <c r="E1" s="55" t="s">
        <v>195</v>
      </c>
      <c r="F1" s="123" t="s">
        <v>352</v>
      </c>
      <c r="G1" s="107">
        <v>125.0</v>
      </c>
      <c r="H1" s="97"/>
      <c r="I1" s="97"/>
      <c r="J1" s="107">
        <v>0.0</v>
      </c>
    </row>
    <row r="2">
      <c r="A2" s="97" t="s">
        <v>353</v>
      </c>
      <c r="B2" s="55" t="s">
        <v>232</v>
      </c>
      <c r="C2" s="123" t="s">
        <v>354</v>
      </c>
      <c r="D2" s="107">
        <v>67.0</v>
      </c>
      <c r="E2" s="55" t="s">
        <v>216</v>
      </c>
      <c r="F2" s="123" t="s">
        <v>355</v>
      </c>
      <c r="G2" s="107">
        <v>137.0</v>
      </c>
      <c r="H2" s="97"/>
      <c r="I2" s="97"/>
      <c r="J2" s="107">
        <v>0.0</v>
      </c>
    </row>
    <row r="3">
      <c r="A3" s="97" t="s">
        <v>356</v>
      </c>
      <c r="B3" s="55" t="s">
        <v>223</v>
      </c>
      <c r="C3" s="123" t="s">
        <v>357</v>
      </c>
      <c r="D3" s="107">
        <v>66.0</v>
      </c>
      <c r="E3" s="55" t="s">
        <v>230</v>
      </c>
      <c r="F3" s="123" t="s">
        <v>358</v>
      </c>
      <c r="G3" s="107">
        <v>74.0</v>
      </c>
      <c r="H3" s="97"/>
      <c r="I3" s="97"/>
      <c r="J3" s="107">
        <v>0.0</v>
      </c>
    </row>
    <row r="4">
      <c r="A4" s="97" t="s">
        <v>359</v>
      </c>
      <c r="B4" s="55" t="s">
        <v>206</v>
      </c>
      <c r="C4" s="123" t="s">
        <v>360</v>
      </c>
      <c r="D4" s="107">
        <v>137.0</v>
      </c>
      <c r="E4" s="55" t="s">
        <v>222</v>
      </c>
      <c r="F4" s="123" t="s">
        <v>361</v>
      </c>
      <c r="G4" s="107">
        <v>137.0</v>
      </c>
      <c r="H4" s="55" t="s">
        <v>222</v>
      </c>
      <c r="I4" s="58" t="s">
        <v>362</v>
      </c>
      <c r="J4" s="107">
        <v>137.0</v>
      </c>
    </row>
    <row r="5">
      <c r="A5" s="97" t="s">
        <v>33</v>
      </c>
      <c r="B5" s="55" t="s">
        <v>184</v>
      </c>
      <c r="C5" s="123" t="s">
        <v>363</v>
      </c>
      <c r="D5" s="107">
        <v>137.0</v>
      </c>
      <c r="E5" s="55" t="s">
        <v>212</v>
      </c>
      <c r="F5" s="123" t="s">
        <v>364</v>
      </c>
      <c r="G5" s="107">
        <v>125.0</v>
      </c>
      <c r="H5" s="55" t="s">
        <v>184</v>
      </c>
      <c r="I5" s="58" t="s">
        <v>365</v>
      </c>
      <c r="J5" s="107">
        <v>137.0</v>
      </c>
    </row>
    <row r="6">
      <c r="A6" s="97" t="s">
        <v>366</v>
      </c>
      <c r="B6" s="55" t="s">
        <v>235</v>
      </c>
      <c r="C6" s="123" t="s">
        <v>367</v>
      </c>
      <c r="D6" s="107">
        <v>66.0</v>
      </c>
      <c r="E6" s="55" t="s">
        <v>186</v>
      </c>
      <c r="F6" s="123" t="s">
        <v>368</v>
      </c>
      <c r="G6" s="107">
        <v>137.0</v>
      </c>
      <c r="H6" s="97"/>
      <c r="I6" s="97"/>
      <c r="J6" s="107">
        <v>0.0</v>
      </c>
    </row>
    <row r="7">
      <c r="A7" s="97" t="s">
        <v>369</v>
      </c>
      <c r="B7" s="55" t="s">
        <v>171</v>
      </c>
      <c r="C7" s="123" t="s">
        <v>370</v>
      </c>
      <c r="D7" s="107">
        <v>125.0</v>
      </c>
      <c r="E7" s="55" t="s">
        <v>220</v>
      </c>
      <c r="F7" s="123" t="s">
        <v>371</v>
      </c>
      <c r="G7" s="107">
        <v>137.0</v>
      </c>
      <c r="H7" s="97"/>
      <c r="I7" s="97"/>
      <c r="J7" s="107">
        <v>0.0</v>
      </c>
    </row>
    <row r="8">
      <c r="A8" s="97" t="s">
        <v>372</v>
      </c>
      <c r="B8" s="55" t="s">
        <v>202</v>
      </c>
      <c r="C8" s="123" t="s">
        <v>373</v>
      </c>
      <c r="D8" s="107">
        <v>137.0</v>
      </c>
      <c r="E8" s="55" t="s">
        <v>176</v>
      </c>
      <c r="F8" s="123" t="s">
        <v>374</v>
      </c>
      <c r="G8" s="107">
        <v>137.0</v>
      </c>
      <c r="H8" s="97"/>
      <c r="I8" s="97"/>
      <c r="J8" s="107">
        <v>0.0</v>
      </c>
    </row>
    <row r="9">
      <c r="A9" s="97" t="s">
        <v>375</v>
      </c>
      <c r="B9" s="55" t="s">
        <v>206</v>
      </c>
      <c r="C9" s="123" t="s">
        <v>376</v>
      </c>
      <c r="D9" s="107">
        <v>137.0</v>
      </c>
      <c r="E9" s="55" t="s">
        <v>201</v>
      </c>
      <c r="F9" s="123" t="s">
        <v>377</v>
      </c>
      <c r="G9" s="107">
        <v>137.0</v>
      </c>
      <c r="H9" s="97"/>
      <c r="I9" s="97"/>
      <c r="J9" s="107">
        <v>0.0</v>
      </c>
    </row>
    <row r="10">
      <c r="A10" s="97" t="s">
        <v>378</v>
      </c>
      <c r="B10" s="55" t="s">
        <v>262</v>
      </c>
      <c r="C10" s="123" t="s">
        <v>379</v>
      </c>
      <c r="D10" s="107">
        <v>137.0</v>
      </c>
      <c r="E10" s="55" t="s">
        <v>217</v>
      </c>
      <c r="F10" s="123" t="s">
        <v>380</v>
      </c>
      <c r="G10" s="107">
        <v>137.0</v>
      </c>
      <c r="H10" s="97"/>
      <c r="I10" s="97"/>
      <c r="J10" s="107">
        <v>0.0</v>
      </c>
    </row>
    <row r="11">
      <c r="A11" s="97" t="s">
        <v>381</v>
      </c>
      <c r="B11" s="55" t="s">
        <v>208</v>
      </c>
      <c r="C11" s="123" t="s">
        <v>382</v>
      </c>
      <c r="D11" s="107">
        <v>137.0</v>
      </c>
      <c r="E11" s="55" t="s">
        <v>175</v>
      </c>
      <c r="F11" s="123" t="s">
        <v>383</v>
      </c>
      <c r="G11" s="107">
        <v>137.0</v>
      </c>
      <c r="H11" s="97"/>
      <c r="I11" s="97"/>
      <c r="J11" s="107">
        <v>0.0</v>
      </c>
    </row>
    <row r="12">
      <c r="A12" s="97" t="s">
        <v>384</v>
      </c>
      <c r="B12" s="55" t="s">
        <v>233</v>
      </c>
      <c r="C12" s="123" t="s">
        <v>385</v>
      </c>
      <c r="D12" s="107">
        <v>66.0</v>
      </c>
      <c r="E12" s="55" t="s">
        <v>175</v>
      </c>
      <c r="F12" s="123" t="s">
        <v>386</v>
      </c>
      <c r="G12" s="107">
        <v>137.0</v>
      </c>
      <c r="H12" s="97"/>
      <c r="I12" s="97"/>
      <c r="J12" s="107">
        <v>0.0</v>
      </c>
    </row>
    <row r="13">
      <c r="A13" s="97" t="s">
        <v>387</v>
      </c>
      <c r="B13" s="55" t="s">
        <v>262</v>
      </c>
      <c r="C13" s="123" t="s">
        <v>388</v>
      </c>
      <c r="D13" s="107">
        <v>137.0</v>
      </c>
      <c r="E13" s="55" t="s">
        <v>192</v>
      </c>
      <c r="F13" s="123" t="s">
        <v>389</v>
      </c>
      <c r="G13" s="107">
        <v>125.0</v>
      </c>
      <c r="H13" s="97"/>
      <c r="I13" s="97"/>
      <c r="J13" s="107">
        <v>0.0</v>
      </c>
    </row>
    <row r="14">
      <c r="A14" s="97" t="s">
        <v>390</v>
      </c>
      <c r="B14" s="55" t="s">
        <v>270</v>
      </c>
      <c r="C14" s="123" t="s">
        <v>391</v>
      </c>
      <c r="D14" s="107">
        <v>66.0</v>
      </c>
      <c r="E14" s="55" t="s">
        <v>228</v>
      </c>
      <c r="F14" s="123" t="s">
        <v>392</v>
      </c>
      <c r="G14" s="107">
        <v>60.0</v>
      </c>
      <c r="H14" s="97"/>
      <c r="I14" s="97"/>
      <c r="J14" s="107">
        <v>0.0</v>
      </c>
    </row>
    <row r="15">
      <c r="A15" s="97" t="s">
        <v>393</v>
      </c>
      <c r="B15" s="55" t="s">
        <v>171</v>
      </c>
      <c r="C15" s="123" t="s">
        <v>394</v>
      </c>
      <c r="D15" s="107">
        <v>125.0</v>
      </c>
      <c r="E15" s="55" t="s">
        <v>214</v>
      </c>
      <c r="F15" s="123" t="s">
        <v>395</v>
      </c>
      <c r="G15" s="107">
        <v>67.0</v>
      </c>
      <c r="H15" s="97"/>
      <c r="I15" s="97"/>
      <c r="J15" s="107">
        <v>0.0</v>
      </c>
    </row>
    <row r="16">
      <c r="A16" s="97" t="s">
        <v>396</v>
      </c>
      <c r="B16" s="55" t="s">
        <v>202</v>
      </c>
      <c r="C16" s="123" t="s">
        <v>397</v>
      </c>
      <c r="D16" s="107">
        <v>137.0</v>
      </c>
      <c r="E16" s="55" t="s">
        <v>198</v>
      </c>
      <c r="F16" s="123" t="s">
        <v>398</v>
      </c>
      <c r="G16" s="107">
        <v>137.0</v>
      </c>
      <c r="H16" s="97"/>
      <c r="I16" s="97"/>
      <c r="J16" s="107">
        <v>0.0</v>
      </c>
    </row>
    <row r="17">
      <c r="A17" s="97" t="s">
        <v>399</v>
      </c>
      <c r="B17" s="55" t="s">
        <v>224</v>
      </c>
      <c r="C17" s="123" t="s">
        <v>400</v>
      </c>
      <c r="D17" s="107">
        <v>66.0</v>
      </c>
      <c r="E17" s="55" t="s">
        <v>180</v>
      </c>
      <c r="F17" s="123" t="s">
        <v>401</v>
      </c>
      <c r="G17" s="107">
        <v>137.0</v>
      </c>
      <c r="H17" s="97"/>
      <c r="I17" s="97"/>
      <c r="J17" s="107">
        <v>0.0</v>
      </c>
    </row>
    <row r="18">
      <c r="A18" s="97" t="s">
        <v>402</v>
      </c>
      <c r="B18" s="55" t="s">
        <v>262</v>
      </c>
      <c r="C18" s="123" t="s">
        <v>403</v>
      </c>
      <c r="D18" s="107">
        <v>137.0</v>
      </c>
      <c r="E18" s="55" t="s">
        <v>176</v>
      </c>
      <c r="F18" s="123" t="s">
        <v>404</v>
      </c>
      <c r="G18" s="107">
        <v>137.0</v>
      </c>
      <c r="H18" s="97"/>
      <c r="I18" s="97"/>
      <c r="J18" s="107">
        <v>0.0</v>
      </c>
    </row>
    <row r="19">
      <c r="A19" s="97" t="s">
        <v>405</v>
      </c>
      <c r="B19" s="55" t="s">
        <v>226</v>
      </c>
      <c r="C19" s="123" t="s">
        <v>406</v>
      </c>
      <c r="D19" s="107">
        <v>66.0</v>
      </c>
      <c r="E19" s="55" t="s">
        <v>197</v>
      </c>
      <c r="F19" s="123" t="s">
        <v>407</v>
      </c>
      <c r="G19" s="107">
        <v>137.0</v>
      </c>
      <c r="H19" s="97"/>
      <c r="I19" s="97"/>
      <c r="J19" s="107">
        <v>0.0</v>
      </c>
    </row>
    <row r="20">
      <c r="A20" s="97" t="s">
        <v>408</v>
      </c>
      <c r="B20" s="55" t="s">
        <v>219</v>
      </c>
      <c r="C20" s="123" t="s">
        <v>409</v>
      </c>
      <c r="D20" s="107">
        <v>137.0</v>
      </c>
      <c r="E20" s="55" t="s">
        <v>205</v>
      </c>
      <c r="F20" s="123" t="s">
        <v>410</v>
      </c>
      <c r="G20" s="107">
        <v>137.0</v>
      </c>
      <c r="H20" s="97"/>
      <c r="I20" s="97"/>
      <c r="J20" s="107">
        <v>0.0</v>
      </c>
    </row>
    <row r="21">
      <c r="A21" s="97" t="s">
        <v>411</v>
      </c>
      <c r="B21" s="55" t="s">
        <v>270</v>
      </c>
      <c r="C21" s="123" t="s">
        <v>412</v>
      </c>
      <c r="D21" s="107">
        <v>66.0</v>
      </c>
      <c r="E21" s="55" t="s">
        <v>170</v>
      </c>
      <c r="F21" s="123" t="s">
        <v>413</v>
      </c>
      <c r="G21" s="107">
        <v>125.0</v>
      </c>
      <c r="H21" s="97"/>
      <c r="I21" s="97"/>
      <c r="J21" s="107">
        <v>0.0</v>
      </c>
    </row>
    <row r="22">
      <c r="A22" s="97" t="s">
        <v>414</v>
      </c>
      <c r="B22" s="55" t="s">
        <v>172</v>
      </c>
      <c r="C22" s="123" t="s">
        <v>415</v>
      </c>
      <c r="D22" s="107">
        <v>125.0</v>
      </c>
      <c r="E22" s="55" t="s">
        <v>173</v>
      </c>
      <c r="F22" s="123" t="s">
        <v>416</v>
      </c>
      <c r="G22" s="107">
        <v>125.0</v>
      </c>
      <c r="H22" s="97"/>
      <c r="I22" s="97"/>
      <c r="J22" s="107">
        <v>0.0</v>
      </c>
    </row>
    <row r="23">
      <c r="A23" s="97" t="s">
        <v>417</v>
      </c>
      <c r="B23" s="55" t="s">
        <v>269</v>
      </c>
      <c r="C23" s="123" t="s">
        <v>418</v>
      </c>
      <c r="D23" s="107">
        <v>66.0</v>
      </c>
      <c r="E23" s="55" t="s">
        <v>165</v>
      </c>
      <c r="F23" s="123" t="s">
        <v>419</v>
      </c>
      <c r="G23" s="107">
        <v>60.0</v>
      </c>
      <c r="H23" s="97"/>
      <c r="I23" s="97"/>
      <c r="J23" s="107">
        <v>0.0</v>
      </c>
    </row>
    <row r="24">
      <c r="A24" s="97" t="s">
        <v>420</v>
      </c>
      <c r="B24" s="55" t="s">
        <v>266</v>
      </c>
      <c r="C24" s="123" t="s">
        <v>421</v>
      </c>
      <c r="D24" s="107">
        <v>137.0</v>
      </c>
      <c r="E24" s="55" t="s">
        <v>268</v>
      </c>
      <c r="F24" s="123" t="s">
        <v>422</v>
      </c>
      <c r="G24" s="107">
        <v>137.0</v>
      </c>
      <c r="H24" s="97"/>
      <c r="I24" s="97"/>
      <c r="J24" s="107">
        <v>0.0</v>
      </c>
    </row>
    <row r="25">
      <c r="A25" s="97" t="s">
        <v>423</v>
      </c>
      <c r="B25" s="55" t="s">
        <v>200</v>
      </c>
      <c r="C25" s="123" t="s">
        <v>424</v>
      </c>
      <c r="D25" s="107">
        <v>137.0</v>
      </c>
      <c r="E25" s="55" t="s">
        <v>234</v>
      </c>
      <c r="F25" s="123" t="s">
        <v>425</v>
      </c>
      <c r="G25" s="107">
        <v>66.0</v>
      </c>
      <c r="H25" s="97"/>
      <c r="I25" s="97"/>
      <c r="J25" s="107">
        <v>0.0</v>
      </c>
    </row>
    <row r="26">
      <c r="A26" s="97"/>
      <c r="B26" s="97" t="s">
        <v>426</v>
      </c>
      <c r="C26" s="97"/>
      <c r="D26" s="97"/>
      <c r="E26" s="97"/>
      <c r="F26" s="97"/>
      <c r="G26" s="97"/>
      <c r="H26" s="97"/>
      <c r="I26" s="97"/>
      <c r="J26" s="97"/>
    </row>
    <row r="27">
      <c r="A27" s="97"/>
      <c r="B27" s="97"/>
      <c r="C27" s="97"/>
      <c r="D27" s="97"/>
      <c r="E27" s="97"/>
      <c r="F27" s="97"/>
      <c r="G27" s="97"/>
      <c r="H27" s="97"/>
      <c r="I27" s="97"/>
      <c r="J27" s="97"/>
    </row>
    <row r="28">
      <c r="A28" s="97"/>
      <c r="B28" s="124" t="s">
        <v>427</v>
      </c>
      <c r="C28" s="97"/>
      <c r="D28" s="97"/>
      <c r="E28" s="97"/>
      <c r="F28" s="97"/>
      <c r="G28" s="97"/>
      <c r="H28" s="97"/>
      <c r="I28" s="97"/>
      <c r="J28" s="97"/>
    </row>
    <row r="29">
      <c r="A29" s="97"/>
      <c r="B29" s="97" t="s">
        <v>428</v>
      </c>
      <c r="C29" s="97"/>
      <c r="D29" s="97"/>
      <c r="E29" s="97"/>
      <c r="F29" s="97"/>
      <c r="G29" s="97"/>
      <c r="H29" s="97"/>
      <c r="I29" s="97"/>
      <c r="J29" s="97"/>
    </row>
    <row r="30">
      <c r="A30" s="97"/>
      <c r="B30" s="97" t="s">
        <v>429</v>
      </c>
      <c r="C30" s="97"/>
      <c r="D30" s="97"/>
      <c r="E30" s="97"/>
      <c r="F30" s="97"/>
      <c r="G30" s="97"/>
      <c r="H30" s="97"/>
      <c r="I30" s="97"/>
      <c r="J30" s="97"/>
    </row>
    <row r="31">
      <c r="A31" s="97"/>
      <c r="B31" s="97" t="s">
        <v>430</v>
      </c>
      <c r="C31" s="97"/>
      <c r="D31" s="97"/>
      <c r="E31" s="97"/>
      <c r="F31" s="97"/>
      <c r="G31" s="97"/>
      <c r="H31" s="97"/>
      <c r="I31" s="97"/>
      <c r="J31" s="97"/>
    </row>
    <row r="32">
      <c r="A32" s="97"/>
      <c r="B32" s="125" t="s">
        <v>431</v>
      </c>
      <c r="C32" s="97"/>
      <c r="D32" s="97"/>
      <c r="E32" s="97"/>
      <c r="F32" s="97"/>
      <c r="G32" s="97"/>
      <c r="H32" s="97"/>
      <c r="I32" s="97"/>
      <c r="J32" s="97"/>
    </row>
    <row r="33">
      <c r="A33" s="97"/>
      <c r="B33" s="97"/>
      <c r="C33" s="97"/>
      <c r="D33" s="97"/>
      <c r="E33" s="97"/>
      <c r="F33" s="97"/>
      <c r="G33" s="97"/>
      <c r="H33" s="97"/>
      <c r="I33" s="97"/>
      <c r="J33" s="97"/>
    </row>
    <row r="34">
      <c r="A34" s="97"/>
      <c r="B34" s="97"/>
      <c r="C34" s="97"/>
      <c r="D34" s="97"/>
      <c r="E34" s="97"/>
      <c r="F34" s="97"/>
      <c r="G34" s="97"/>
      <c r="H34" s="97"/>
      <c r="I34" s="97"/>
      <c r="J34" s="97"/>
    </row>
    <row r="35">
      <c r="A35" s="97"/>
      <c r="B35" s="97"/>
      <c r="C35" s="97"/>
      <c r="D35" s="97"/>
      <c r="E35" s="97"/>
      <c r="F35" s="97"/>
      <c r="G35" s="97"/>
      <c r="H35" s="97"/>
      <c r="I35" s="97"/>
      <c r="J35" s="97"/>
    </row>
    <row r="36">
      <c r="A36" s="97"/>
      <c r="B36" s="97"/>
      <c r="C36" s="97"/>
      <c r="D36" s="97"/>
      <c r="E36" s="97"/>
      <c r="F36" s="97"/>
      <c r="G36" s="97"/>
      <c r="H36" s="97"/>
      <c r="I36" s="97"/>
      <c r="J36" s="97"/>
    </row>
    <row r="37">
      <c r="A37" s="97"/>
      <c r="B37" s="97"/>
      <c r="C37" s="97"/>
      <c r="D37" s="97"/>
      <c r="E37" s="97"/>
      <c r="F37" s="97"/>
      <c r="G37" s="97"/>
      <c r="H37" s="97"/>
      <c r="I37" s="97"/>
      <c r="J37" s="97"/>
    </row>
    <row r="38">
      <c r="A38" s="97"/>
      <c r="B38" s="97"/>
      <c r="C38" s="97"/>
      <c r="D38" s="97"/>
      <c r="E38" s="97"/>
      <c r="F38" s="97"/>
      <c r="G38" s="97"/>
      <c r="H38" s="97"/>
      <c r="I38" s="97"/>
      <c r="J38" s="97"/>
    </row>
    <row r="39">
      <c r="A39" s="97"/>
      <c r="B39" s="97"/>
      <c r="C39" s="97"/>
      <c r="D39" s="97"/>
      <c r="E39" s="97"/>
      <c r="F39" s="97"/>
      <c r="G39" s="97"/>
      <c r="H39" s="97"/>
      <c r="I39" s="97"/>
      <c r="J39" s="97"/>
    </row>
    <row r="40">
      <c r="A40" s="97"/>
      <c r="B40" s="97"/>
      <c r="C40" s="97"/>
      <c r="D40" s="97"/>
      <c r="E40" s="97"/>
      <c r="F40" s="97"/>
      <c r="G40" s="97"/>
      <c r="H40" s="97"/>
      <c r="I40" s="97"/>
      <c r="J40" s="97"/>
    </row>
  </sheetData>
  <hyperlinks>
    <hyperlink r:id="rId1" ref="B28"/>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19.88"/>
    <col customWidth="1" min="2" max="2" width="19.63"/>
  </cols>
  <sheetData>
    <row r="1">
      <c r="A1" s="86" t="s">
        <v>344</v>
      </c>
      <c r="B1" s="86" t="s">
        <v>344</v>
      </c>
      <c r="C1" s="126">
        <v>0.0</v>
      </c>
    </row>
    <row r="2">
      <c r="A2" s="89" t="str">
        <f>IF(
  AND(
    OR(Main!$M$7="", C2&gt;=Main!$M$7),
    OR(Main!$M$6="", C2&lt;=Main!$M$6)
  ),
  B2,
  ""
)</f>
        <v>Be Still</v>
      </c>
      <c r="B2" s="97" t="s">
        <v>432</v>
      </c>
      <c r="C2" s="95">
        <f>SWITCH(Main!D$15,
  "S-A", D2,
  "B-C", E2,
  "D-E-F", F2,
  "G", G2,
  "Not Found")</f>
        <v>239</v>
      </c>
      <c r="D2" s="96">
        <v>239.0</v>
      </c>
      <c r="E2" s="96">
        <v>195.0</v>
      </c>
      <c r="F2" s="96">
        <v>174.0</v>
      </c>
      <c r="G2" s="96">
        <v>152.0</v>
      </c>
      <c r="H2" s="97" t="s">
        <v>37</v>
      </c>
    </row>
    <row r="3">
      <c r="A3" s="89" t="str">
        <f>IF(
  AND(
    OR(Main!$M$7="", C3&gt;=Main!$M$7),
    OR(Main!$M$6="", C3&lt;=Main!$M$6)
  ),
  B3,
  ""
)</f>
        <v>Familiar Ground</v>
      </c>
      <c r="B3" s="97" t="s">
        <v>433</v>
      </c>
      <c r="C3" s="94">
        <v>217.0</v>
      </c>
      <c r="D3" s="97"/>
      <c r="E3" s="97"/>
      <c r="F3" s="97"/>
      <c r="G3" s="97"/>
      <c r="H3" s="97" t="s">
        <v>25</v>
      </c>
    </row>
    <row r="4">
      <c r="A4" s="89" t="str">
        <f>IF(
  AND(
    OR(Main!$M$7="", C4&gt;=Main!$M$7),
    OR(Main!$M$6="", C4&lt;=Main!$M$6)
  ),
  B4,
  ""
)</f>
        <v>Free-Spirited</v>
      </c>
      <c r="B4" s="97" t="s">
        <v>434</v>
      </c>
      <c r="C4" s="95">
        <f>SWITCH(Main!E$13,
  "S-A", D4,
  "B-C", E4,
  "D-E-F", F4,
  "G", G4,
  "Not Found")</f>
        <v>195</v>
      </c>
      <c r="D4" s="96">
        <v>239.0</v>
      </c>
      <c r="E4" s="96">
        <v>195.0</v>
      </c>
      <c r="F4" s="96">
        <v>174.0</v>
      </c>
      <c r="G4" s="96">
        <v>152.0</v>
      </c>
      <c r="H4" s="97" t="s">
        <v>31</v>
      </c>
    </row>
    <row r="5">
      <c r="A5" s="89" t="str">
        <f>IF(
  AND(
    OR(Main!$M$7="", C5&gt;=Main!$M$7),
    OR(Main!$M$6="", C5&lt;=Main!$M$6)
  ),
  B5,
  ""
)</f>
        <v>Ignited Spirit STA</v>
      </c>
      <c r="B5" s="86" t="s">
        <v>435</v>
      </c>
      <c r="C5" s="98">
        <v>263.0</v>
      </c>
    </row>
    <row r="6">
      <c r="A6" s="89" t="str">
        <f>IF(
  AND(
    OR(Main!$M$7="", C6&gt;=Main!$M$7),
    OR(Main!$M$6="", C6&lt;=Main!$M$6)
  ),
  B6,
  ""
)</f>
        <v>Corner Recovery ○</v>
      </c>
      <c r="B6" s="86" t="s">
        <v>436</v>
      </c>
      <c r="C6" s="126">
        <v>217.0</v>
      </c>
    </row>
    <row r="7">
      <c r="A7" s="89" t="str">
        <f>IF(
  AND(
    OR(Main!$M$7="", C7&gt;=Main!$M$7),
    OR(Main!$M$6="", C7&lt;=Main!$M$6)
  ),
  B7,
  ""
)</f>
        <v>Straightaway Recovery</v>
      </c>
      <c r="B7" s="89" t="s">
        <v>437</v>
      </c>
      <c r="C7" s="126">
        <v>217.0</v>
      </c>
    </row>
    <row r="8">
      <c r="A8" s="89" t="str">
        <f>IF(
  AND(
    OR(Main!$M$7="", C8&gt;=Main!$M$7),
    OR(Main!$M$6="", C8&lt;=Main!$M$6)
  ),
  B8,
  ""
)</f>
        <v>Lay Low</v>
      </c>
      <c r="B8" s="89" t="s">
        <v>438</v>
      </c>
      <c r="C8" s="126">
        <v>217.0</v>
      </c>
    </row>
    <row r="9">
      <c r="A9" s="89" t="str">
        <f>IF(
  AND(
    OR(Main!$M$7="", C9&gt;=Main!$M$7),
    OR(Main!$M$6="", C9&lt;=Main!$M$6)
  ),
  B9,
  ""
)</f>
        <v>Pace Strategy</v>
      </c>
      <c r="B9" s="89" t="s">
        <v>439</v>
      </c>
      <c r="C9" s="126">
        <v>217.0</v>
      </c>
    </row>
    <row r="10">
      <c r="A10" s="89" t="str">
        <f>IF(
  AND(
    OR(Main!$M$7="", C10&gt;=Main!$M$7),
    OR(Main!$M$6="", C10&lt;=Main!$M$6)
  ),
  B10,
  ""
)</f>
        <v>Calm in a Crowd</v>
      </c>
      <c r="B10" s="89" t="s">
        <v>440</v>
      </c>
      <c r="C10" s="126">
        <v>217.0</v>
      </c>
      <c r="I10" s="86"/>
    </row>
    <row r="11">
      <c r="A11" s="89" t="str">
        <f>IF(
  AND(
    OR(Main!$M$7="", C11&gt;=Main!$M$7),
    OR(Main!$M$6="", C11&lt;=Main!$M$6)
  ),
  B11,
  ""
)</f>
        <v>Stamina to Spare</v>
      </c>
      <c r="B11" s="89" t="s">
        <v>441</v>
      </c>
      <c r="C11" s="100">
        <f>SWITCH(Main!$C$15,
  "S-A", D11,
  "B-C", E11,
  "D-E-F", F11,
  "G", G11,
  "Not Found")</f>
        <v>239</v>
      </c>
      <c r="D11" s="101">
        <v>239.0</v>
      </c>
      <c r="E11" s="101">
        <v>195.0</v>
      </c>
      <c r="F11" s="101">
        <v>174.0</v>
      </c>
      <c r="G11" s="101">
        <v>152.0</v>
      </c>
      <c r="H11" s="86" t="s">
        <v>36</v>
      </c>
    </row>
    <row r="12">
      <c r="A12" s="89" t="str">
        <f>IF(
  AND(
    OR(Main!$M$7="", C12&gt;=Main!$M$7),
    OR(Main!$M$6="", C12&lt;=Main!$M$6)
  ),
  B12,
  ""
)</f>
        <v>Preferred Position</v>
      </c>
      <c r="B12" s="89" t="s">
        <v>442</v>
      </c>
      <c r="C12" s="100">
        <f>SWITCH(Main!$C$15,
  "S-A", D12,
  "B-C", E12,
  "D-E-F", F12,
  "G", G12,
  "Not Found")</f>
        <v>239</v>
      </c>
      <c r="D12" s="101">
        <v>239.0</v>
      </c>
      <c r="E12" s="101">
        <v>195.0</v>
      </c>
      <c r="F12" s="101">
        <v>174.0</v>
      </c>
      <c r="G12" s="101">
        <v>152.0</v>
      </c>
      <c r="H12" s="86" t="s">
        <v>36</v>
      </c>
    </row>
    <row r="13">
      <c r="A13" s="89" t="str">
        <f>IF(
  AND(
    OR(Main!$M$7="", C13&gt;=Main!$M$7),
    OR(Main!$M$6="", C13&lt;=Main!$M$6)
  ),
  B13,
  ""
)</f>
        <v>Standing By</v>
      </c>
      <c r="B13" s="89" t="s">
        <v>443</v>
      </c>
      <c r="C13" s="100">
        <f>SWITCH(Main!$E$15,
  "S-A", D13,
  "B-C", E13,
  "D-E-F", F13,
  "G", G13,
  "Not Found")</f>
        <v>174</v>
      </c>
      <c r="D13" s="101">
        <v>239.0</v>
      </c>
      <c r="E13" s="101">
        <v>195.0</v>
      </c>
      <c r="F13" s="101">
        <v>174.0</v>
      </c>
      <c r="G13" s="101">
        <v>152.0</v>
      </c>
      <c r="H13" s="86" t="s">
        <v>38</v>
      </c>
    </row>
    <row r="14">
      <c r="A14" s="89" t="str">
        <f>IF(
  AND(
    OR(Main!$M$7="", C14&gt;=Main!$M$7),
    OR(Main!$M$6="", C14&lt;=Main!$M$6)
  ),
  B14,
  ""
)</f>
        <v>Wait-and-See</v>
      </c>
      <c r="B14" s="89" t="s">
        <v>444</v>
      </c>
      <c r="C14" s="100">
        <f>SWITCH(Main!$B$13,
  "S-A", D14,
  "B-C", E14,
  "D-E-F", F14,
  "G", G14,
  "Not Found")</f>
        <v>174</v>
      </c>
      <c r="D14" s="101">
        <v>239.0</v>
      </c>
      <c r="E14" s="101">
        <v>195.0</v>
      </c>
      <c r="F14" s="101">
        <v>174.0</v>
      </c>
      <c r="G14" s="101">
        <v>152.0</v>
      </c>
      <c r="H14" s="86" t="s">
        <v>28</v>
      </c>
    </row>
    <row r="15">
      <c r="A15" s="89" t="str">
        <f>IF(
  AND(
    OR(Main!$M$7="", C15&gt;=Main!$M$7),
    OR(Main!$M$6="", C15&lt;=Main!$M$6)
  ),
  B15,
  ""
)</f>
        <v>Watchful Eye</v>
      </c>
      <c r="B15" s="89" t="s">
        <v>445</v>
      </c>
      <c r="C15" s="100">
        <f>SWITCH(Main!$C$13,
  "S-A", D15,
  "B-C", E15,
  "D-E-F", F15,
  "G", G15,
  "Not Found")</f>
        <v>239</v>
      </c>
      <c r="D15" s="101">
        <v>239.0</v>
      </c>
      <c r="E15" s="101">
        <v>195.0</v>
      </c>
      <c r="F15" s="101">
        <v>174.0</v>
      </c>
      <c r="G15" s="101">
        <v>152.0</v>
      </c>
      <c r="H15" s="86" t="s">
        <v>29</v>
      </c>
    </row>
    <row r="16">
      <c r="A16" s="89" t="str">
        <f>IF(
  AND(
    OR(Main!$M$7="", C16&gt;=Main!$M$7),
    OR(Main!$M$6="", C16&lt;=Main!$M$6)
  ),
  B16,
  ""
)</f>
        <v>Rosy Outlook</v>
      </c>
      <c r="B16" s="89" t="s">
        <v>446</v>
      </c>
      <c r="C16" s="100">
        <f>SWITCH(Main!$D$13,
  "S-A", D16,
  "B-C", E16,
  "D-E-F", F16,
  "G", G16,
  "Not Found")</f>
        <v>239</v>
      </c>
      <c r="D16" s="101">
        <v>239.0</v>
      </c>
      <c r="E16" s="101">
        <v>195.0</v>
      </c>
      <c r="F16" s="101">
        <v>174.0</v>
      </c>
      <c r="G16" s="101">
        <v>152.0</v>
      </c>
      <c r="H16" s="86" t="s">
        <v>30</v>
      </c>
    </row>
    <row r="17">
      <c r="A17" s="89" t="str">
        <f>IF(
  AND(
    OR(Main!$M$7="", C17&gt;=Main!$M$7),
    OR(Main!$M$6="", C17&lt;=Main!$M$6)
  ),
  B17,
  ""
)</f>
        <v>Deep Breaths</v>
      </c>
      <c r="B17" s="89" t="s">
        <v>447</v>
      </c>
      <c r="C17" s="100">
        <f>SWITCH(Main!$E$13,
  "S-A", D17,
  "B-C", E17,
  "D-E-F", F17,
  "G", G17,
  "Not Found")</f>
        <v>195</v>
      </c>
      <c r="D17" s="101">
        <v>239.0</v>
      </c>
      <c r="E17" s="101">
        <v>195.0</v>
      </c>
      <c r="F17" s="101">
        <v>174.0</v>
      </c>
      <c r="G17" s="101">
        <v>152.0</v>
      </c>
      <c r="H17" s="86" t="s">
        <v>31</v>
      </c>
    </row>
    <row r="18">
      <c r="A18" s="89" t="str">
        <f>IF(
  AND(
    OR(Main!$M$7="", C18&gt;=Main!$M$7),
    OR(Main!$M$6="", C18&lt;=Main!$M$6)
  ),
  B18,
  ""
)</f>
        <v>Extra Tank</v>
      </c>
      <c r="B18" s="89" t="s">
        <v>448</v>
      </c>
      <c r="C18" s="100">
        <f>SWITCH(Main!$E$13,
  "S-A", D18,
  "B-C", E18,
  "D-E-F", F18,
  "G", G18,
  "Not Found")</f>
        <v>195</v>
      </c>
      <c r="D18" s="127">
        <v>239.0</v>
      </c>
      <c r="E18" s="127">
        <v>195.0</v>
      </c>
      <c r="F18" s="127">
        <v>174.0</v>
      </c>
      <c r="G18" s="127">
        <v>152.0</v>
      </c>
      <c r="H18" s="86" t="s">
        <v>31</v>
      </c>
    </row>
    <row r="19">
      <c r="A19" s="89" t="str">
        <f>IF(
  AND(
    OR(Main!$M$7="", C19&gt;=Main!$M$7),
    OR(Main!$M$6="", C19&lt;=Main!$M$6)
  ),
  B19,
  ""
)</f>
        <v>Soft Step</v>
      </c>
      <c r="B19" s="89" t="s">
        <v>449</v>
      </c>
      <c r="C19" s="100">
        <f>SWITCH(Main!$D$13,
  "S-A", D19,
  "B-C", E19,
  "D-E-F", F19,
  "G", G19,
  "Not Found")</f>
        <v>239</v>
      </c>
      <c r="D19" s="101">
        <v>239.0</v>
      </c>
      <c r="E19" s="101">
        <v>195.0</v>
      </c>
      <c r="F19" s="101">
        <v>174.0</v>
      </c>
      <c r="G19" s="101">
        <v>152.0</v>
      </c>
      <c r="H19" s="86" t="s">
        <v>30</v>
      </c>
    </row>
    <row r="20">
      <c r="A20" s="89" t="str">
        <f>IF(
  AND(
    OR(Main!$M$7="", C20&gt;=Main!$M$7),
    OR(Main!$M$6="", C20&lt;=Main!$M$6)
  ),
  B20,
  ""
)</f>
        <v>Passing Pro</v>
      </c>
      <c r="B20" s="89" t="s">
        <v>450</v>
      </c>
      <c r="C20" s="100">
        <f>SWITCH(Main!$E$13,
  "S-A", D20,
  "B-C", E20,
  "D-E-F", F20,
  "G", G20,
  "Not Found")</f>
        <v>195</v>
      </c>
      <c r="D20" s="101">
        <v>239.0</v>
      </c>
      <c r="E20" s="101">
        <v>195.0</v>
      </c>
      <c r="F20" s="101">
        <v>174.0</v>
      </c>
      <c r="G20" s="101">
        <v>152.0</v>
      </c>
      <c r="H20" s="86" t="s">
        <v>31</v>
      </c>
    </row>
    <row r="21">
      <c r="A21" s="89" t="str">
        <f>IF(
  AND(
    OR(Main!$M$7="", C21&gt;=Main!$M$7),
    OR(Main!$M$6="", C21&lt;=Main!$M$6)
  ),
  B21,
  ""
)</f>
        <v>Moxie</v>
      </c>
      <c r="B21" s="89" t="s">
        <v>451</v>
      </c>
      <c r="C21" s="100">
        <f>SWITCH(Main!$B$15,
  "S-A", D21,
  "B-C", E21,
  "D-E-F", F21,
  "G", G21,
  "Not Found")</f>
        <v>174</v>
      </c>
      <c r="D21" s="101">
        <v>239.0</v>
      </c>
      <c r="E21" s="101">
        <v>195.0</v>
      </c>
      <c r="F21" s="101">
        <v>174.0</v>
      </c>
      <c r="G21" s="101">
        <v>152.0</v>
      </c>
      <c r="H21" s="86" t="s">
        <v>35</v>
      </c>
    </row>
    <row r="22">
      <c r="A22" s="89" t="str">
        <f>IF(
  AND(
    OR(Main!$M$7="", C22&gt;=Main!$M$7),
    OR(Main!$M$6="", C22&lt;=Main!$M$6)
  ),
  B22,
  ""
)</f>
        <v>Hydrate</v>
      </c>
      <c r="B22" s="89" t="s">
        <v>452</v>
      </c>
      <c r="C22" s="100">
        <f>SWITCH(Main!$C$15,
  "S-A", D22,
  "B-C", E22,
  "D-E-F", F22,
  "G", G22,
  "Not Found")</f>
        <v>239</v>
      </c>
      <c r="D22" s="101">
        <v>239.0</v>
      </c>
      <c r="E22" s="101">
        <v>195.0</v>
      </c>
      <c r="F22" s="101">
        <v>174.0</v>
      </c>
      <c r="G22" s="101">
        <v>152.0</v>
      </c>
      <c r="H22" s="86" t="s">
        <v>36</v>
      </c>
    </row>
    <row r="23">
      <c r="A23" s="89" t="str">
        <f>IF(
  AND(
    OR(Main!$M$7="", C23&gt;=Main!$M$7),
    OR(Main!$M$6="", C23&lt;=Main!$M$6)
  ),
  B23,
  ""
)</f>
        <v>A Small Breather</v>
      </c>
      <c r="B23" s="89" t="s">
        <v>453</v>
      </c>
      <c r="C23" s="100">
        <f>SWITCH(Main!$D$15,
  "S-A", D23,
  "B-C", E23,
  "D-E-F", F23,
  "G", G23,
  "Not Found")</f>
        <v>239</v>
      </c>
      <c r="D23" s="101">
        <v>239.0</v>
      </c>
      <c r="E23" s="101">
        <v>195.0</v>
      </c>
      <c r="F23" s="101">
        <v>174.0</v>
      </c>
      <c r="G23" s="101">
        <v>152.0</v>
      </c>
      <c r="H23" s="86" t="s">
        <v>37</v>
      </c>
    </row>
    <row r="24">
      <c r="A24" s="89" t="str">
        <f>IF(
  AND(
    OR(Main!$M$7="", C24&gt;=Main!$M$7),
    OR(Main!$M$6="", C24&lt;=Main!$M$6)
  ),
  B24,
  ""
)</f>
        <v>After-School Stroll</v>
      </c>
      <c r="B24" s="89" t="s">
        <v>454</v>
      </c>
      <c r="C24" s="100">
        <f>SWITCH(Main!$E$15,
  "S-A", D24,
  "B-C", E24,
  "D-E-F", F24,
  "G", G24,
  "Not Found")</f>
        <v>174</v>
      </c>
      <c r="D24" s="101">
        <v>239.0</v>
      </c>
      <c r="E24" s="101">
        <v>195.0</v>
      </c>
      <c r="F24" s="101">
        <v>174.0</v>
      </c>
      <c r="G24" s="101">
        <v>152.0</v>
      </c>
      <c r="H24" s="86" t="s">
        <v>38</v>
      </c>
    </row>
    <row r="25">
      <c r="A25" s="89" t="str">
        <f>IF(
  AND(
    OR(Main!$M$7="", C25&gt;=Main!$M$7),
    OR(Main!$M$6="", C25&lt;=Main!$M$6)
  ),
  B25,
  ""
)</f>
        <v>Levelheaded</v>
      </c>
      <c r="B25" s="89" t="s">
        <v>455</v>
      </c>
      <c r="C25" s="100">
        <f>SWITCH(Main!$E$15,
  "S-A", D25,
  "B-C", E25,
  "D-E-F", F25,
  "G", G25,
  "Not Found")</f>
        <v>174</v>
      </c>
      <c r="D25" s="101">
        <v>239.0</v>
      </c>
      <c r="E25" s="101">
        <v>195.0</v>
      </c>
      <c r="F25" s="101">
        <v>174.0</v>
      </c>
      <c r="G25" s="101">
        <v>152.0</v>
      </c>
      <c r="H25" s="86" t="s">
        <v>38</v>
      </c>
    </row>
    <row r="26">
      <c r="A26" s="89" t="str">
        <f>IF(
  AND(
    OR(Main!$M$7="", C26&gt;=Main!$M$7),
    OR(Main!$M$6="", C26&lt;=Main!$M$6)
  ),
  B26,
  ""
)</f>
        <v>Triple 7s</v>
      </c>
      <c r="B26" s="89" t="s">
        <v>456</v>
      </c>
      <c r="C26" s="98">
        <v>217.0</v>
      </c>
    </row>
    <row r="27">
      <c r="A27" s="89" t="str">
        <f>IF(
  AND(
    OR(Main!$M$7="", C27&gt;=Main!$M$7),
    OR(Main!$M$6="", C27&lt;=Main!$M$6)
  ),
  B27,
  ""
)</f>
        <v>Shake It Out</v>
      </c>
      <c r="B27" s="89" t="s">
        <v>457</v>
      </c>
      <c r="C27" s="122">
        <v>217.0</v>
      </c>
    </row>
    <row r="28">
      <c r="C28" s="110"/>
      <c r="D28" s="111" t="s">
        <v>24</v>
      </c>
      <c r="E28" s="112" t="s">
        <v>26</v>
      </c>
      <c r="F28" s="113" t="s">
        <v>34</v>
      </c>
      <c r="G28" s="114" t="s">
        <v>345</v>
      </c>
    </row>
    <row r="29">
      <c r="B29" s="110"/>
    </row>
    <row r="30">
      <c r="B30" s="110"/>
    </row>
    <row r="31">
      <c r="B31" s="110"/>
    </row>
    <row r="32">
      <c r="B32" s="1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25.5"/>
    <col customWidth="1" min="2" max="2" width="22.75"/>
  </cols>
  <sheetData>
    <row r="1">
      <c r="A1" s="86" t="s">
        <v>344</v>
      </c>
      <c r="B1" s="86" t="s">
        <v>344</v>
      </c>
      <c r="C1" s="91">
        <v>0.0</v>
      </c>
    </row>
    <row r="2">
      <c r="A2" s="89" t="str">
        <f>IF(
  AND(
    OR(Main!$M$7="", C2&gt;=Main!$M$7),
    OR(Main!$M$6="", C2&lt;=Main!$M$6)
  ),
  B2,
  ""
)</f>
        <v>Ignited Spirit SPD</v>
      </c>
      <c r="B2" s="97" t="s">
        <v>54</v>
      </c>
      <c r="C2" s="94">
        <v>263.0</v>
      </c>
    </row>
    <row r="3">
      <c r="A3" s="89" t="str">
        <f>IF(
  AND(
    OR(Main!$M$7="", C3&gt;=Main!$M$7),
    OR(Main!$M$6="", C3&lt;=Main!$M$6)
  ),
  B3,
  ""
)</f>
        <v>Ignited Spirit PWR</v>
      </c>
      <c r="B3" s="97" t="s">
        <v>55</v>
      </c>
      <c r="C3" s="94">
        <v>263.0</v>
      </c>
    </row>
    <row r="4">
      <c r="A4" s="89" t="str">
        <f>IF(
  AND(
    OR(Main!$M$7="", C4&gt;=Main!$M$7),
    OR(Main!$M$6="", C4&lt;=Main!$M$6)
  ),
  B4,
  ""
)</f>
        <v>Ignited Spirit GUT</v>
      </c>
      <c r="B4" s="97" t="s">
        <v>56</v>
      </c>
      <c r="C4" s="94">
        <v>263.0</v>
      </c>
    </row>
    <row r="5">
      <c r="A5" s="89" t="str">
        <f>IF(
  AND(
    OR(Main!$M$7="", C5&gt;=Main!$M$7),
    OR(Main!$M$6="", C5&lt;=Main!$M$6)
  ),
  B5,
  ""
)</f>
        <v>Ignited Spirit WIT</v>
      </c>
      <c r="B5" s="97" t="s">
        <v>57</v>
      </c>
      <c r="C5" s="94">
        <v>263.0</v>
      </c>
    </row>
    <row r="6">
      <c r="A6" s="89" t="str">
        <f>IF(
  AND(
    OR(Main!$M$7="", C6&gt;=Main!$M$7),
    OR(Main!$M$6="", C6&lt;=Main!$M$6)
  ),
  B6,
  ""
)</f>
        <v>Corner Adept ○</v>
      </c>
      <c r="B6" s="86" t="s">
        <v>58</v>
      </c>
      <c r="C6" s="98">
        <v>217.0</v>
      </c>
    </row>
    <row r="7">
      <c r="A7" s="89" t="str">
        <f>IF(
  AND(
    OR(Main!$M$7="", C7&gt;=Main!$M$7),
    OR(Main!$M$6="", C7&lt;=Main!$M$6)
  ),
  B7,
  ""
)</f>
        <v>Straightaway Adept</v>
      </c>
      <c r="B7" s="89" t="s">
        <v>59</v>
      </c>
      <c r="C7" s="98">
        <v>217.0</v>
      </c>
    </row>
    <row r="8">
      <c r="A8" s="89" t="str">
        <f>IF(
  AND(
    OR(Main!$M$7="", C8&gt;=Main!$M$7),
    OR(Main!$M$6="", C8&lt;=Main!$M$6)
  ),
  B8,
  ""
)</f>
        <v>Ramp Up</v>
      </c>
      <c r="B8" s="89" t="s">
        <v>60</v>
      </c>
      <c r="C8" s="98">
        <v>217.0</v>
      </c>
    </row>
    <row r="9">
      <c r="A9" s="89" t="str">
        <f>IF(
  AND(
    OR(Main!$M$7="", C9&gt;=Main!$M$7),
    OR(Main!$M$6="", C9&lt;=Main!$M$6)
  ),
  B9,
  ""
)</f>
        <v>Homestretch Haste</v>
      </c>
      <c r="B9" s="89" t="s">
        <v>61</v>
      </c>
      <c r="C9" s="98">
        <v>217.0</v>
      </c>
    </row>
    <row r="10">
      <c r="A10" s="89" t="str">
        <f>IF(
  AND(
    OR(Main!$M$7="", C10&gt;=Main!$M$7),
    OR(Main!$M$6="", C10&lt;=Main!$M$6)
  ),
  B10,
  ""
)</f>
        <v>Fast-Paced</v>
      </c>
      <c r="B10" s="89" t="s">
        <v>62</v>
      </c>
      <c r="C10" s="100">
        <f>SWITCH(Main!B$15,
  "S-A", D10,
  "B-C", E10,
  "D-E-F", F10,
  "G", G10,
  "Not Found")</f>
        <v>174</v>
      </c>
      <c r="D10" s="101">
        <v>239.0</v>
      </c>
      <c r="E10" s="101">
        <v>195.0</v>
      </c>
      <c r="F10" s="101">
        <v>174.0</v>
      </c>
      <c r="G10" s="101">
        <v>152.0</v>
      </c>
      <c r="H10" s="86" t="s">
        <v>35</v>
      </c>
    </row>
    <row r="11">
      <c r="A11" s="89" t="str">
        <f>IF(
  AND(
    OR(Main!$M$7="", C11&gt;=Main!$M$7),
    OR(Main!$M$6="", C11&lt;=Main!$M$6)
  ),
  B11,
  ""
)</f>
        <v>Prepared to Pass</v>
      </c>
      <c r="B11" s="89" t="s">
        <v>63</v>
      </c>
      <c r="C11" s="100">
        <f>SWITCH(Main!C$15,
  "S-A", D11,
  "B-C", E11,
  "D-E-F", F11,
  "G", G11,
  "Not Found")</f>
        <v>239</v>
      </c>
      <c r="D11" s="101">
        <v>239.0</v>
      </c>
      <c r="E11" s="101">
        <v>195.0</v>
      </c>
      <c r="F11" s="101">
        <v>174.0</v>
      </c>
      <c r="G11" s="101">
        <v>152.0</v>
      </c>
      <c r="H11" s="86" t="s">
        <v>36</v>
      </c>
    </row>
    <row r="12">
      <c r="A12" s="89" t="str">
        <f>IF(
  AND(
    OR(Main!$M$7="", C12&gt;=Main!$M$7),
    OR(Main!$M$6="", C12&lt;=Main!$M$6)
  ),
  B12,
  ""
)</f>
        <v>Position Pilfer</v>
      </c>
      <c r="B12" s="89" t="s">
        <v>64</v>
      </c>
      <c r="C12" s="100">
        <f>SWITCH(Main!D$15,
  "S-A", D12,
  "B-C", E12,
  "D-E-F", F12,
  "G", G12,
  "Not Found")</f>
        <v>239</v>
      </c>
      <c r="D12" s="101">
        <v>239.0</v>
      </c>
      <c r="E12" s="101">
        <v>195.0</v>
      </c>
      <c r="F12" s="101">
        <v>174.0</v>
      </c>
      <c r="G12" s="101">
        <v>152.0</v>
      </c>
      <c r="H12" s="86" t="s">
        <v>37</v>
      </c>
    </row>
    <row r="13">
      <c r="A13" s="89" t="str">
        <f>IF(
  AND(
    OR(Main!$M$7="", C13&gt;=Main!$M$7),
    OR(Main!$M$6="", C13&lt;=Main!$M$6)
  ),
  B13,
  ""
)</f>
        <v>Outer Swell</v>
      </c>
      <c r="B13" s="89" t="s">
        <v>65</v>
      </c>
      <c r="C13" s="100">
        <f>SWITCH(Main!D$15,
  "S-A", D13,
  "B-C", E13,
  "D-E-F", F13,
  "G", G13,
  "Not Found")</f>
        <v>239</v>
      </c>
      <c r="D13" s="101">
        <v>239.0</v>
      </c>
      <c r="E13" s="101">
        <v>195.0</v>
      </c>
      <c r="F13" s="101">
        <v>174.0</v>
      </c>
      <c r="G13" s="101">
        <v>152.0</v>
      </c>
      <c r="H13" s="86" t="s">
        <v>37</v>
      </c>
    </row>
    <row r="14">
      <c r="A14" s="89" t="str">
        <f>IF(
  AND(
    OR(Main!$M$7="", C14&gt;=Main!$M$7),
    OR(Main!$M$6="", C14&lt;=Main!$M$6)
  ),
  B14,
  ""
)</f>
        <v>Masterful Gambit</v>
      </c>
      <c r="B14" s="89" t="s">
        <v>66</v>
      </c>
      <c r="C14" s="100">
        <f>SWITCH(Main!E$15,
  "S-A", D14,
  "B-C", E14,
  "D-E-F", F14,
  "G", G14,
  "Not Found")</f>
        <v>174</v>
      </c>
      <c r="D14" s="101">
        <v>239.0</v>
      </c>
      <c r="E14" s="101">
        <v>195.0</v>
      </c>
      <c r="F14" s="101">
        <v>174.0</v>
      </c>
      <c r="G14" s="101">
        <v>152.0</v>
      </c>
      <c r="H14" s="86" t="s">
        <v>38</v>
      </c>
    </row>
    <row r="15">
      <c r="A15" s="89" t="str">
        <f>IF(
  AND(
    OR(Main!$M$7="", C15&gt;=Main!$M$7),
    OR(Main!$M$6="", C15&lt;=Main!$M$6)
  ),
  B15,
  ""
)</f>
        <v>Gap Closer</v>
      </c>
      <c r="B15" s="89" t="s">
        <v>67</v>
      </c>
      <c r="C15" s="100">
        <f>SWITCH(Main!B$13,
  "S-A", D15,
  "B-C", E15,
  "D-E-F", F15,
  "G", G15,
  "Not Found")</f>
        <v>174</v>
      </c>
      <c r="D15" s="101">
        <v>239.0</v>
      </c>
      <c r="E15" s="101">
        <v>195.0</v>
      </c>
      <c r="F15" s="101">
        <v>174.0</v>
      </c>
      <c r="G15" s="101">
        <v>152.0</v>
      </c>
      <c r="H15" s="86" t="s">
        <v>28</v>
      </c>
    </row>
    <row r="16">
      <c r="A16" s="89" t="str">
        <f>IF(
  AND(
    OR(Main!$M$7="", C16&gt;=Main!$M$7),
    OR(Main!$M$6="", C16&lt;=Main!$M$6)
  ),
  B16,
  ""
)</f>
        <v>Productive Plan</v>
      </c>
      <c r="B16" s="89" t="s">
        <v>68</v>
      </c>
      <c r="C16" s="100">
        <f>SWITCH(Main!C$13,
  "S-A", D16,
  "B-C", E16,
  "D-E-F", F16,
  "G", G16,
  "Not Found")</f>
        <v>239</v>
      </c>
      <c r="D16" s="101">
        <v>239.0</v>
      </c>
      <c r="E16" s="101">
        <v>195.0</v>
      </c>
      <c r="F16" s="101">
        <v>174.0</v>
      </c>
      <c r="G16" s="101">
        <v>152.0</v>
      </c>
      <c r="H16" s="86" t="s">
        <v>29</v>
      </c>
    </row>
    <row r="17">
      <c r="A17" s="89" t="str">
        <f>IF(
  AND(
    OR(Main!$M$7="", C17&gt;=Main!$M$7),
    OR(Main!$M$6="", C17&lt;=Main!$M$6)
  ),
  B17,
  ""
)</f>
        <v>Up-Tempo</v>
      </c>
      <c r="B17" s="89" t="s">
        <v>69</v>
      </c>
      <c r="C17" s="100">
        <f>SWITCH(Main!D$13,
  "S-A", D17,
  "B-C", E17,
  "D-E-F", F17,
  "G", G17,
  "Not Found")</f>
        <v>239</v>
      </c>
      <c r="D17" s="101">
        <v>239.0</v>
      </c>
      <c r="E17" s="101">
        <v>195.0</v>
      </c>
      <c r="F17" s="101">
        <v>174.0</v>
      </c>
      <c r="G17" s="101">
        <v>152.0</v>
      </c>
      <c r="H17" s="86" t="s">
        <v>30</v>
      </c>
    </row>
    <row r="18">
      <c r="A18" s="89" t="str">
        <f>IF(
  AND(
    OR(Main!$M$7="", C18&gt;=Main!$M$7),
    OR(Main!$M$6="", C18&lt;=Main!$M$6)
  ),
  B18,
  ""
)</f>
        <v>Steadfast</v>
      </c>
      <c r="B18" s="89" t="s">
        <v>70</v>
      </c>
      <c r="C18" s="100">
        <f>SWITCH(Main!D$13,
  "S-A", D18,
  "B-C", E18,
  "D-E-F", F18,
  "G", G18,
  "Not Found")</f>
        <v>239</v>
      </c>
      <c r="D18" s="101">
        <v>239.0</v>
      </c>
      <c r="E18" s="101">
        <v>195.0</v>
      </c>
      <c r="F18" s="101">
        <v>174.0</v>
      </c>
      <c r="G18" s="101">
        <v>152.0</v>
      </c>
      <c r="H18" s="86" t="s">
        <v>30</v>
      </c>
    </row>
    <row r="19">
      <c r="A19" s="89" t="str">
        <f>IF(
  AND(
    OR(Main!$M$7="", C19&gt;=Main!$M$7),
    OR(Main!$M$6="", C19&lt;=Main!$M$6)
  ),
  B19,
  ""
)</f>
        <v>Inside Scoop</v>
      </c>
      <c r="B19" s="89" t="s">
        <v>71</v>
      </c>
      <c r="C19" s="100">
        <f>SWITCH(Main!E$13,
  "S-A", D19,
  "B-C", E19,
  "D-E-F", F19,
  "G", G19,
  "Not Found")</f>
        <v>195</v>
      </c>
      <c r="D19" s="101">
        <v>239.0</v>
      </c>
      <c r="E19" s="101">
        <v>195.0</v>
      </c>
      <c r="F19" s="101">
        <v>174.0</v>
      </c>
      <c r="G19" s="101">
        <v>152.0</v>
      </c>
      <c r="H19" s="86" t="s">
        <v>31</v>
      </c>
    </row>
    <row r="20">
      <c r="A20" s="89" t="str">
        <f>IF(
  AND(
    OR(Main!$M$7="", C20&gt;=Main!$M$7),
    OR(Main!$M$6="", C20&lt;=Main!$M$6)
  ),
  B20,
  ""
)</f>
        <v>Sprint Straightaways ◎</v>
      </c>
      <c r="B20" s="89" t="s">
        <v>72</v>
      </c>
      <c r="C20" s="100">
        <f>SWITCH(Main!B$13,
  "S-A", D20,
  "B-C", E20,
  "D-E-F", F20,
  "G", G20,
  "Not Found")</f>
        <v>210</v>
      </c>
      <c r="D20" s="101">
        <v>288.0</v>
      </c>
      <c r="E20" s="101">
        <v>236.0</v>
      </c>
      <c r="F20" s="101">
        <v>210.0</v>
      </c>
      <c r="G20" s="101">
        <v>183.0</v>
      </c>
      <c r="H20" s="86" t="s">
        <v>28</v>
      </c>
    </row>
    <row r="21">
      <c r="A21" s="89" t="str">
        <f>IF(
  AND(
    OR(Main!$M$7="", C21&gt;=Main!$M$7),
    OR(Main!$M$6="", C21&lt;=Main!$M$6)
  ),
  B21,
  ""
)</f>
        <v>Sprint Straightaways ○</v>
      </c>
      <c r="B21" s="89" t="s">
        <v>73</v>
      </c>
      <c r="C21" s="100">
        <f>SWITCH(Main!B$13,
  "S-A", D21,
  "B-C", E21,
  "D-E-F", F21,
  "G", G21,
  "Not Found")</f>
        <v>174</v>
      </c>
      <c r="D21" s="101">
        <v>239.0</v>
      </c>
      <c r="E21" s="101">
        <v>195.0</v>
      </c>
      <c r="F21" s="101">
        <v>174.0</v>
      </c>
      <c r="G21" s="101">
        <v>152.0</v>
      </c>
      <c r="H21" s="86" t="s">
        <v>28</v>
      </c>
    </row>
    <row r="22">
      <c r="A22" s="89" t="str">
        <f>IF(
  AND(
    OR(Main!$M$7="", C22&gt;=Main!$M$7),
    OR(Main!$M$6="", C22&lt;=Main!$M$6)
  ),
  B22,
  ""
)</f>
        <v>Sprint Corners ◎</v>
      </c>
      <c r="B22" s="89" t="s">
        <v>74</v>
      </c>
      <c r="C22" s="100">
        <f>SWITCH(Main!B$13,
  "S-A", D22,
  "B-C", E22,
  "D-E-F", F22,
  "G", G22,
  "Not Found")</f>
        <v>210</v>
      </c>
      <c r="D22" s="101">
        <v>288.0</v>
      </c>
      <c r="E22" s="101">
        <v>236.0</v>
      </c>
      <c r="F22" s="101">
        <v>210.0</v>
      </c>
      <c r="G22" s="101">
        <v>183.0</v>
      </c>
      <c r="H22" s="86" t="s">
        <v>28</v>
      </c>
    </row>
    <row r="23">
      <c r="A23" s="89" t="str">
        <f>IF(
  AND(
    OR(Main!$M$7="", C23&gt;=Main!$M$7),
    OR(Main!$M$6="", C23&lt;=Main!$M$6)
  ),
  B23,
  ""
)</f>
        <v>Sprint Corners ○</v>
      </c>
      <c r="B23" s="89" t="s">
        <v>75</v>
      </c>
      <c r="C23" s="100">
        <f>SWITCH(Main!B$13,
  "S-A", D23,
  "B-C", E23,
  "D-E-F", F23,
  "G", G23,
  "Not Found")</f>
        <v>174</v>
      </c>
      <c r="D23" s="101">
        <v>239.0</v>
      </c>
      <c r="E23" s="101">
        <v>195.0</v>
      </c>
      <c r="F23" s="101">
        <v>174.0</v>
      </c>
      <c r="G23" s="101">
        <v>152.0</v>
      </c>
      <c r="H23" s="86" t="s">
        <v>28</v>
      </c>
    </row>
    <row r="24">
      <c r="A24" s="89" t="str">
        <f>IF(
  AND(
    OR(Main!$M$7="", C24&gt;=Main!$M$7),
    OR(Main!$M$6="", C24&lt;=Main!$M$6)
  ),
  B24,
  ""
)</f>
        <v>Huge Lead</v>
      </c>
      <c r="B24" s="89" t="s">
        <v>76</v>
      </c>
      <c r="C24" s="100">
        <f>SWITCH(Main!B$13,
  "S-A", D24,
  "B-C", E24,
  "D-E-F", F24,
  "G", G24,
  "Not Found")</f>
        <v>210</v>
      </c>
      <c r="D24" s="101">
        <v>288.0</v>
      </c>
      <c r="E24" s="101">
        <v>236.0</v>
      </c>
      <c r="F24" s="101">
        <v>210.0</v>
      </c>
      <c r="G24" s="101">
        <v>183.0</v>
      </c>
      <c r="H24" s="86" t="s">
        <v>28</v>
      </c>
    </row>
    <row r="25">
      <c r="A25" s="89" t="str">
        <f>IF(
  AND(
    OR(Main!$M$7="", C25&gt;=Main!$M$7),
    OR(Main!$M$6="", C25&lt;=Main!$M$6)
  ),
  B25,
  ""
)</f>
        <v>Mile Straightaways ◎</v>
      </c>
      <c r="B25" s="89" t="s">
        <v>77</v>
      </c>
      <c r="C25" s="100">
        <f>SWITCH(Main!C$13,
  "S-A", D25,
  "B-C", E25,
  "D-E-F", F25,
  "G", G25,
  "Not Found")</f>
        <v>288</v>
      </c>
      <c r="D25" s="101">
        <v>288.0</v>
      </c>
      <c r="E25" s="101">
        <v>236.0</v>
      </c>
      <c r="F25" s="101">
        <v>210.0</v>
      </c>
      <c r="G25" s="101">
        <v>183.0</v>
      </c>
      <c r="H25" s="86" t="s">
        <v>29</v>
      </c>
    </row>
    <row r="26">
      <c r="A26" s="89" t="str">
        <f>IF(
  AND(
    OR(Main!$M$7="", C26&gt;=Main!$M$7),
    OR(Main!$M$6="", C26&lt;=Main!$M$6)
  ),
  B26,
  ""
)</f>
        <v>Mile Straightaways ○</v>
      </c>
      <c r="B26" s="89" t="s">
        <v>78</v>
      </c>
      <c r="C26" s="100">
        <f>SWITCH(Main!C$13,
  "S-A", D26,
  "B-C", E26,
  "D-E-F", F26,
  "G", G26,
  "Not Found")</f>
        <v>239</v>
      </c>
      <c r="D26" s="101">
        <v>239.0</v>
      </c>
      <c r="E26" s="101">
        <v>195.0</v>
      </c>
      <c r="F26" s="101">
        <v>174.0</v>
      </c>
      <c r="G26" s="101">
        <v>152.0</v>
      </c>
      <c r="H26" s="86" t="s">
        <v>29</v>
      </c>
      <c r="I26" s="86"/>
    </row>
    <row r="27">
      <c r="A27" s="89" t="str">
        <f>IF(
  AND(
    OR(Main!$M$7="", C27&gt;=Main!$M$7),
    OR(Main!$M$6="", C27&lt;=Main!$M$6)
  ),
  B27,
  ""
)</f>
        <v>Mile Corners ◎</v>
      </c>
      <c r="B27" s="89" t="s">
        <v>79</v>
      </c>
      <c r="C27" s="100">
        <f>SWITCH(Main!C$13,
  "S-A", D27,
  "B-C", E27,
  "D-E-F", F27,
  "G", G27,
  "Not Found")</f>
        <v>288</v>
      </c>
      <c r="D27" s="101">
        <v>288.0</v>
      </c>
      <c r="E27" s="101">
        <v>236.0</v>
      </c>
      <c r="F27" s="101">
        <v>210.0</v>
      </c>
      <c r="G27" s="101">
        <v>183.0</v>
      </c>
      <c r="H27" s="86" t="s">
        <v>29</v>
      </c>
    </row>
    <row r="28">
      <c r="A28" s="89" t="str">
        <f>IF(
  AND(
    OR(Main!$M$7="", C28&gt;=Main!$M$7),
    OR(Main!$M$6="", C28&lt;=Main!$M$6)
  ),
  B28,
  ""
)</f>
        <v>Mile Corners ○</v>
      </c>
      <c r="B28" s="89" t="s">
        <v>80</v>
      </c>
      <c r="C28" s="100">
        <f>SWITCH(Main!C$13,
  "S-A", D28,
  "B-C", E28,
  "D-E-F", F28,
  "G", G28,
  "Not Found")</f>
        <v>239</v>
      </c>
      <c r="D28" s="101">
        <v>239.0</v>
      </c>
      <c r="E28" s="101">
        <v>195.0</v>
      </c>
      <c r="F28" s="101">
        <v>174.0</v>
      </c>
      <c r="G28" s="101">
        <v>152.0</v>
      </c>
      <c r="H28" s="86" t="s">
        <v>29</v>
      </c>
    </row>
    <row r="29">
      <c r="A29" s="89" t="str">
        <f>IF(
  AND(
    OR(Main!$M$7="", C29&gt;=Main!$M$7),
    OR(Main!$M$6="", C29&lt;=Main!$M$6)
  ),
  B29,
  ""
)</f>
        <v>Shifting Gears</v>
      </c>
      <c r="B29" s="89" t="s">
        <v>81</v>
      </c>
      <c r="C29" s="100">
        <f>SWITCH(Main!C$13,
  "S-A", D29,
  "B-C", E29,
  "D-E-F", F29,
  "G", G29,
  "Not Found")</f>
        <v>239</v>
      </c>
      <c r="D29" s="101">
        <v>239.0</v>
      </c>
      <c r="E29" s="101">
        <v>195.0</v>
      </c>
      <c r="F29" s="101">
        <v>174.0</v>
      </c>
      <c r="G29" s="101">
        <v>152.0</v>
      </c>
      <c r="H29" s="86" t="s">
        <v>29</v>
      </c>
    </row>
    <row r="30">
      <c r="A30" s="89" t="str">
        <f>IF(
  AND(
    OR(Main!$M$7="", C30&gt;=Main!$M$7),
    OR(Main!$M$6="", C30&lt;=Main!$M$6)
  ),
  B30,
  ""
)</f>
        <v>Unyielding Spirit</v>
      </c>
      <c r="B30" s="89" t="s">
        <v>82</v>
      </c>
      <c r="C30" s="100">
        <f>SWITCH(Main!C$13,
  "S-A", D30,
  "B-C", E30,
  "D-E-F", F30,
  "G", G30,
  "Not Found")</f>
        <v>239</v>
      </c>
      <c r="D30" s="101">
        <v>239.0</v>
      </c>
      <c r="E30" s="101">
        <v>195.0</v>
      </c>
      <c r="F30" s="101">
        <v>174.0</v>
      </c>
      <c r="G30" s="101">
        <v>152.0</v>
      </c>
      <c r="H30" s="86" t="s">
        <v>29</v>
      </c>
    </row>
    <row r="31">
      <c r="A31" s="89" t="str">
        <f>IF(
  AND(
    OR(Main!$M$7="", C31&gt;=Main!$M$7),
    OR(Main!$M$6="", C31&lt;=Main!$M$6)
  ),
  B31,
  ""
)</f>
        <v>Medium Straightaways ◎</v>
      </c>
      <c r="B31" s="89" t="s">
        <v>83</v>
      </c>
      <c r="C31" s="100">
        <f>SWITCH(Main!D$13,
  "S-A", D31,
  "B-C", E31,
  "D-E-F", F31,
  "G", G31,
  "Not Found")</f>
        <v>288</v>
      </c>
      <c r="D31" s="101">
        <v>288.0</v>
      </c>
      <c r="E31" s="101">
        <v>236.0</v>
      </c>
      <c r="F31" s="101">
        <v>210.0</v>
      </c>
      <c r="G31" s="101">
        <v>183.0</v>
      </c>
      <c r="H31" s="86" t="s">
        <v>30</v>
      </c>
    </row>
    <row r="32">
      <c r="A32" s="89" t="str">
        <f>IF(
  AND(
    OR(Main!$M$7="", C32&gt;=Main!$M$7),
    OR(Main!$M$6="", C32&lt;=Main!$M$6)
  ),
  B32,
  ""
)</f>
        <v>Medium Straightaways ○</v>
      </c>
      <c r="B32" s="89" t="s">
        <v>84</v>
      </c>
      <c r="C32" s="100">
        <f>SWITCH(Main!D$13,
  "S-A", D32,
  "B-C", E32,
  "D-E-F", F32,
  "G", G32,
  "Not Found")</f>
        <v>239</v>
      </c>
      <c r="D32" s="101">
        <v>239.0</v>
      </c>
      <c r="E32" s="101">
        <v>195.0</v>
      </c>
      <c r="F32" s="101">
        <v>174.0</v>
      </c>
      <c r="G32" s="101">
        <v>152.0</v>
      </c>
      <c r="H32" s="86" t="s">
        <v>30</v>
      </c>
    </row>
    <row r="33">
      <c r="A33" s="89" t="str">
        <f>IF(
  AND(
    OR(Main!$M$7="", C33&gt;=Main!$M$7),
    OR(Main!$M$6="", C33&lt;=Main!$M$6)
  ),
  B33,
  ""
)</f>
        <v>Medium Corners ◎</v>
      </c>
      <c r="B33" s="89" t="s">
        <v>85</v>
      </c>
      <c r="C33" s="100">
        <f>SWITCH(Main!D$13,
  "S-A", D33,
  "B-C", E33,
  "D-E-F", F33,
  "G", G33,
  "Not Found")</f>
        <v>288</v>
      </c>
      <c r="D33" s="101">
        <v>288.0</v>
      </c>
      <c r="E33" s="101">
        <v>236.0</v>
      </c>
      <c r="F33" s="101">
        <v>210.0</v>
      </c>
      <c r="G33" s="101">
        <v>183.0</v>
      </c>
      <c r="H33" s="86" t="s">
        <v>30</v>
      </c>
    </row>
    <row r="34">
      <c r="A34" s="89" t="str">
        <f>IF(
  AND(
    OR(Main!$M$7="", C34&gt;=Main!$M$7),
    OR(Main!$M$6="", C34&lt;=Main!$M$6)
  ),
  B34,
  ""
)</f>
        <v>Medium Corners ○</v>
      </c>
      <c r="B34" s="89" t="s">
        <v>86</v>
      </c>
      <c r="C34" s="100">
        <f>SWITCH(Main!D$13,
  "S-A", D34,
  "B-C", E34,
  "D-E-F", F34,
  "G", G34,
  "Not Found")</f>
        <v>239</v>
      </c>
      <c r="D34" s="101">
        <v>239.0</v>
      </c>
      <c r="E34" s="101">
        <v>195.0</v>
      </c>
      <c r="F34" s="101">
        <v>174.0</v>
      </c>
      <c r="G34" s="101">
        <v>152.0</v>
      </c>
      <c r="H34" s="86" t="s">
        <v>30</v>
      </c>
    </row>
    <row r="35">
      <c r="A35" s="89" t="str">
        <f>IF(
  AND(
    OR(Main!$M$7="", C35&gt;=Main!$M$7),
    OR(Main!$M$6="", C35&lt;=Main!$M$6)
  ),
  B35,
  ""
)</f>
        <v>Long Straightaways ◎</v>
      </c>
      <c r="B35" s="89" t="s">
        <v>87</v>
      </c>
      <c r="C35" s="100">
        <f>SWITCH(Main!E$13,
  "S-A", D35,
  "B-C", E35,
  "D-E-F", F35,
  "G", G35,
  "Not Found")</f>
        <v>236</v>
      </c>
      <c r="D35" s="101">
        <v>288.0</v>
      </c>
      <c r="E35" s="101">
        <v>236.0</v>
      </c>
      <c r="F35" s="101">
        <v>210.0</v>
      </c>
      <c r="G35" s="101">
        <v>183.0</v>
      </c>
      <c r="H35" s="86" t="s">
        <v>31</v>
      </c>
    </row>
    <row r="36">
      <c r="A36" s="89" t="str">
        <f>IF(
  AND(
    OR(Main!$M$7="", C36&gt;=Main!$M$7),
    OR(Main!$M$6="", C36&lt;=Main!$M$6)
  ),
  B36,
  ""
)</f>
        <v>Long Straightaways ○</v>
      </c>
      <c r="B36" s="89" t="s">
        <v>88</v>
      </c>
      <c r="C36" s="100">
        <f>SWITCH(Main!E$13,
  "S-A", D36,
  "B-C", E36,
  "D-E-F", F36,
  "G", G36,
  "Not Found")</f>
        <v>195</v>
      </c>
      <c r="D36" s="101">
        <v>239.0</v>
      </c>
      <c r="E36" s="101">
        <v>195.0</v>
      </c>
      <c r="F36" s="101">
        <v>174.0</v>
      </c>
      <c r="G36" s="101">
        <v>152.0</v>
      </c>
      <c r="H36" s="86" t="s">
        <v>31</v>
      </c>
    </row>
    <row r="37">
      <c r="A37" s="89" t="str">
        <f>IF(
  AND(
    OR(Main!$M$7="", C37&gt;=Main!$M$7),
    OR(Main!$M$6="", C37&lt;=Main!$M$6)
  ),
  B37,
  ""
)</f>
        <v>Long Corners ◎</v>
      </c>
      <c r="B37" s="89" t="s">
        <v>89</v>
      </c>
      <c r="C37" s="100">
        <f>SWITCH(Main!E$13,
  "S-A", D37,
  "B-C", E37,
  "D-E-F", F37,
  "G", G37,
  "Not Found")</f>
        <v>236</v>
      </c>
      <c r="D37" s="101">
        <v>288.0</v>
      </c>
      <c r="E37" s="101">
        <v>236.0</v>
      </c>
      <c r="F37" s="101">
        <v>210.0</v>
      </c>
      <c r="G37" s="101">
        <v>183.0</v>
      </c>
      <c r="H37" s="86" t="s">
        <v>31</v>
      </c>
    </row>
    <row r="38">
      <c r="A38" s="89" t="str">
        <f>IF(
  AND(
    OR(Main!$M$7="", C38&gt;=Main!$M$7),
    OR(Main!$M$6="", C38&lt;=Main!$M$6)
  ),
  B38,
  ""
)</f>
        <v>Long Corners ○</v>
      </c>
      <c r="B38" s="89" t="s">
        <v>90</v>
      </c>
      <c r="C38" s="100">
        <f>SWITCH(Main!E$13,
  "S-A", D38,
  "B-C", E38,
  "D-E-F", F38,
  "G", G38,
  "Not Found")</f>
        <v>195</v>
      </c>
      <c r="D38" s="101">
        <v>239.0</v>
      </c>
      <c r="E38" s="101">
        <v>195.0</v>
      </c>
      <c r="F38" s="101">
        <v>174.0</v>
      </c>
      <c r="G38" s="101">
        <v>152.0</v>
      </c>
      <c r="H38" s="86" t="s">
        <v>31</v>
      </c>
    </row>
    <row r="39">
      <c r="A39" s="89" t="str">
        <f>IF(
  AND(
    OR(Main!$M$7="", C39&gt;=Main!$M$7),
    OR(Main!$M$6="", C39&lt;=Main!$M$6)
  ),
  B39,
  ""
)</f>
        <v>Keeping the Lead</v>
      </c>
      <c r="B39" s="89" t="s">
        <v>91</v>
      </c>
      <c r="C39" s="100">
        <f>SWITCH(Main!E$13,
  "S-A", D39,
  "B-C", E39,
  "D-E-F", F39,
  "G", G39,
  "Not Found")</f>
        <v>195</v>
      </c>
      <c r="D39" s="101">
        <v>239.0</v>
      </c>
      <c r="E39" s="101">
        <v>195.0</v>
      </c>
      <c r="F39" s="101">
        <v>174.0</v>
      </c>
      <c r="G39" s="101">
        <v>152.0</v>
      </c>
      <c r="H39" s="86" t="s">
        <v>31</v>
      </c>
    </row>
    <row r="40">
      <c r="A40" s="89" t="str">
        <f>IF(
  AND(
    OR(Main!$M$7="", C40&gt;=Main!$M$7),
    OR(Main!$M$6="", C40&lt;=Main!$M$6)
  ),
  B40,
  ""
)</f>
        <v>Pressure</v>
      </c>
      <c r="B40" s="89" t="s">
        <v>92</v>
      </c>
      <c r="C40" s="100">
        <f>SWITCH(Main!E$13,
  "S-A", D40,
  "B-C", E40,
  "D-E-F", F40,
  "G", G40,
  "Not Found")</f>
        <v>195</v>
      </c>
      <c r="D40" s="101">
        <v>239.0</v>
      </c>
      <c r="E40" s="101">
        <v>195.0</v>
      </c>
      <c r="F40" s="101">
        <v>174.0</v>
      </c>
      <c r="G40" s="101">
        <v>152.0</v>
      </c>
      <c r="H40" s="86" t="s">
        <v>31</v>
      </c>
    </row>
    <row r="41">
      <c r="A41" s="89" t="str">
        <f>IF(
  AND(
    OR(Main!$M$7="", C41&gt;=Main!$M$7),
    OR(Main!$M$6="", C41&lt;=Main!$M$6)
  ),
  B41,
  ""
)</f>
        <v>Front Runner Straightaways ◎</v>
      </c>
      <c r="B41" s="89" t="s">
        <v>93</v>
      </c>
      <c r="C41" s="100">
        <f>SWITCH(Main!B$15,
  "S-A", D41,
  "B-C", E41,
  "D-E-F", F41,
  "G", G41,
  "Not Found")</f>
        <v>210</v>
      </c>
      <c r="D41" s="101">
        <v>288.0</v>
      </c>
      <c r="E41" s="101">
        <v>236.0</v>
      </c>
      <c r="F41" s="101">
        <v>210.0</v>
      </c>
      <c r="G41" s="101">
        <v>183.0</v>
      </c>
      <c r="H41" s="86" t="s">
        <v>35</v>
      </c>
    </row>
    <row r="42">
      <c r="A42" s="89" t="str">
        <f>IF(
  AND(
    OR(Main!$M$7="", C42&gt;=Main!$M$7),
    OR(Main!$M$6="", C42&lt;=Main!$M$6)
  ),
  B42,
  ""
)</f>
        <v>Front Runner Straightaways ○</v>
      </c>
      <c r="B42" s="89" t="s">
        <v>94</v>
      </c>
      <c r="C42" s="100">
        <f>SWITCH(Main!B$15,
  "S-A", D42,
  "B-C", E42,
  "D-E-F", F42,
  "G", G42,
  "Not Found")</f>
        <v>174</v>
      </c>
      <c r="D42" s="101">
        <v>239.0</v>
      </c>
      <c r="E42" s="101">
        <v>195.0</v>
      </c>
      <c r="F42" s="101">
        <v>174.0</v>
      </c>
      <c r="G42" s="101">
        <v>152.0</v>
      </c>
      <c r="H42" s="86" t="s">
        <v>35</v>
      </c>
    </row>
    <row r="43">
      <c r="A43" s="89" t="str">
        <f>IF(
  AND(
    OR(Main!$M$7="", C43&gt;=Main!$M$7),
    OR(Main!$M$6="", C43&lt;=Main!$M$6)
  ),
  B43,
  ""
)</f>
        <v>Front Runner Corners ◎</v>
      </c>
      <c r="B43" s="89" t="s">
        <v>95</v>
      </c>
      <c r="C43" s="100">
        <f>SWITCH(Main!B$15,
  "S-A", D43,
  "B-C", E43,
  "D-E-F", F43,
  "G", G43,
  "Not Found")</f>
        <v>210</v>
      </c>
      <c r="D43" s="101">
        <v>288.0</v>
      </c>
      <c r="E43" s="101">
        <v>236.0</v>
      </c>
      <c r="F43" s="101">
        <v>210.0</v>
      </c>
      <c r="G43" s="101">
        <v>183.0</v>
      </c>
      <c r="H43" s="86" t="s">
        <v>35</v>
      </c>
    </row>
    <row r="44">
      <c r="A44" s="89" t="str">
        <f>IF(
  AND(
    OR(Main!$M$7="", C44&gt;=Main!$M$7),
    OR(Main!$M$6="", C44&lt;=Main!$M$6)
  ),
  B44,
  ""
)</f>
        <v>Front Runner Corners ○</v>
      </c>
      <c r="B44" s="89" t="s">
        <v>96</v>
      </c>
      <c r="C44" s="100">
        <f>SWITCH(Main!B$15,
  "S-A", D44,
  "B-C", E44,
  "D-E-F", F44,
  "G", G44,
  "Not Found")</f>
        <v>174</v>
      </c>
      <c r="D44" s="101">
        <v>239.0</v>
      </c>
      <c r="E44" s="101">
        <v>195.0</v>
      </c>
      <c r="F44" s="101">
        <v>174.0</v>
      </c>
      <c r="G44" s="101">
        <v>152.0</v>
      </c>
      <c r="H44" s="86" t="s">
        <v>35</v>
      </c>
    </row>
    <row r="45">
      <c r="A45" s="89" t="str">
        <f>IF(
  AND(
    OR(Main!$M$7="", C45&gt;=Main!$M$7),
    OR(Main!$M$6="", C45&lt;=Main!$M$6)
  ),
  B45,
  ""
)</f>
        <v>Leader's Pride</v>
      </c>
      <c r="B45" s="89" t="s">
        <v>97</v>
      </c>
      <c r="C45" s="100">
        <f>SWITCH(Main!B$15,
  "S-A", D45,
  "B-C", E45,
  "D-E-F", F45,
  "G", G45,
  "Not Found")</f>
        <v>174</v>
      </c>
      <c r="D45" s="101">
        <v>239.0</v>
      </c>
      <c r="E45" s="101">
        <v>195.0</v>
      </c>
      <c r="F45" s="101">
        <v>174.0</v>
      </c>
      <c r="G45" s="101">
        <v>152.0</v>
      </c>
      <c r="H45" s="86" t="s">
        <v>35</v>
      </c>
    </row>
    <row r="46">
      <c r="A46" s="89" t="str">
        <f>IF(
  AND(
    OR(Main!$M$7="", C46&gt;=Main!$M$7),
    OR(Main!$M$6="", C46&lt;=Main!$M$6)
  ),
  B46,
  ""
)</f>
        <v>Pace Chaser Straightaways ◎</v>
      </c>
      <c r="B46" s="89" t="s">
        <v>98</v>
      </c>
      <c r="C46" s="100">
        <f>SWITCH(Main!C$15,
  "S-A", D46,
  "B-C", E46,
  "D-E-F", F46,
  "G", G46,
  "Not Found")</f>
        <v>288</v>
      </c>
      <c r="D46" s="101">
        <v>288.0</v>
      </c>
      <c r="E46" s="101">
        <v>236.0</v>
      </c>
      <c r="F46" s="101">
        <v>210.0</v>
      </c>
      <c r="G46" s="101">
        <v>183.0</v>
      </c>
      <c r="H46" s="86" t="s">
        <v>36</v>
      </c>
    </row>
    <row r="47">
      <c r="A47" s="89" t="str">
        <f>IF(
  AND(
    OR(Main!$M$7="", C47&gt;=Main!$M$7),
    OR(Main!$M$6="", C47&lt;=Main!$M$6)
  ),
  B47,
  ""
)</f>
        <v>Pace Chaser Straightaways ○</v>
      </c>
      <c r="B47" s="89" t="s">
        <v>99</v>
      </c>
      <c r="C47" s="100">
        <f>SWITCH(Main!C$15,
  "S-A", D47,
  "B-C", E47,
  "D-E-F", F47,
  "G", G47,
  "Not Found")</f>
        <v>239</v>
      </c>
      <c r="D47" s="101">
        <v>239.0</v>
      </c>
      <c r="E47" s="101">
        <v>195.0</v>
      </c>
      <c r="F47" s="101">
        <v>174.0</v>
      </c>
      <c r="G47" s="101">
        <v>152.0</v>
      </c>
      <c r="H47" s="86" t="s">
        <v>36</v>
      </c>
    </row>
    <row r="48">
      <c r="A48" s="89" t="str">
        <f>IF(
  AND(
    OR(Main!$M$7="", C48&gt;=Main!$M$7),
    OR(Main!$M$6="", C48&lt;=Main!$M$6)
  ),
  B48,
  ""
)</f>
        <v>Pace Chaser Corners ◎</v>
      </c>
      <c r="B48" s="89" t="s">
        <v>100</v>
      </c>
      <c r="C48" s="100">
        <f>SWITCH(Main!C$15,
  "S-A", D48,
  "B-C", E48,
  "D-E-F", F48,
  "G", G48,
  "Not Found")</f>
        <v>288</v>
      </c>
      <c r="D48" s="101">
        <v>288.0</v>
      </c>
      <c r="E48" s="101">
        <v>236.0</v>
      </c>
      <c r="F48" s="101">
        <v>210.0</v>
      </c>
      <c r="G48" s="101">
        <v>183.0</v>
      </c>
      <c r="H48" s="86" t="s">
        <v>36</v>
      </c>
    </row>
    <row r="49">
      <c r="A49" s="89" t="str">
        <f>IF(
  AND(
    OR(Main!$M$7="", C49&gt;=Main!$M$7),
    OR(Main!$M$6="", C49&lt;=Main!$M$6)
  ),
  B49,
  ""
)</f>
        <v>Pace Chaser Corners ○</v>
      </c>
      <c r="B49" s="89" t="s">
        <v>101</v>
      </c>
      <c r="C49" s="100">
        <f>SWITCH(Main!C$15,
  "S-A", D49,
  "B-C", E49,
  "D-E-F", F49,
  "G", G49,
  "Not Found")</f>
        <v>239</v>
      </c>
      <c r="D49" s="101">
        <v>239.0</v>
      </c>
      <c r="E49" s="101">
        <v>195.0</v>
      </c>
      <c r="F49" s="101">
        <v>174.0</v>
      </c>
      <c r="G49" s="101">
        <v>152.0</v>
      </c>
      <c r="H49" s="86" t="s">
        <v>36</v>
      </c>
    </row>
    <row r="50">
      <c r="A50" s="89" t="str">
        <f>IF(
  AND(
    OR(Main!$M$7="", C50&gt;=Main!$M$7),
    OR(Main!$M$6="", C50&lt;=Main!$M$6)
  ),
  B50,
  ""
)</f>
        <v>Late Surger Straightaways ◎</v>
      </c>
      <c r="B50" s="89" t="s">
        <v>102</v>
      </c>
      <c r="C50" s="100">
        <f>SWITCH(Main!D$15,
  "S-A", D50,
  "B-C", E50,
  "D-E-F", F50,
  "G", G50,
  "Not Found")</f>
        <v>288</v>
      </c>
      <c r="D50" s="101">
        <v>288.0</v>
      </c>
      <c r="E50" s="101">
        <v>236.0</v>
      </c>
      <c r="F50" s="101">
        <v>210.0</v>
      </c>
      <c r="G50" s="101">
        <v>183.0</v>
      </c>
      <c r="H50" s="86" t="s">
        <v>37</v>
      </c>
    </row>
    <row r="51">
      <c r="A51" s="89" t="str">
        <f>IF(
  AND(
    OR(Main!$M$7="", C51&gt;=Main!$M$7),
    OR(Main!$M$6="", C51&lt;=Main!$M$6)
  ),
  B51,
  ""
)</f>
        <v>Late Surger Straightaways ○</v>
      </c>
      <c r="B51" s="89" t="s">
        <v>103</v>
      </c>
      <c r="C51" s="100">
        <f>SWITCH(Main!D$15,
  "S-A", D51,
  "B-C", E51,
  "D-E-F", F51,
  "G", G51,
  "Not Found")</f>
        <v>239</v>
      </c>
      <c r="D51" s="101">
        <v>239.0</v>
      </c>
      <c r="E51" s="101">
        <v>195.0</v>
      </c>
      <c r="F51" s="101">
        <v>174.0</v>
      </c>
      <c r="G51" s="101">
        <v>152.0</v>
      </c>
      <c r="H51" s="86" t="s">
        <v>37</v>
      </c>
    </row>
    <row r="52">
      <c r="A52" s="89" t="str">
        <f>IF(
  AND(
    OR(Main!$M$7="", C52&gt;=Main!$M$7),
    OR(Main!$M$6="", C52&lt;=Main!$M$6)
  ),
  B52,
  ""
)</f>
        <v>Later Surger Corners ◎</v>
      </c>
      <c r="B52" s="89" t="s">
        <v>104</v>
      </c>
      <c r="C52" s="100">
        <f>SWITCH(Main!D$15,
  "S-A", D52,
  "B-C", E52,
  "D-E-F", F52,
  "G", G52,
  "Not Found")</f>
        <v>288</v>
      </c>
      <c r="D52" s="101">
        <v>288.0</v>
      </c>
      <c r="E52" s="101">
        <v>236.0</v>
      </c>
      <c r="F52" s="101">
        <v>210.0</v>
      </c>
      <c r="G52" s="101">
        <v>183.0</v>
      </c>
      <c r="H52" s="86" t="s">
        <v>37</v>
      </c>
    </row>
    <row r="53">
      <c r="A53" s="89" t="str">
        <f>IF(
  AND(
    OR(Main!$M$7="", C53&gt;=Main!$M$7),
    OR(Main!$M$6="", C53&lt;=Main!$M$6)
  ),
  B53,
  ""
)</f>
        <v>Late Surger Corners ○</v>
      </c>
      <c r="B53" s="89" t="s">
        <v>105</v>
      </c>
      <c r="C53" s="100">
        <f>SWITCH(Main!D$15,
  "S-A", D53,
  "B-C", E53,
  "D-E-F", F53,
  "G", G53,
  "Not Found")</f>
        <v>239</v>
      </c>
      <c r="D53" s="101">
        <v>239.0</v>
      </c>
      <c r="E53" s="101">
        <v>195.0</v>
      </c>
      <c r="F53" s="101">
        <v>174.0</v>
      </c>
      <c r="G53" s="101">
        <v>152.0</v>
      </c>
      <c r="H53" s="86" t="s">
        <v>37</v>
      </c>
    </row>
    <row r="54">
      <c r="A54" s="89" t="str">
        <f>IF(
  AND(
    OR(Main!$M$7="", C54&gt;=Main!$M$7),
    OR(Main!$M$6="", C54&lt;=Main!$M$6)
  ),
  B54,
  ""
)</f>
        <v>1,500,000 CC</v>
      </c>
      <c r="B54" s="89" t="s">
        <v>106</v>
      </c>
      <c r="C54" s="100">
        <f>SWITCH(Main!D$15,
  "S-A", D54,
  "B-C", E54,
  "D-E-F", F54,
  "G", G54,
  "Not Found")</f>
        <v>239</v>
      </c>
      <c r="D54" s="101">
        <v>239.0</v>
      </c>
      <c r="E54" s="101">
        <v>195.0</v>
      </c>
      <c r="F54" s="101">
        <v>174.0</v>
      </c>
      <c r="G54" s="101">
        <v>152.0</v>
      </c>
      <c r="H54" s="86" t="s">
        <v>37</v>
      </c>
    </row>
    <row r="55">
      <c r="A55" s="89" t="str">
        <f>IF(
  AND(
    OR(Main!$M$7="", C55&gt;=Main!$M$7),
    OR(Main!$M$6="", C55&lt;=Main!$M$6)
  ),
  B55,
  ""
)</f>
        <v>End Closer Straightaways ◎</v>
      </c>
      <c r="B55" s="89" t="s">
        <v>107</v>
      </c>
      <c r="C55" s="100">
        <f>SWITCH(Main!E$15,
  "S-A", D55,
  "B-C", E55,
  "D-E-F", F55,
  "G", G55,
  "Not Found")</f>
        <v>210</v>
      </c>
      <c r="D55" s="101">
        <v>288.0</v>
      </c>
      <c r="E55" s="101">
        <v>236.0</v>
      </c>
      <c r="F55" s="101">
        <v>210.0</v>
      </c>
      <c r="G55" s="101">
        <v>183.0</v>
      </c>
      <c r="H55" s="86" t="s">
        <v>38</v>
      </c>
    </row>
    <row r="56">
      <c r="A56" s="89" t="str">
        <f>IF(
  AND(
    OR(Main!$M$7="", C56&gt;=Main!$M$7),
    OR(Main!$M$6="", C56&lt;=Main!$M$6)
  ),
  B56,
  ""
)</f>
        <v>End Closer Straightaways ○</v>
      </c>
      <c r="B56" s="89" t="s">
        <v>108</v>
      </c>
      <c r="C56" s="100">
        <f>SWITCH(Main!E$15,
  "S-A", D56,
  "B-C", E56,
  "D-E-F", F56,
  "G", G56,
  "Not Found")</f>
        <v>174</v>
      </c>
      <c r="D56" s="101">
        <v>239.0</v>
      </c>
      <c r="E56" s="101">
        <v>195.0</v>
      </c>
      <c r="F56" s="101">
        <v>174.0</v>
      </c>
      <c r="G56" s="101">
        <v>152.0</v>
      </c>
      <c r="H56" s="86" t="s">
        <v>38</v>
      </c>
    </row>
    <row r="57">
      <c r="A57" s="89" t="str">
        <f>IF(
  AND(
    OR(Main!$M$7="", C57&gt;=Main!$M$7),
    OR(Main!$M$6="", C57&lt;=Main!$M$6)
  ),
  B57,
  ""
)</f>
        <v>End Closer Corners ◎</v>
      </c>
      <c r="B57" s="89" t="s">
        <v>109</v>
      </c>
      <c r="C57" s="100">
        <f>SWITCH(Main!E$15,
  "S-A", D57,
  "B-C", E57,
  "D-E-F", F57,
  "G", G57,
  "Not Found")</f>
        <v>210</v>
      </c>
      <c r="D57" s="101">
        <v>288.0</v>
      </c>
      <c r="E57" s="101">
        <v>236.0</v>
      </c>
      <c r="F57" s="101">
        <v>210.0</v>
      </c>
      <c r="G57" s="101">
        <v>183.0</v>
      </c>
      <c r="H57" s="86" t="s">
        <v>38</v>
      </c>
    </row>
    <row r="58">
      <c r="A58" s="89" t="str">
        <f>IF(
  AND(
    OR(Main!$M$7="", C58&gt;=Main!$M$7),
    OR(Main!$M$6="", C58&lt;=Main!$M$6)
  ),
  B58,
  ""
)</f>
        <v>End Closer Corners ○</v>
      </c>
      <c r="B58" s="89" t="s">
        <v>110</v>
      </c>
      <c r="C58" s="100">
        <f>SWITCH(Main!E$15,
  "S-A", D58,
  "B-C", E58,
  "D-E-F", F58,
  "G", G58,
  "Not Found")</f>
        <v>174</v>
      </c>
      <c r="D58" s="101">
        <v>239.0</v>
      </c>
      <c r="E58" s="101">
        <v>195.0</v>
      </c>
      <c r="F58" s="101">
        <v>174.0</v>
      </c>
      <c r="G58" s="101">
        <v>152.0</v>
      </c>
      <c r="H58" s="86" t="s">
        <v>38</v>
      </c>
    </row>
    <row r="59">
      <c r="A59" s="89" t="str">
        <f>IF(
  AND(
    OR(Main!$M$7="", C59&gt;=Main!$M$7),
    OR(Main!$M$6="", C59&lt;=Main!$M$6)
  ),
  B59,
  ""
)</f>
        <v>Uma Stan</v>
      </c>
      <c r="B59" s="89" t="s">
        <v>111</v>
      </c>
      <c r="C59" s="98">
        <v>217.0</v>
      </c>
    </row>
    <row r="60">
      <c r="A60" s="89" t="str">
        <f>IF(
  AND(
    OR(Main!$M$7="", C60&gt;=Main!$M$7),
    OR(Main!$M$6="", C60&lt;=Main!$M$6)
  ),
  B60,
  ""
)</f>
        <v>Tail Held High</v>
      </c>
      <c r="B60" s="89" t="s">
        <v>112</v>
      </c>
      <c r="C60" s="98">
        <v>217.0</v>
      </c>
    </row>
    <row r="61">
      <c r="A61" s="89" t="str">
        <f>IF(
  AND(
    OR(Main!$M$7="", C61&gt;=Main!$M$7),
    OR(Main!$M$6="", C61&lt;=Main!$M$6)
  ),
  B61,
  ""
)</f>
        <v>Slipstream</v>
      </c>
      <c r="B61" s="89" t="s">
        <v>113</v>
      </c>
      <c r="C61" s="98">
        <v>217.0</v>
      </c>
    </row>
    <row r="62">
      <c r="A62" s="89" t="str">
        <f>IF(
  AND(
    OR(Main!$M$7="", C62&gt;=Main!$M$7),
    OR(Main!$M$6="", C62&lt;=Main!$M$6)
  ),
  B62,
  ""
)</f>
        <v>Playtime's Over!</v>
      </c>
      <c r="B62" s="89" t="s">
        <v>114</v>
      </c>
      <c r="C62" s="98">
        <v>217.0</v>
      </c>
    </row>
    <row r="63">
      <c r="A63" s="89" t="str">
        <f>IF(
  AND(
    OR(Main!$M$7="", C63&gt;=Main!$M$7),
    OR(Main!$M$6="", C63&lt;=Main!$M$6)
  ),
  B63,
  ""
)</f>
        <v>Top Pick</v>
      </c>
      <c r="B63" s="89" t="s">
        <v>115</v>
      </c>
      <c r="C63" s="100">
        <v>217.0</v>
      </c>
      <c r="D63" s="92"/>
      <c r="E63" s="92"/>
      <c r="F63" s="92"/>
      <c r="G63" s="92"/>
      <c r="H63" s="86" t="s">
        <v>25</v>
      </c>
    </row>
    <row r="64">
      <c r="A64" s="89" t="str">
        <f>IF(
  AND(
    OR(Main!$M$7="", C64&gt;=Main!$M$7),
    OR(Main!$M$6="", C64&lt;=Main!$M$6)
  ),
  B64,
  ""
)</f>
        <v>Corner Acceleration ○</v>
      </c>
      <c r="B64" s="89" t="s">
        <v>10</v>
      </c>
      <c r="C64" s="98">
        <v>217.0</v>
      </c>
    </row>
    <row r="65">
      <c r="A65" s="89" t="str">
        <f>IF(
  AND(
    OR(Main!$M$7="", C65&gt;=Main!$M$7),
    OR(Main!$M$6="", C65&lt;=Main!$M$6)
  ),
  B65,
  ""
)</f>
        <v>Straightaway Acceleration</v>
      </c>
      <c r="B65" s="86" t="s">
        <v>116</v>
      </c>
      <c r="C65" s="98">
        <v>217.0</v>
      </c>
      <c r="M65" s="86"/>
    </row>
    <row r="66">
      <c r="A66" s="89" t="str">
        <f>IF(
  AND(
    OR(Main!$M$7="", C66&gt;=Main!$M$7),
    OR(Main!$M$6="", C66&lt;=Main!$M$6)
  ),
  B66,
  ""
)</f>
        <v>Nimble Navigator</v>
      </c>
      <c r="B66" s="89" t="s">
        <v>117</v>
      </c>
      <c r="C66" s="98">
        <v>174.0</v>
      </c>
      <c r="K66" s="86"/>
      <c r="L66" s="86"/>
      <c r="M66" s="86"/>
      <c r="N66" s="86"/>
    </row>
    <row r="67">
      <c r="A67" s="89" t="str">
        <f>IF(
  AND(
    OR(Main!$M$7="", C67&gt;=Main!$M$7),
    OR(Main!$M$6="", C67&lt;=Main!$M$6)
  ),
  B67,
  ""
)</f>
        <v>Early Lead</v>
      </c>
      <c r="B67" s="89" t="s">
        <v>118</v>
      </c>
      <c r="C67" s="100">
        <f>SWITCH(Main!B$15,
  "S-A", D67,
  "B-C", E67,
  "D-E-F", F67,
  "G", G67,
  "Not Found")</f>
        <v>174</v>
      </c>
      <c r="D67" s="101">
        <v>239.0</v>
      </c>
      <c r="E67" s="101">
        <v>195.0</v>
      </c>
      <c r="F67" s="101">
        <v>174.0</v>
      </c>
      <c r="G67" s="101">
        <v>152.0</v>
      </c>
      <c r="H67" s="86" t="s">
        <v>35</v>
      </c>
    </row>
    <row r="68">
      <c r="A68" s="89" t="str">
        <f>IF(
  AND(
    OR(Main!$M$7="", C68&gt;=Main!$M$7),
    OR(Main!$M$6="", C68&lt;=Main!$M$6)
  ),
  B68,
  ""
)</f>
        <v>Final Push</v>
      </c>
      <c r="B68" s="89" t="s">
        <v>119</v>
      </c>
      <c r="C68" s="128">
        <f>SWITCH(Main!B$15,
  "S-A", D68,
  "B-C", E68,
  "D-E-F", F68,
  "G", G68,
  "Not Found")</f>
        <v>174</v>
      </c>
      <c r="D68" s="129">
        <v>239.0</v>
      </c>
      <c r="E68" s="130">
        <v>195.0</v>
      </c>
      <c r="F68" s="130">
        <v>174.0</v>
      </c>
      <c r="G68" s="131">
        <v>152.0</v>
      </c>
      <c r="H68" s="86" t="s">
        <v>35</v>
      </c>
    </row>
    <row r="69">
      <c r="A69" s="89" t="str">
        <f>IF(
  AND(
    OR(Main!$M$7="", C69&gt;=Main!$M$7),
    OR(Main!$M$6="", C69&lt;=Main!$M$6)
  ),
  B69,
  ""
)</f>
        <v>Head-On</v>
      </c>
      <c r="B69" s="86" t="s">
        <v>120</v>
      </c>
      <c r="C69" s="100">
        <f>SWITCH(Main!C$15,
  "S-A", D69,
  "B-C", E69,
  "D-E-F", F69,
  "G", G69,
  "Not Found")</f>
        <v>239</v>
      </c>
      <c r="D69" s="128">
        <v>239.0</v>
      </c>
      <c r="E69" s="101">
        <v>195.0</v>
      </c>
      <c r="F69" s="101">
        <v>174.0</v>
      </c>
      <c r="G69" s="132">
        <v>152.0</v>
      </c>
      <c r="H69" s="86" t="s">
        <v>36</v>
      </c>
    </row>
    <row r="70">
      <c r="A70" s="89" t="str">
        <f>IF(
  AND(
    OR(Main!$M$7="", C70&gt;=Main!$M$7),
    OR(Main!$M$6="", C70&lt;=Main!$M$6)
  ),
  B70,
  ""
)</f>
        <v>Slick Surge</v>
      </c>
      <c r="B70" s="89" t="s">
        <v>121</v>
      </c>
      <c r="C70" s="100">
        <f>SWITCH(Main!D$15,
  "S-A", D70,
  "B-C", E70,
  "D-E-F", F70,
  "G", G70,
  "Not Found")</f>
        <v>239</v>
      </c>
      <c r="D70" s="128">
        <v>239.0</v>
      </c>
      <c r="E70" s="101">
        <v>195.0</v>
      </c>
      <c r="F70" s="101">
        <v>174.0</v>
      </c>
      <c r="G70" s="132">
        <v>152.0</v>
      </c>
      <c r="H70" s="86" t="s">
        <v>37</v>
      </c>
    </row>
    <row r="71">
      <c r="A71" s="89" t="str">
        <f>IF(
  AND(
    OR(Main!$M$7="", C71&gt;=Main!$M$7),
    OR(Main!$M$6="", C71&lt;=Main!$M$6)
  ),
  B71,
  ""
)</f>
        <v>Straightaway Spurt</v>
      </c>
      <c r="B71" s="89" t="s">
        <v>122</v>
      </c>
      <c r="C71" s="100">
        <f>SWITCH(Main!E$15,
  "S-A", D71,
  "B-C", E71,
  "D-E-F", F71,
  "G", G71,
  "Not Found")</f>
        <v>174</v>
      </c>
      <c r="D71" s="133">
        <v>239.0</v>
      </c>
      <c r="E71" s="134">
        <v>195.0</v>
      </c>
      <c r="F71" s="134">
        <v>174.0</v>
      </c>
      <c r="G71" s="135">
        <v>152.0</v>
      </c>
      <c r="H71" s="86" t="s">
        <v>38</v>
      </c>
    </row>
    <row r="72">
      <c r="A72" s="89" t="str">
        <f>IF(
  AND(
    OR(Main!$M$7="", C72&gt;=Main!$M$7),
    OR(Main!$M$6="", C72&lt;=Main!$M$6)
  ),
  B72,
  ""
)</f>
        <v>Sprinting Gear</v>
      </c>
      <c r="B72" s="89" t="s">
        <v>123</v>
      </c>
      <c r="C72" s="100">
        <f>SWITCH(Main!B$13,
  "S-A", D72,
  "B-C", E72,
  "D-E-F", F72,
  "G", G72,
  "Not Found")</f>
        <v>174</v>
      </c>
      <c r="D72" s="101">
        <v>239.0</v>
      </c>
      <c r="E72" s="101">
        <v>195.0</v>
      </c>
      <c r="F72" s="101">
        <v>174.0</v>
      </c>
      <c r="G72" s="101">
        <v>152.0</v>
      </c>
      <c r="H72" s="86" t="s">
        <v>28</v>
      </c>
    </row>
    <row r="73">
      <c r="A73" s="89" t="str">
        <f>IF(
  AND(
    OR(Main!$M$7="", C73&gt;=Main!$M$7),
    OR(Main!$M$6="", C73&lt;=Main!$M$6)
  ),
  B73,
  ""
)</f>
        <v>Updrafters</v>
      </c>
      <c r="B73" s="89" t="s">
        <v>124</v>
      </c>
      <c r="C73" s="100">
        <f>SWITCH(Main!C$13,
  "S-A", D73,
  "B-C", E73,
  "D-E-F", F73,
  "G", G73,
  "Not Found")</f>
        <v>239</v>
      </c>
      <c r="D73" s="101">
        <v>239.0</v>
      </c>
      <c r="E73" s="101">
        <v>195.0</v>
      </c>
      <c r="F73" s="101">
        <v>174.0</v>
      </c>
      <c r="G73" s="101">
        <v>152.0</v>
      </c>
      <c r="H73" s="86" t="s">
        <v>29</v>
      </c>
    </row>
    <row r="74">
      <c r="A74" s="89" t="str">
        <f>IF(
  AND(
    OR(Main!$M$7="", C74&gt;=Main!$M$7),
    OR(Main!$M$6="", C74&lt;=Main!$M$6)
  ),
  B74,
  ""
)</f>
        <v>Countermeasure</v>
      </c>
      <c r="B74" s="89" t="s">
        <v>125</v>
      </c>
      <c r="C74" s="100">
        <f>SWITCH(Main!B$13,
  "S-A", D74,
  "B-C", E74,
  "D-E-F", F74,
  "G", G74,
  "Not Found")</f>
        <v>174</v>
      </c>
      <c r="D74" s="101">
        <v>239.0</v>
      </c>
      <c r="E74" s="101">
        <v>195.0</v>
      </c>
      <c r="F74" s="101">
        <v>174.0</v>
      </c>
      <c r="G74" s="101">
        <v>152.0</v>
      </c>
      <c r="H74" s="86" t="s">
        <v>28</v>
      </c>
    </row>
    <row r="75">
      <c r="A75" s="89" t="str">
        <f>IF(
  AND(
    OR(Main!$M$7="", C75&gt;=Main!$M$7),
    OR(Main!$M$6="", C75&lt;=Main!$M$6)
  ),
  B75,
  ""
)</f>
        <v>Acceleration</v>
      </c>
      <c r="B75" s="89" t="s">
        <v>126</v>
      </c>
      <c r="C75" s="136">
        <f>SWITCH(Main!C$13,
  "S-A", D75,
  "B-C", E75,
  "D-E-F", F75,
  "G", G75,
  "Not Found")</f>
        <v>239</v>
      </c>
      <c r="D75" s="127">
        <v>239.0</v>
      </c>
      <c r="E75" s="127">
        <v>195.0</v>
      </c>
      <c r="F75" s="127">
        <v>174.0</v>
      </c>
      <c r="G75" s="127">
        <v>152.0</v>
      </c>
      <c r="H75" s="86" t="s">
        <v>29</v>
      </c>
    </row>
    <row r="76">
      <c r="A76" s="89" t="str">
        <f>IF(
  AND(
    OR(Main!$M$7="", C76&gt;=Main!$M$7),
    OR(Main!$M$6="", C76&lt;=Main!$M$6)
  ),
  B76,
  ""
)</f>
        <v>Second Wind</v>
      </c>
      <c r="B76" s="89" t="s">
        <v>127</v>
      </c>
      <c r="C76" s="100">
        <f>SWITCH(Main!B$15,
  "S-A", D76,
  "B-C", E76,
  "D-E-F", F76,
  "G", G76,
  "Not Found")</f>
        <v>174</v>
      </c>
      <c r="D76" s="101">
        <v>239.0</v>
      </c>
      <c r="E76" s="101">
        <v>195.0</v>
      </c>
      <c r="F76" s="101">
        <v>174.0</v>
      </c>
      <c r="G76" s="101">
        <v>152.0</v>
      </c>
      <c r="H76" s="86" t="s">
        <v>35</v>
      </c>
    </row>
    <row r="77">
      <c r="A77" s="89" t="str">
        <f>IF(
  AND(
    OR(Main!$M$7="", C77&gt;=Main!$M$7),
    OR(Main!$M$6="", C77&lt;=Main!$M$6)
  ),
  B77,
  ""
)</f>
        <v>Shrewd Step</v>
      </c>
      <c r="B77" s="89" t="s">
        <v>128</v>
      </c>
      <c r="C77" s="100">
        <f>SWITCH(Main!C$15,
  "S-A", D77,
  "B-C", E77,
  "D-E-F", F77,
  "G", G77,
  "Not Found")</f>
        <v>239</v>
      </c>
      <c r="D77" s="101">
        <v>239.0</v>
      </c>
      <c r="E77" s="101">
        <v>195.0</v>
      </c>
      <c r="F77" s="101">
        <v>174.0</v>
      </c>
      <c r="G77" s="101">
        <v>152.0</v>
      </c>
      <c r="H77" s="86" t="s">
        <v>36</v>
      </c>
    </row>
    <row r="78">
      <c r="A78" s="89" t="str">
        <f>IF(
  AND(
    OR(Main!$M$7="", C78&gt;=Main!$M$7),
    OR(Main!$M$6="", C78&lt;=Main!$M$6)
  ),
  B78,
  ""
)</f>
        <v>Straight Descent</v>
      </c>
      <c r="B78" s="89" t="s">
        <v>129</v>
      </c>
      <c r="C78" s="100">
        <f>SWITCH(Main!C$15,
  "S-A", D78,
  "B-C", E78,
  "D-E-F", F78,
  "G", G78,
  "Not Found")</f>
        <v>239</v>
      </c>
      <c r="D78" s="101">
        <v>239.0</v>
      </c>
      <c r="E78" s="101">
        <v>195.0</v>
      </c>
      <c r="F78" s="101">
        <v>174.0</v>
      </c>
      <c r="G78" s="101">
        <v>152.0</v>
      </c>
      <c r="H78" s="86" t="s">
        <v>36</v>
      </c>
    </row>
    <row r="79">
      <c r="A79" s="89" t="str">
        <f>IF(
  AND(
    OR(Main!$M$7="", C79&gt;=Main!$M$7),
    OR(Main!$M$6="", C79&lt;=Main!$M$6)
  ),
  B79,
  ""
)</f>
        <v>Tactical Tweak</v>
      </c>
      <c r="B79" s="89" t="s">
        <v>130</v>
      </c>
      <c r="C79" s="100">
        <f>SWITCH(Main!C$15,
  "S-A", D79,
  "B-C", E79,
  "D-E-F", F79,
  "G", G79,
  "Not Found")</f>
        <v>239</v>
      </c>
      <c r="D79" s="101">
        <v>239.0</v>
      </c>
      <c r="E79" s="101">
        <v>195.0</v>
      </c>
      <c r="F79" s="101">
        <v>174.0</v>
      </c>
      <c r="G79" s="101">
        <v>152.0</v>
      </c>
      <c r="H79" s="86" t="s">
        <v>36</v>
      </c>
    </row>
    <row r="80">
      <c r="A80" s="89" t="str">
        <f>IF(
  AND(
    OR(Main!$M$7="", C80&gt;=Main!$M$7),
    OR(Main!$M$6="", C80&lt;=Main!$M$6)
  ),
  B80,
  ""
)</f>
        <v>Fighter</v>
      </c>
      <c r="B80" s="89" t="s">
        <v>131</v>
      </c>
      <c r="C80" s="100">
        <f>SWITCH(Main!D$15,
  "S-A", D80,
  "B-C", E80,
  "D-E-F", F80,
  "G", G80,
  "Not Found")</f>
        <v>239</v>
      </c>
      <c r="D80" s="101">
        <v>239.0</v>
      </c>
      <c r="E80" s="101">
        <v>195.0</v>
      </c>
      <c r="F80" s="101">
        <v>174.0</v>
      </c>
      <c r="G80" s="101">
        <v>152.0</v>
      </c>
      <c r="H80" s="86" t="s">
        <v>37</v>
      </c>
    </row>
    <row r="81">
      <c r="A81" s="89" t="str">
        <f>IF(
  AND(
    OR(Main!$M$7="", C81&gt;=Main!$M$7),
    OR(Main!$M$6="", C81&lt;=Main!$M$6)
  ),
  B81,
  ""
)</f>
        <v>Highlander</v>
      </c>
      <c r="B81" s="89" t="s">
        <v>132</v>
      </c>
      <c r="C81" s="98">
        <v>217.0</v>
      </c>
    </row>
    <row r="82">
      <c r="A82" s="89" t="str">
        <f>IF(
  AND(
    OR(Main!$M$7="", C82&gt;=Main!$M$7),
    OR(Main!$M$6="", C82&lt;=Main!$M$6)
  ),
  B82,
  ""
)</f>
        <v>Groundwork</v>
      </c>
      <c r="B82" s="89" t="s">
        <v>133</v>
      </c>
      <c r="C82" s="98">
        <v>217.0</v>
      </c>
    </row>
    <row r="83">
      <c r="A83" s="89" t="str">
        <f>IF(
  AND(
    OR(Main!$M$7="", C83&gt;=Main!$M$7),
    OR(Main!$M$6="", C83&lt;=Main!$M$6)
  ),
  B83,
  ""
)</f>
        <v>Prudent Positioning</v>
      </c>
      <c r="B83" s="89" t="s">
        <v>134</v>
      </c>
      <c r="C83" s="98">
        <v>129.0</v>
      </c>
    </row>
    <row r="84">
      <c r="A84" s="89" t="str">
        <f>IF(
  AND(
    OR(Main!$M$7="", C84&gt;=Main!$M$7),
    OR(Main!$M$6="", C84&lt;=Main!$M$6)
  ),
  B84,
  ""
)</f>
        <v>Go with the Flow</v>
      </c>
      <c r="B84" s="89" t="s">
        <v>135</v>
      </c>
      <c r="C84" s="98">
        <v>129.0</v>
      </c>
    </row>
    <row r="85">
      <c r="A85" s="89" t="str">
        <f>IF(
  AND(
    OR(Main!$M$7="", C85&gt;=Main!$M$7),
    OR(Main!$M$6="", C85&lt;=Main!$M$6)
  ),
  B85,
  ""
)</f>
        <v>Meticulous Measures</v>
      </c>
      <c r="B85" s="89" t="s">
        <v>136</v>
      </c>
      <c r="C85" s="100">
        <f>SWITCH(Main!B$13,
  "S-A", D85,
  "B-C", E85,
  "D-E-F", F85,
  "G", G85,
  "Not Found")</f>
        <v>139</v>
      </c>
      <c r="D85" s="101">
        <v>191.0</v>
      </c>
      <c r="E85" s="101">
        <v>157.0</v>
      </c>
      <c r="F85" s="101">
        <v>139.0</v>
      </c>
      <c r="G85" s="101">
        <v>122.0</v>
      </c>
      <c r="H85" s="86" t="s">
        <v>28</v>
      </c>
    </row>
    <row r="86">
      <c r="A86" s="89" t="str">
        <f>IF(
  AND(
    OR(Main!$M$7="", C86&gt;=Main!$M$7),
    OR(Main!$M$6="", C86&lt;=Main!$M$6)
  ),
  B86,
  ""
)</f>
        <v>Thunderbolt Step</v>
      </c>
      <c r="B86" s="89" t="s">
        <v>137</v>
      </c>
      <c r="C86" s="100">
        <f>SWITCH(Main!D$13,
  "S-A", D86,
  "B-C", E86,
  "D-E-F", F86,
  "G", G86,
  "Not Found")</f>
        <v>191</v>
      </c>
      <c r="D86" s="101">
        <v>191.0</v>
      </c>
      <c r="E86" s="101">
        <v>157.0</v>
      </c>
      <c r="F86" s="101">
        <v>139.0</v>
      </c>
      <c r="G86" s="101">
        <v>122.0</v>
      </c>
      <c r="H86" s="86" t="s">
        <v>30</v>
      </c>
    </row>
    <row r="87">
      <c r="A87" s="89" t="str">
        <f>IF(
  AND(
    OR(Main!$M$7="", C87&gt;=Main!$M$7),
    OR(Main!$M$6="", C87&lt;=Main!$M$6)
  ),
  B87,
  ""
)</f>
        <v>Dodging Danger</v>
      </c>
      <c r="B87" s="89" t="s">
        <v>138</v>
      </c>
      <c r="C87" s="100">
        <f>SWITCH(Main!B$15,
  "S-A", D87,
  "B-C", E87,
  "D-E-F", F87,
  "G", G87,
  "Not Found")</f>
        <v>103</v>
      </c>
      <c r="D87" s="101">
        <v>143.0</v>
      </c>
      <c r="E87" s="101">
        <v>116.0</v>
      </c>
      <c r="F87" s="101">
        <v>103.0</v>
      </c>
      <c r="G87" s="101">
        <v>90.0</v>
      </c>
      <c r="H87" s="86" t="s">
        <v>35</v>
      </c>
    </row>
    <row r="88">
      <c r="A88" s="89" t="str">
        <f>IF(
  AND(
    OR(Main!$M$7="", C88&gt;=Main!$M$7),
    OR(Main!$M$6="", C88&lt;=Main!$M$6)
  ),
  B88,
  ""
)</f>
        <v>Focus</v>
      </c>
      <c r="B88" s="89" t="s">
        <v>139</v>
      </c>
      <c r="C88" s="98">
        <v>129.0</v>
      </c>
    </row>
    <row r="89">
      <c r="A89" s="89" t="str">
        <f>IF(
  AND(
    OR(Main!$M$7="", C89&gt;=Main!$M$7),
    OR(Main!$M$6="", C89&lt;=Main!$M$6)
  ),
  B89,
  ""
)</f>
        <v>Hawkeye</v>
      </c>
      <c r="B89" s="89" t="s">
        <v>140</v>
      </c>
      <c r="C89" s="100">
        <f>SWITCH(Main!D$13,
  "S-A", D89,
  "B-C", E89,
  "D-E-F", F89,
  "G", G89,
  "Not Found")</f>
        <v>142</v>
      </c>
      <c r="D89" s="101">
        <v>142.0</v>
      </c>
      <c r="E89" s="101">
        <v>116.0</v>
      </c>
      <c r="F89" s="101">
        <v>103.0</v>
      </c>
      <c r="G89" s="101">
        <v>90.0</v>
      </c>
      <c r="H89" s="86" t="s">
        <v>30</v>
      </c>
    </row>
    <row r="90">
      <c r="A90" s="89" t="str">
        <f>IF(
  AND(
    OR(Main!$M$7="", C90&gt;=Main!$M$7),
    OR(Main!$M$6="", C90&lt;=Main!$M$6)
  ),
  B90,
  ""
)</f>
        <v>Studious</v>
      </c>
      <c r="B90" s="89" t="s">
        <v>141</v>
      </c>
      <c r="C90" s="100">
        <f>SWITCH(Main!D$15,
  "S-A", D90,
  "B-C", E90,
  "D-E-F", F90,
  "G", G90,
  "Not Found")</f>
        <v>94</v>
      </c>
      <c r="D90" s="101">
        <v>94.0</v>
      </c>
      <c r="E90" s="101">
        <v>77.0</v>
      </c>
      <c r="F90" s="101">
        <v>68.0</v>
      </c>
      <c r="G90" s="101">
        <v>60.0</v>
      </c>
      <c r="H90" s="86" t="s">
        <v>37</v>
      </c>
    </row>
    <row r="91">
      <c r="A91" s="89" t="str">
        <f>IF(
  AND(
    OR(Main!$M$7="", C91&gt;=Main!$M$7),
    OR(Main!$M$6="", C91&lt;=Main!$M$6)
  ),
  B91,
  ""
)</f>
        <v>I Can See Right Through You</v>
      </c>
      <c r="B91" s="89" t="s">
        <v>142</v>
      </c>
      <c r="C91" s="100">
        <f>SWITCH(Main!E$15,
  "S-A", D91,
  "B-C", E91,
  "D-E-F", F91,
  "G", G91,
  "Not Found")</f>
        <v>68</v>
      </c>
      <c r="D91" s="101">
        <v>94.0</v>
      </c>
      <c r="E91" s="101">
        <v>77.0</v>
      </c>
      <c r="F91" s="101">
        <v>68.0</v>
      </c>
      <c r="G91" s="101">
        <v>60.0</v>
      </c>
      <c r="H91" s="86" t="s">
        <v>38</v>
      </c>
    </row>
    <row r="92">
      <c r="A92" s="89" t="str">
        <f>IF(
  AND(
    OR(Main!$M$7="", C92&gt;=Main!$M$7),
    OR(Main!$M$6="", C92&lt;=Main!$M$6)
  ),
  B92,
  ""
)</f>
        <v>Strategist</v>
      </c>
      <c r="B92" s="89" t="s">
        <v>143</v>
      </c>
      <c r="C92" s="100">
        <f>SWITCH(Main!E$15,
  "S-A", D92,
  "B-C", E92,
  "D-E-F", F92,
  "G", G92,
  "Not Found")</f>
        <v>68</v>
      </c>
      <c r="D92" s="101">
        <v>94.0</v>
      </c>
      <c r="E92" s="101">
        <v>77.0</v>
      </c>
      <c r="F92" s="101">
        <v>68.0</v>
      </c>
      <c r="G92" s="101">
        <v>60.0</v>
      </c>
      <c r="H92" s="86" t="s">
        <v>38</v>
      </c>
    </row>
    <row r="93">
      <c r="A93" s="89" t="str">
        <f>IF(
  AND(
    OR(Main!$M$7="", C93&gt;=Main!$M$7),
    OR(Main!$M$6="", C93&lt;=Main!$M$6)
  ),
  B93,
  ""
)</f>
        <v>All I've Got</v>
      </c>
      <c r="B93" s="97" t="s">
        <v>144</v>
      </c>
      <c r="C93" s="100">
        <f>SWITCH(Main!D$13,
  "S-A", D93,
  "B-C", E93,
  "D-E-F", F93,
  "G", G93,
  "Not Found")</f>
        <v>239</v>
      </c>
      <c r="D93" s="96">
        <v>239.0</v>
      </c>
      <c r="E93" s="96">
        <v>195.0</v>
      </c>
      <c r="F93" s="96">
        <v>174.0</v>
      </c>
      <c r="G93" s="96">
        <v>152.0</v>
      </c>
      <c r="H93" s="97" t="s">
        <v>30</v>
      </c>
    </row>
    <row r="94">
      <c r="A94" s="89" t="str">
        <f>IF(
  AND(
    OR(Main!$M$7="", C94&gt;=Main!$M$7),
    OR(Main!$M$6="", C94&lt;=Main!$M$6)
  ),
  B94,
  ""
)</f>
        <v>Feature Act</v>
      </c>
      <c r="B94" s="97" t="s">
        <v>145</v>
      </c>
      <c r="C94" s="100">
        <f>SWITCH(Main!E$13,
  "S-A", D94,
  "B-C", E94,
  "D-E-F", F94,
  "G", G94,
  "Not Found")</f>
        <v>195</v>
      </c>
      <c r="D94" s="96">
        <v>239.0</v>
      </c>
      <c r="E94" s="96">
        <v>195.0</v>
      </c>
      <c r="F94" s="96">
        <v>174.0</v>
      </c>
      <c r="G94" s="96">
        <v>152.0</v>
      </c>
      <c r="H94" s="97" t="s">
        <v>31</v>
      </c>
    </row>
    <row r="95">
      <c r="A95" s="89" t="str">
        <f>IF(
  AND(
    OR(Main!$M$7="", C95&gt;=Main!$M$7),
    OR(Main!$M$6="", C95&lt;=Main!$M$6)
  ),
  B95,
  ""
)</f>
        <v>Early Start</v>
      </c>
      <c r="B95" s="97" t="s">
        <v>146</v>
      </c>
      <c r="C95" s="100">
        <f>SWITCH(Main!E$15,
  "S-A", D95,
  "B-C", E95,
  "D-E-F", F95,
  "G", G95,
  "Not Found")</f>
        <v>174</v>
      </c>
      <c r="D95" s="96">
        <v>239.0</v>
      </c>
      <c r="E95" s="96">
        <v>195.0</v>
      </c>
      <c r="F95" s="96">
        <v>174.0</v>
      </c>
      <c r="G95" s="96">
        <v>152.0</v>
      </c>
      <c r="H95" s="97" t="s">
        <v>38</v>
      </c>
    </row>
    <row r="96">
      <c r="A96" s="89" t="str">
        <f>IF(
  AND(
    OR(Main!$M$7="", C96&gt;=Main!$M$7),
    OR(Main!$M$6="", C96&lt;=Main!$M$6)
  ),
  B96,
  ""
)</f>
        <v>Risky Business</v>
      </c>
      <c r="B96" s="97" t="s">
        <v>147</v>
      </c>
      <c r="C96" s="94">
        <v>129.0</v>
      </c>
      <c r="D96" s="97"/>
      <c r="E96" s="97"/>
      <c r="F96" s="97"/>
      <c r="G96" s="97"/>
      <c r="H96" s="97"/>
    </row>
    <row r="97">
      <c r="A97" s="89" t="str">
        <f>IF(
  AND(
    OR(Main!$M$7="", C97&gt;=Main!$M$7),
    OR(Main!$M$6="", C97&lt;=Main!$M$6)
  ),
  B97,
  ""
)</f>
        <v>Light as a Feather</v>
      </c>
      <c r="B97" s="97" t="s">
        <v>148</v>
      </c>
      <c r="C97" s="100">
        <f>SWITCH(Main!B$13,
  "S-A", D97,
  "B-C", E97,
  "D-E-F", F97,
  "G", G97,
  "Not Found")</f>
        <v>174</v>
      </c>
      <c r="D97" s="96">
        <v>239.0</v>
      </c>
      <c r="E97" s="96">
        <v>195.0</v>
      </c>
      <c r="F97" s="96">
        <v>174.0</v>
      </c>
      <c r="G97" s="96">
        <v>152.0</v>
      </c>
      <c r="H97" s="97" t="s">
        <v>28</v>
      </c>
    </row>
    <row r="98">
      <c r="A98" s="89" t="str">
        <f>IF(
  AND(
    OR(Main!$M$7="", C98&gt;=Main!$M$7),
    OR(Main!$M$6="", C98&lt;=Main!$M$6)
  ),
  B98,
  ""
)</f>
        <v>Fighting Spirit</v>
      </c>
      <c r="B98" s="97" t="s">
        <v>149</v>
      </c>
      <c r="C98" s="100">
        <f>SWITCH(Main!D$13,
  "S-A", D98,
  "B-C", E98,
  "D-E-F", F98,
  "G", G98,
  "Not Found")</f>
        <v>239</v>
      </c>
      <c r="D98" s="96">
        <v>239.0</v>
      </c>
      <c r="E98" s="96">
        <v>195.0</v>
      </c>
      <c r="F98" s="96">
        <v>174.0</v>
      </c>
      <c r="G98" s="96">
        <v>152.0</v>
      </c>
      <c r="H98" s="97" t="s">
        <v>30</v>
      </c>
    </row>
    <row r="99">
      <c r="A99" s="89" t="str">
        <f>IF(
  AND(
    OR(Main!$M$7="", C99&gt;=Main!$M$7),
    OR(Main!$M$6="", C99&lt;=Main!$M$6)
  ),
  B99,
  ""
)</f>
        <v>Eager</v>
      </c>
      <c r="B99" s="97" t="s">
        <v>150</v>
      </c>
      <c r="C99" s="100">
        <f>SWITCH(Main!D$13,
  "S-A", D99,
  "B-C", E99,
  "D-E-F", F99,
  "G", G99,
  "Not Found")</f>
        <v>239</v>
      </c>
      <c r="D99" s="96">
        <v>239.0</v>
      </c>
      <c r="E99" s="96">
        <v>195.0</v>
      </c>
      <c r="F99" s="96">
        <v>174.0</v>
      </c>
      <c r="G99" s="96">
        <v>152.0</v>
      </c>
      <c r="H99" s="97" t="s">
        <v>30</v>
      </c>
    </row>
    <row r="100">
      <c r="A100" s="89" t="str">
        <f>IF(
  AND(
    OR(Main!$M$7="", C100&gt;=Main!$M$7),
    OR(Main!$M$6="", C100&lt;=Main!$M$6)
  ),
  B100,
  ""
)</f>
        <v>Pumped</v>
      </c>
      <c r="B100" s="97" t="s">
        <v>151</v>
      </c>
      <c r="C100" s="100">
        <f>SWITCH(Main!C$13,
  "S-A", D100,
  "B-C", E100,
  "D-E-F", F100,
  "G", G100,
  "Not Found")</f>
        <v>239</v>
      </c>
      <c r="D100" s="96">
        <v>239.0</v>
      </c>
      <c r="E100" s="96">
        <v>195.0</v>
      </c>
      <c r="F100" s="96">
        <v>174.0</v>
      </c>
      <c r="G100" s="96">
        <v>152.0</v>
      </c>
      <c r="H100" s="97" t="s">
        <v>29</v>
      </c>
    </row>
    <row r="101">
      <c r="A101" s="89" t="str">
        <f>IF(
  AND(
    OR(Main!$M$7="", C101&gt;=Main!$M$7),
    OR(Main!$M$6="", C101&lt;=Main!$M$6)
  ),
  B101,
  ""
)</f>
        <v>Fearless</v>
      </c>
      <c r="B101" s="97" t="s">
        <v>152</v>
      </c>
      <c r="C101" s="100">
        <f>SWITCH(Main!D$15,
  "S-A", D101,
  "B-C", E101,
  "D-E-F", F101,
  "G", G101,
  "Not Found")</f>
        <v>239</v>
      </c>
      <c r="D101" s="96">
        <v>239.0</v>
      </c>
      <c r="E101" s="96">
        <v>195.0</v>
      </c>
      <c r="F101" s="96">
        <v>174.0</v>
      </c>
      <c r="G101" s="96">
        <v>152.0</v>
      </c>
      <c r="H101" s="97" t="s">
        <v>37</v>
      </c>
    </row>
    <row r="102">
      <c r="A102" s="89" t="str">
        <f>IF(
  AND(
    OR(Main!$M$7="", C102&gt;=Main!$M$7),
    OR(Main!$M$6="", C102&lt;=Main!$M$6)
  ),
  B102,
  ""
)</f>
        <v>With All My Soul</v>
      </c>
      <c r="B102" s="97" t="s">
        <v>153</v>
      </c>
      <c r="C102" s="100">
        <f>SWITCH(Main!D$13,
  "S-A", D102,
  "B-C", E102,
  "D-E-F", F102,
  "G", G102,
  "Not Found")</f>
        <v>239</v>
      </c>
      <c r="D102" s="96">
        <v>239.0</v>
      </c>
      <c r="E102" s="96">
        <v>195.0</v>
      </c>
      <c r="F102" s="96">
        <v>174.0</v>
      </c>
      <c r="G102" s="96">
        <v>152.0</v>
      </c>
      <c r="H102" s="97" t="s">
        <v>30</v>
      </c>
    </row>
    <row r="103">
      <c r="A103" s="89" t="str">
        <f>IF(
  AND(
    OR(Main!$M$7="", C103&gt;=Main!$M$7),
    OR(Main!$M$6="", C103&lt;=Main!$M$6)
  ),
  B103,
  ""
)</f>
        <v>Full Throttle</v>
      </c>
      <c r="B103" s="97" t="s">
        <v>154</v>
      </c>
      <c r="C103" s="100">
        <f>SWITCH(Main!D$15,
  "S-A", D103,
  "B-C", E103,
  "D-E-F", F103,
  "G", G103,
  "Not Found")</f>
        <v>239</v>
      </c>
      <c r="D103" s="96">
        <v>239.0</v>
      </c>
      <c r="E103" s="96">
        <v>195.0</v>
      </c>
      <c r="F103" s="96">
        <v>174.0</v>
      </c>
      <c r="G103" s="96">
        <v>152.0</v>
      </c>
      <c r="H103" s="97" t="s">
        <v>37</v>
      </c>
    </row>
    <row r="104">
      <c r="A104" s="89" t="str">
        <f>IF(
  AND(
    OR(Main!$M$7="", C104&gt;=Main!$M$7),
    OR(Main!$M$6="", C104&lt;=Main!$M$6)
  ),
  B104,
  ""
)</f>
        <v>Downhill Speedster</v>
      </c>
      <c r="B104" s="97" t="s">
        <v>155</v>
      </c>
      <c r="C104" s="94">
        <v>217.0</v>
      </c>
      <c r="D104" s="97"/>
      <c r="E104" s="97"/>
      <c r="F104" s="97"/>
      <c r="G104" s="97"/>
      <c r="H104" s="97"/>
    </row>
    <row r="105">
      <c r="A105" s="89" t="str">
        <f>IF(
  AND(
    OR(Main!$M$7="", C105&gt;=Main!$M$7),
    OR(Main!$M$6="", C105&lt;=Main!$M$6)
  ),
  B105,
  ""
)</f>
        <v>Take the Chance</v>
      </c>
      <c r="B105" s="97" t="s">
        <v>156</v>
      </c>
      <c r="C105" s="100">
        <f>SWITCH(Main!D$13,
  "S-A", D105,
  "B-C", E105,
  "D-E-F", F105,
  "G", G105,
  "Not Found")</f>
        <v>239</v>
      </c>
      <c r="D105" s="96">
        <v>239.0</v>
      </c>
      <c r="E105" s="96">
        <v>195.0</v>
      </c>
      <c r="F105" s="96">
        <v>174.0</v>
      </c>
      <c r="G105" s="96">
        <v>152.0</v>
      </c>
      <c r="H105" s="97" t="s">
        <v>30</v>
      </c>
    </row>
    <row r="106">
      <c r="A106" s="89" t="str">
        <f>IF(
  AND(
    OR(Main!$M$7="", C106&gt;=Main!$M$7),
    OR(Main!$M$6="", C106&lt;=Main!$M$6)
  ),
  B106,
  ""
)</f>
        <v>Forward, March!</v>
      </c>
      <c r="B106" s="97" t="s">
        <v>157</v>
      </c>
      <c r="C106" s="94">
        <v>174.0</v>
      </c>
      <c r="D106" s="97"/>
      <c r="E106" s="97"/>
      <c r="F106" s="97"/>
      <c r="G106" s="97"/>
      <c r="H106" s="97" t="s">
        <v>25</v>
      </c>
    </row>
    <row r="107">
      <c r="A107" s="89" t="str">
        <f>IF(
  AND(
    OR(Main!$M$7="", C107&gt;=Main!$M$7),
    OR(Main!$M$6="", C107&lt;=Main!$M$6)
  ),
  B107,
  ""
)</f>
        <v>Glittering Star</v>
      </c>
      <c r="B107" s="97" t="s">
        <v>158</v>
      </c>
      <c r="C107" s="94">
        <v>263.0</v>
      </c>
      <c r="D107" s="97"/>
      <c r="E107" s="97"/>
      <c r="F107" s="97"/>
      <c r="G107" s="97"/>
      <c r="H107" s="97"/>
    </row>
    <row r="108">
      <c r="C108" s="110"/>
      <c r="D108" s="111" t="s">
        <v>24</v>
      </c>
      <c r="E108" s="112" t="s">
        <v>26</v>
      </c>
      <c r="F108" s="113" t="s">
        <v>34</v>
      </c>
      <c r="G108" s="114" t="s">
        <v>345</v>
      </c>
    </row>
    <row r="109">
      <c r="C109" s="110"/>
    </row>
    <row r="110">
      <c r="C110" s="110"/>
    </row>
    <row r="111">
      <c r="C111" s="110"/>
    </row>
    <row r="112">
      <c r="C112" s="11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s>
  <sheetData>
    <row r="1">
      <c r="A1" s="86" t="s">
        <v>458</v>
      </c>
      <c r="B1" s="86" t="s">
        <v>23</v>
      </c>
      <c r="C1" s="86" t="s">
        <v>25</v>
      </c>
      <c r="D1" s="86" t="s">
        <v>28</v>
      </c>
      <c r="E1" s="86" t="s">
        <v>29</v>
      </c>
      <c r="F1" s="86" t="s">
        <v>30</v>
      </c>
      <c r="G1" s="86" t="s">
        <v>31</v>
      </c>
      <c r="H1" s="86" t="s">
        <v>35</v>
      </c>
      <c r="I1" s="86" t="s">
        <v>36</v>
      </c>
      <c r="J1" s="86" t="s">
        <v>37</v>
      </c>
      <c r="K1" s="86" t="s">
        <v>38</v>
      </c>
    </row>
    <row r="2">
      <c r="A2" s="86" t="s">
        <v>459</v>
      </c>
      <c r="B2" s="86" t="s">
        <v>24</v>
      </c>
      <c r="C2" s="86" t="s">
        <v>24</v>
      </c>
      <c r="D2" s="86" t="s">
        <v>34</v>
      </c>
      <c r="E2" s="86" t="s">
        <v>24</v>
      </c>
      <c r="F2" s="86" t="s">
        <v>24</v>
      </c>
      <c r="G2" s="86" t="s">
        <v>345</v>
      </c>
      <c r="H2" s="86" t="s">
        <v>345</v>
      </c>
      <c r="I2" s="86" t="s">
        <v>24</v>
      </c>
      <c r="J2" s="86" t="s">
        <v>24</v>
      </c>
      <c r="K2" s="86" t="s">
        <v>26</v>
      </c>
    </row>
    <row r="3">
      <c r="A3" s="97" t="s">
        <v>402</v>
      </c>
      <c r="B3" s="97" t="s">
        <v>24</v>
      </c>
      <c r="C3" s="97" t="s">
        <v>345</v>
      </c>
      <c r="D3" s="97" t="s">
        <v>345</v>
      </c>
      <c r="E3" s="97" t="s">
        <v>34</v>
      </c>
      <c r="F3" s="97" t="s">
        <v>24</v>
      </c>
      <c r="G3" s="97" t="s">
        <v>26</v>
      </c>
      <c r="H3" s="97" t="s">
        <v>34</v>
      </c>
      <c r="I3" s="97" t="s">
        <v>24</v>
      </c>
      <c r="J3" s="97" t="s">
        <v>26</v>
      </c>
      <c r="K3" s="97" t="s">
        <v>34</v>
      </c>
    </row>
    <row r="4">
      <c r="A4" s="97" t="s">
        <v>390</v>
      </c>
      <c r="B4" s="97" t="s">
        <v>24</v>
      </c>
      <c r="C4" s="97" t="s">
        <v>345</v>
      </c>
      <c r="D4" s="97" t="s">
        <v>26</v>
      </c>
      <c r="E4" s="97" t="s">
        <v>26</v>
      </c>
      <c r="F4" s="97" t="s">
        <v>24</v>
      </c>
      <c r="G4" s="97" t="s">
        <v>34</v>
      </c>
      <c r="H4" s="97" t="s">
        <v>34</v>
      </c>
      <c r="I4" s="97" t="s">
        <v>24</v>
      </c>
      <c r="J4" s="97" t="s">
        <v>24</v>
      </c>
      <c r="K4" s="97" t="s">
        <v>345</v>
      </c>
    </row>
    <row r="5">
      <c r="A5" s="97" t="s">
        <v>460</v>
      </c>
      <c r="B5" s="97" t="s">
        <v>24</v>
      </c>
      <c r="C5" s="97" t="s">
        <v>34</v>
      </c>
      <c r="D5" s="97" t="s">
        <v>34</v>
      </c>
      <c r="E5" s="97" t="s">
        <v>26</v>
      </c>
      <c r="F5" s="97" t="s">
        <v>24</v>
      </c>
      <c r="G5" s="97" t="s">
        <v>24</v>
      </c>
      <c r="H5" s="97" t="s">
        <v>34</v>
      </c>
      <c r="I5" s="97" t="s">
        <v>24</v>
      </c>
      <c r="J5" s="97" t="s">
        <v>26</v>
      </c>
      <c r="K5" s="97" t="s">
        <v>34</v>
      </c>
    </row>
    <row r="6">
      <c r="A6" s="97" t="s">
        <v>461</v>
      </c>
      <c r="B6" s="97" t="s">
        <v>24</v>
      </c>
      <c r="C6" s="97" t="s">
        <v>34</v>
      </c>
      <c r="D6" s="97" t="s">
        <v>24</v>
      </c>
      <c r="E6" s="97" t="s">
        <v>34</v>
      </c>
      <c r="F6" s="97" t="s">
        <v>345</v>
      </c>
      <c r="G6" s="97" t="s">
        <v>345</v>
      </c>
      <c r="H6" s="97" t="s">
        <v>26</v>
      </c>
      <c r="I6" s="97" t="s">
        <v>24</v>
      </c>
      <c r="J6" s="97" t="s">
        <v>34</v>
      </c>
      <c r="K6" s="97" t="s">
        <v>345</v>
      </c>
    </row>
    <row r="7">
      <c r="A7" s="97" t="s">
        <v>372</v>
      </c>
      <c r="B7" s="97" t="s">
        <v>24</v>
      </c>
      <c r="C7" s="97" t="s">
        <v>345</v>
      </c>
      <c r="D7" s="97" t="s">
        <v>34</v>
      </c>
      <c r="E7" s="97" t="s">
        <v>24</v>
      </c>
      <c r="F7" s="97" t="s">
        <v>24</v>
      </c>
      <c r="G7" s="97" t="s">
        <v>26</v>
      </c>
      <c r="H7" s="97" t="s">
        <v>24</v>
      </c>
      <c r="I7" s="97" t="s">
        <v>24</v>
      </c>
      <c r="J7" s="97" t="s">
        <v>34</v>
      </c>
      <c r="K7" s="97" t="s">
        <v>345</v>
      </c>
    </row>
    <row r="8">
      <c r="A8" s="97" t="s">
        <v>462</v>
      </c>
      <c r="B8" s="97" t="s">
        <v>24</v>
      </c>
      <c r="C8" s="97" t="s">
        <v>345</v>
      </c>
      <c r="D8" s="97" t="s">
        <v>345</v>
      </c>
      <c r="E8" s="97" t="s">
        <v>34</v>
      </c>
      <c r="F8" s="97" t="s">
        <v>24</v>
      </c>
      <c r="G8" s="97" t="s">
        <v>24</v>
      </c>
      <c r="H8" s="97" t="s">
        <v>345</v>
      </c>
      <c r="I8" s="97" t="s">
        <v>26</v>
      </c>
      <c r="J8" s="97" t="s">
        <v>24</v>
      </c>
      <c r="K8" s="97" t="s">
        <v>26</v>
      </c>
    </row>
    <row r="9">
      <c r="A9" s="97" t="s">
        <v>384</v>
      </c>
      <c r="B9" s="97" t="s">
        <v>24</v>
      </c>
      <c r="C9" s="97" t="s">
        <v>26</v>
      </c>
      <c r="D9" s="97" t="s">
        <v>34</v>
      </c>
      <c r="E9" s="97" t="s">
        <v>24</v>
      </c>
      <c r="F9" s="97" t="s">
        <v>24</v>
      </c>
      <c r="G9" s="97" t="s">
        <v>26</v>
      </c>
      <c r="H9" s="97" t="s">
        <v>34</v>
      </c>
      <c r="I9" s="97" t="s">
        <v>24</v>
      </c>
      <c r="J9" s="97" t="s">
        <v>24</v>
      </c>
      <c r="K9" s="97" t="s">
        <v>26</v>
      </c>
    </row>
    <row r="10">
      <c r="A10" s="97" t="s">
        <v>463</v>
      </c>
      <c r="B10" s="97" t="s">
        <v>24</v>
      </c>
      <c r="C10" s="97" t="s">
        <v>345</v>
      </c>
      <c r="D10" s="97" t="s">
        <v>34</v>
      </c>
      <c r="E10" s="97" t="s">
        <v>24</v>
      </c>
      <c r="F10" s="97" t="s">
        <v>24</v>
      </c>
      <c r="G10" s="97" t="s">
        <v>26</v>
      </c>
      <c r="H10" s="97" t="s">
        <v>34</v>
      </c>
      <c r="I10" s="97" t="s">
        <v>24</v>
      </c>
      <c r="J10" s="97" t="s">
        <v>34</v>
      </c>
      <c r="K10" s="97" t="s">
        <v>26</v>
      </c>
      <c r="L10" s="97"/>
      <c r="M10" s="97"/>
      <c r="N10" s="97"/>
      <c r="O10" s="97"/>
      <c r="P10" s="97"/>
      <c r="Q10" s="97"/>
      <c r="R10" s="97"/>
      <c r="S10" s="97"/>
      <c r="T10" s="97"/>
      <c r="U10" s="97"/>
      <c r="V10" s="97"/>
      <c r="W10" s="97"/>
      <c r="X10" s="97"/>
      <c r="Y10" s="97"/>
      <c r="Z10" s="97"/>
    </row>
    <row r="11">
      <c r="A11" s="97" t="s">
        <v>464</v>
      </c>
      <c r="B11" s="97" t="s">
        <v>24</v>
      </c>
      <c r="C11" s="97" t="s">
        <v>34</v>
      </c>
      <c r="D11" s="97" t="s">
        <v>26</v>
      </c>
      <c r="E11" s="97" t="s">
        <v>24</v>
      </c>
      <c r="F11" s="97" t="s">
        <v>26</v>
      </c>
      <c r="G11" s="97" t="s">
        <v>34</v>
      </c>
      <c r="H11" s="97" t="s">
        <v>26</v>
      </c>
      <c r="I11" s="97" t="s">
        <v>24</v>
      </c>
      <c r="J11" s="97" t="s">
        <v>26</v>
      </c>
      <c r="K11" s="97" t="s">
        <v>345</v>
      </c>
    </row>
    <row r="12">
      <c r="A12" s="97" t="s">
        <v>465</v>
      </c>
      <c r="B12" s="97" t="s">
        <v>24</v>
      </c>
      <c r="C12" s="97" t="s">
        <v>34</v>
      </c>
      <c r="D12" s="97" t="s">
        <v>34</v>
      </c>
      <c r="E12" s="97" t="s">
        <v>24</v>
      </c>
      <c r="F12" s="97" t="s">
        <v>26</v>
      </c>
      <c r="G12" s="97" t="s">
        <v>26</v>
      </c>
      <c r="H12" s="97" t="s">
        <v>34</v>
      </c>
      <c r="I12" s="97" t="s">
        <v>24</v>
      </c>
      <c r="J12" s="97" t="s">
        <v>24</v>
      </c>
      <c r="K12" s="97" t="s">
        <v>34</v>
      </c>
    </row>
    <row r="13">
      <c r="A13" s="97" t="s">
        <v>366</v>
      </c>
      <c r="B13" s="97" t="s">
        <v>24</v>
      </c>
      <c r="C13" s="97" t="s">
        <v>345</v>
      </c>
      <c r="D13" s="97" t="s">
        <v>345</v>
      </c>
      <c r="E13" s="97" t="s">
        <v>26</v>
      </c>
      <c r="F13" s="97" t="s">
        <v>24</v>
      </c>
      <c r="G13" s="97" t="s">
        <v>24</v>
      </c>
      <c r="H13" s="97" t="s">
        <v>345</v>
      </c>
      <c r="I13" s="97" t="s">
        <v>26</v>
      </c>
      <c r="J13" s="97" t="s">
        <v>26</v>
      </c>
      <c r="K13" s="97" t="s">
        <v>24</v>
      </c>
    </row>
    <row r="14">
      <c r="A14" s="97" t="s">
        <v>378</v>
      </c>
      <c r="B14" s="97" t="s">
        <v>24</v>
      </c>
      <c r="C14" s="97" t="s">
        <v>345</v>
      </c>
      <c r="D14" s="97" t="s">
        <v>345</v>
      </c>
      <c r="E14" s="97" t="s">
        <v>24</v>
      </c>
      <c r="F14" s="97" t="s">
        <v>26</v>
      </c>
      <c r="G14" s="97" t="s">
        <v>24</v>
      </c>
      <c r="H14" s="97" t="s">
        <v>34</v>
      </c>
      <c r="I14" s="97" t="s">
        <v>24</v>
      </c>
      <c r="J14" s="97" t="s">
        <v>24</v>
      </c>
      <c r="K14" s="97" t="s">
        <v>34</v>
      </c>
    </row>
    <row r="15">
      <c r="A15" s="97" t="s">
        <v>414</v>
      </c>
      <c r="B15" s="97" t="s">
        <v>345</v>
      </c>
      <c r="C15" s="97" t="s">
        <v>24</v>
      </c>
      <c r="D15" s="97" t="s">
        <v>24</v>
      </c>
      <c r="E15" s="97" t="s">
        <v>26</v>
      </c>
      <c r="F15" s="97" t="s">
        <v>345</v>
      </c>
      <c r="G15" s="97" t="s">
        <v>345</v>
      </c>
      <c r="H15" s="97" t="s">
        <v>345</v>
      </c>
      <c r="I15" s="97" t="s">
        <v>345</v>
      </c>
      <c r="J15" s="97" t="s">
        <v>24</v>
      </c>
      <c r="K15" s="97" t="s">
        <v>26</v>
      </c>
    </row>
    <row r="16">
      <c r="A16" s="97" t="s">
        <v>466</v>
      </c>
      <c r="B16" s="97" t="s">
        <v>24</v>
      </c>
      <c r="C16" s="97" t="s">
        <v>34</v>
      </c>
      <c r="D16" s="97" t="s">
        <v>24</v>
      </c>
      <c r="E16" s="97" t="s">
        <v>26</v>
      </c>
      <c r="F16" s="97" t="s">
        <v>34</v>
      </c>
      <c r="G16" s="97" t="s">
        <v>345</v>
      </c>
      <c r="H16" s="97" t="s">
        <v>26</v>
      </c>
      <c r="I16" s="97" t="s">
        <v>24</v>
      </c>
      <c r="J16" s="97" t="s">
        <v>26</v>
      </c>
      <c r="K16" s="97" t="s">
        <v>345</v>
      </c>
    </row>
    <row r="17">
      <c r="A17" s="97" t="s">
        <v>467</v>
      </c>
      <c r="B17" s="97" t="s">
        <v>24</v>
      </c>
      <c r="C17" s="97" t="s">
        <v>34</v>
      </c>
      <c r="D17" s="97" t="s">
        <v>34</v>
      </c>
      <c r="E17" s="97" t="s">
        <v>24</v>
      </c>
      <c r="F17" s="97" t="s">
        <v>24</v>
      </c>
      <c r="G17" s="97" t="s">
        <v>26</v>
      </c>
      <c r="H17" s="97" t="s">
        <v>345</v>
      </c>
      <c r="I17" s="97" t="s">
        <v>26</v>
      </c>
      <c r="J17" s="97" t="s">
        <v>26</v>
      </c>
      <c r="K17" s="97" t="s">
        <v>24</v>
      </c>
    </row>
    <row r="18">
      <c r="A18" s="97" t="s">
        <v>468</v>
      </c>
      <c r="B18" s="97" t="s">
        <v>24</v>
      </c>
      <c r="C18" s="97" t="s">
        <v>345</v>
      </c>
      <c r="D18" s="97" t="s">
        <v>34</v>
      </c>
      <c r="E18" s="97" t="s">
        <v>26</v>
      </c>
      <c r="F18" s="97" t="s">
        <v>24</v>
      </c>
      <c r="G18" s="97" t="s">
        <v>34</v>
      </c>
      <c r="H18" s="97" t="s">
        <v>345</v>
      </c>
      <c r="I18" s="97" t="s">
        <v>26</v>
      </c>
      <c r="J18" s="97" t="s">
        <v>24</v>
      </c>
      <c r="K18" s="97" t="s">
        <v>34</v>
      </c>
    </row>
    <row r="19">
      <c r="A19" s="97" t="s">
        <v>423</v>
      </c>
      <c r="B19" s="97" t="s">
        <v>24</v>
      </c>
      <c r="C19" s="97" t="s">
        <v>345</v>
      </c>
      <c r="D19" s="97" t="s">
        <v>24</v>
      </c>
      <c r="E19" s="97" t="s">
        <v>26</v>
      </c>
      <c r="F19" s="97" t="s">
        <v>26</v>
      </c>
      <c r="G19" s="97" t="s">
        <v>26</v>
      </c>
      <c r="H19" s="97" t="s">
        <v>345</v>
      </c>
      <c r="I19" s="97" t="s">
        <v>26</v>
      </c>
      <c r="J19" s="97" t="s">
        <v>24</v>
      </c>
      <c r="K19" s="97" t="s">
        <v>34</v>
      </c>
    </row>
    <row r="20">
      <c r="A20" s="97" t="s">
        <v>469</v>
      </c>
      <c r="B20" s="97" t="s">
        <v>24</v>
      </c>
      <c r="C20" s="97" t="s">
        <v>345</v>
      </c>
      <c r="D20" s="97" t="s">
        <v>345</v>
      </c>
      <c r="E20" s="97" t="s">
        <v>34</v>
      </c>
      <c r="F20" s="97" t="s">
        <v>26</v>
      </c>
      <c r="G20" s="97" t="s">
        <v>24</v>
      </c>
      <c r="H20" s="97" t="s">
        <v>345</v>
      </c>
      <c r="I20" s="97" t="s">
        <v>26</v>
      </c>
      <c r="J20" s="97" t="s">
        <v>24</v>
      </c>
      <c r="K20" s="97" t="s">
        <v>26</v>
      </c>
    </row>
    <row r="21">
      <c r="A21" s="97" t="s">
        <v>359</v>
      </c>
      <c r="B21" s="97" t="s">
        <v>24</v>
      </c>
      <c r="C21" s="97" t="s">
        <v>34</v>
      </c>
      <c r="D21" s="97" t="s">
        <v>26</v>
      </c>
      <c r="E21" s="97" t="s">
        <v>24</v>
      </c>
      <c r="F21" s="97" t="s">
        <v>26</v>
      </c>
      <c r="G21" s="97" t="s">
        <v>26</v>
      </c>
      <c r="H21" s="97" t="s">
        <v>24</v>
      </c>
      <c r="I21" s="97" t="s">
        <v>34</v>
      </c>
      <c r="J21" s="97" t="s">
        <v>345</v>
      </c>
      <c r="K21" s="97" t="s">
        <v>345</v>
      </c>
    </row>
    <row r="22">
      <c r="A22" s="97" t="s">
        <v>417</v>
      </c>
      <c r="B22" s="97" t="s">
        <v>24</v>
      </c>
      <c r="C22" s="97" t="s">
        <v>34</v>
      </c>
      <c r="D22" s="97" t="s">
        <v>34</v>
      </c>
      <c r="E22" s="97" t="s">
        <v>26</v>
      </c>
      <c r="F22" s="97" t="s">
        <v>24</v>
      </c>
      <c r="G22" s="97" t="s">
        <v>24</v>
      </c>
      <c r="H22" s="97" t="s">
        <v>345</v>
      </c>
      <c r="I22" s="97" t="s">
        <v>26</v>
      </c>
      <c r="J22" s="97" t="s">
        <v>24</v>
      </c>
      <c r="K22" s="97" t="s">
        <v>34</v>
      </c>
    </row>
    <row r="23">
      <c r="A23" s="97" t="s">
        <v>393</v>
      </c>
      <c r="B23" s="97" t="s">
        <v>24</v>
      </c>
      <c r="C23" s="97" t="s">
        <v>34</v>
      </c>
      <c r="D23" s="97" t="s">
        <v>34</v>
      </c>
      <c r="E23" s="97" t="s">
        <v>34</v>
      </c>
      <c r="F23" s="97" t="s">
        <v>24</v>
      </c>
      <c r="G23" s="97" t="s">
        <v>24</v>
      </c>
      <c r="H23" s="97" t="s">
        <v>24</v>
      </c>
      <c r="I23" s="97" t="s">
        <v>24</v>
      </c>
      <c r="J23" s="97" t="s">
        <v>26</v>
      </c>
      <c r="K23" s="97" t="s">
        <v>26</v>
      </c>
    </row>
    <row r="24">
      <c r="A24" s="97" t="s">
        <v>470</v>
      </c>
      <c r="B24" s="97" t="s">
        <v>24</v>
      </c>
      <c r="C24" s="97" t="s">
        <v>34</v>
      </c>
      <c r="D24" s="97" t="s">
        <v>345</v>
      </c>
      <c r="E24" s="97" t="s">
        <v>34</v>
      </c>
      <c r="F24" s="97" t="s">
        <v>24</v>
      </c>
      <c r="G24" s="97" t="s">
        <v>24</v>
      </c>
      <c r="H24" s="97" t="s">
        <v>34</v>
      </c>
      <c r="I24" s="97" t="s">
        <v>24</v>
      </c>
      <c r="J24" s="97" t="s">
        <v>26</v>
      </c>
      <c r="K24" s="97" t="s">
        <v>34</v>
      </c>
    </row>
    <row r="25">
      <c r="A25" s="97" t="s">
        <v>471</v>
      </c>
      <c r="B25" s="97" t="s">
        <v>24</v>
      </c>
      <c r="C25" s="97" t="s">
        <v>34</v>
      </c>
      <c r="D25" s="97" t="s">
        <v>34</v>
      </c>
      <c r="E25" s="97" t="s">
        <v>26</v>
      </c>
      <c r="F25" s="97" t="s">
        <v>24</v>
      </c>
      <c r="G25" s="97" t="s">
        <v>34</v>
      </c>
      <c r="H25" s="97" t="s">
        <v>26</v>
      </c>
      <c r="I25" s="97" t="s">
        <v>24</v>
      </c>
      <c r="J25" s="97" t="s">
        <v>34</v>
      </c>
      <c r="K25" s="97" t="s">
        <v>345</v>
      </c>
    </row>
    <row r="26">
      <c r="A26" s="97" t="s">
        <v>472</v>
      </c>
      <c r="B26" s="97" t="s">
        <v>24</v>
      </c>
      <c r="C26" s="97" t="s">
        <v>345</v>
      </c>
      <c r="D26" s="97" t="s">
        <v>34</v>
      </c>
      <c r="E26" s="97" t="s">
        <v>24</v>
      </c>
      <c r="F26" s="97" t="s">
        <v>24</v>
      </c>
      <c r="G26" s="97" t="s">
        <v>34</v>
      </c>
      <c r="H26" s="97" t="s">
        <v>26</v>
      </c>
      <c r="I26" s="97" t="s">
        <v>26</v>
      </c>
      <c r="J26" s="97" t="s">
        <v>24</v>
      </c>
      <c r="K26" s="97" t="s">
        <v>345</v>
      </c>
    </row>
    <row r="27">
      <c r="A27" s="97" t="s">
        <v>381</v>
      </c>
      <c r="B27" s="97" t="s">
        <v>24</v>
      </c>
      <c r="C27" s="97" t="s">
        <v>34</v>
      </c>
      <c r="D27" s="97" t="s">
        <v>345</v>
      </c>
      <c r="E27" s="97" t="s">
        <v>34</v>
      </c>
      <c r="F27" s="97" t="s">
        <v>24</v>
      </c>
      <c r="G27" s="97" t="s">
        <v>24</v>
      </c>
      <c r="H27" s="97" t="s">
        <v>26</v>
      </c>
      <c r="I27" s="97" t="s">
        <v>24</v>
      </c>
      <c r="J27" s="97" t="s">
        <v>34</v>
      </c>
      <c r="K27" s="97" t="s">
        <v>34</v>
      </c>
    </row>
    <row r="28">
      <c r="A28" s="97" t="s">
        <v>396</v>
      </c>
      <c r="B28" s="97" t="s">
        <v>24</v>
      </c>
      <c r="C28" s="97" t="s">
        <v>345</v>
      </c>
      <c r="D28" s="97" t="s">
        <v>34</v>
      </c>
      <c r="E28" s="97" t="s">
        <v>26</v>
      </c>
      <c r="F28" s="97" t="s">
        <v>24</v>
      </c>
      <c r="G28" s="97" t="s">
        <v>26</v>
      </c>
      <c r="H28" s="97" t="s">
        <v>34</v>
      </c>
      <c r="I28" s="97" t="s">
        <v>24</v>
      </c>
      <c r="J28" s="97" t="s">
        <v>24</v>
      </c>
      <c r="K28" s="97" t="s">
        <v>34</v>
      </c>
    </row>
    <row r="29">
      <c r="A29" s="97" t="s">
        <v>473</v>
      </c>
      <c r="B29" s="97" t="s">
        <v>24</v>
      </c>
      <c r="C29" s="97" t="s">
        <v>345</v>
      </c>
      <c r="D29" s="97" t="s">
        <v>26</v>
      </c>
      <c r="E29" s="97" t="s">
        <v>26</v>
      </c>
      <c r="F29" s="97" t="s">
        <v>24</v>
      </c>
      <c r="G29" s="97" t="s">
        <v>26</v>
      </c>
      <c r="H29" s="97" t="s">
        <v>24</v>
      </c>
      <c r="I29" s="97" t="s">
        <v>34</v>
      </c>
      <c r="J29" s="97" t="s">
        <v>345</v>
      </c>
      <c r="K29" s="97" t="s">
        <v>345</v>
      </c>
    </row>
    <row r="30">
      <c r="A30" s="97" t="s">
        <v>474</v>
      </c>
      <c r="B30" s="97" t="s">
        <v>24</v>
      </c>
      <c r="C30" s="97" t="s">
        <v>345</v>
      </c>
      <c r="D30" s="97" t="s">
        <v>34</v>
      </c>
      <c r="E30" s="97" t="s">
        <v>26</v>
      </c>
      <c r="F30" s="97" t="s">
        <v>24</v>
      </c>
      <c r="G30" s="97" t="s">
        <v>24</v>
      </c>
      <c r="H30" s="97" t="s">
        <v>345</v>
      </c>
      <c r="I30" s="97" t="s">
        <v>24</v>
      </c>
      <c r="J30" s="97" t="s">
        <v>24</v>
      </c>
      <c r="K30" s="97" t="s">
        <v>34</v>
      </c>
    </row>
    <row r="31">
      <c r="A31" s="97" t="s">
        <v>475</v>
      </c>
      <c r="B31" s="97" t="s">
        <v>24</v>
      </c>
      <c r="C31" s="97" t="s">
        <v>345</v>
      </c>
      <c r="D31" s="97" t="s">
        <v>34</v>
      </c>
      <c r="E31" s="97" t="s">
        <v>34</v>
      </c>
      <c r="F31" s="97" t="s">
        <v>24</v>
      </c>
      <c r="G31" s="97" t="s">
        <v>24</v>
      </c>
      <c r="H31" s="97" t="s">
        <v>345</v>
      </c>
      <c r="I31" s="97" t="s">
        <v>34</v>
      </c>
      <c r="J31" s="97" t="s">
        <v>26</v>
      </c>
      <c r="K31" s="97" t="s">
        <v>24</v>
      </c>
    </row>
    <row r="32">
      <c r="A32" s="97" t="s">
        <v>420</v>
      </c>
      <c r="B32" s="97" t="s">
        <v>24</v>
      </c>
      <c r="C32" s="97" t="s">
        <v>345</v>
      </c>
      <c r="D32" s="97" t="s">
        <v>345</v>
      </c>
      <c r="E32" s="97" t="s">
        <v>26</v>
      </c>
      <c r="F32" s="97" t="s">
        <v>24</v>
      </c>
      <c r="G32" s="97" t="s">
        <v>24</v>
      </c>
      <c r="H32" s="97" t="s">
        <v>34</v>
      </c>
      <c r="I32" s="97" t="s">
        <v>26</v>
      </c>
      <c r="J32" s="97" t="s">
        <v>24</v>
      </c>
      <c r="K32" s="97" t="s">
        <v>34</v>
      </c>
    </row>
    <row r="33">
      <c r="A33" s="97" t="s">
        <v>33</v>
      </c>
      <c r="B33" s="97" t="s">
        <v>24</v>
      </c>
      <c r="C33" s="97" t="s">
        <v>26</v>
      </c>
      <c r="D33" s="97" t="s">
        <v>34</v>
      </c>
      <c r="E33" s="97" t="s">
        <v>24</v>
      </c>
      <c r="F33" s="97" t="s">
        <v>24</v>
      </c>
      <c r="G33" s="97" t="s">
        <v>26</v>
      </c>
      <c r="H33" s="97" t="s">
        <v>34</v>
      </c>
      <c r="I33" s="97" t="s">
        <v>24</v>
      </c>
      <c r="J33" s="97" t="s">
        <v>24</v>
      </c>
      <c r="K33" s="97" t="s">
        <v>34</v>
      </c>
    </row>
    <row r="34">
      <c r="A34" s="97" t="s">
        <v>399</v>
      </c>
      <c r="B34" s="97" t="s">
        <v>24</v>
      </c>
      <c r="C34" s="97" t="s">
        <v>345</v>
      </c>
      <c r="D34" s="97" t="s">
        <v>34</v>
      </c>
      <c r="E34" s="97" t="s">
        <v>26</v>
      </c>
      <c r="F34" s="97" t="s">
        <v>24</v>
      </c>
      <c r="G34" s="97" t="s">
        <v>24</v>
      </c>
      <c r="H34" s="97" t="s">
        <v>26</v>
      </c>
      <c r="I34" s="97" t="s">
        <v>24</v>
      </c>
      <c r="J34" s="97" t="s">
        <v>26</v>
      </c>
      <c r="K34" s="97" t="s">
        <v>345</v>
      </c>
    </row>
    <row r="35">
      <c r="A35" s="97" t="s">
        <v>408</v>
      </c>
      <c r="B35" s="97" t="s">
        <v>24</v>
      </c>
      <c r="C35" s="97" t="s">
        <v>345</v>
      </c>
      <c r="D35" s="97" t="s">
        <v>24</v>
      </c>
      <c r="E35" s="97" t="s">
        <v>26</v>
      </c>
      <c r="F35" s="97" t="s">
        <v>345</v>
      </c>
      <c r="G35" s="97" t="s">
        <v>345</v>
      </c>
      <c r="H35" s="97" t="s">
        <v>24</v>
      </c>
      <c r="I35" s="97" t="s">
        <v>24</v>
      </c>
      <c r="J35" s="97" t="s">
        <v>34</v>
      </c>
      <c r="K35" s="97" t="s">
        <v>345</v>
      </c>
    </row>
    <row r="36">
      <c r="A36" s="97" t="s">
        <v>32</v>
      </c>
      <c r="B36" s="97" t="s">
        <v>24</v>
      </c>
      <c r="C36" s="97" t="s">
        <v>345</v>
      </c>
      <c r="D36" s="97" t="s">
        <v>34</v>
      </c>
      <c r="E36" s="97" t="s">
        <v>24</v>
      </c>
      <c r="F36" s="97" t="s">
        <v>24</v>
      </c>
      <c r="G36" s="97" t="s">
        <v>34</v>
      </c>
      <c r="H36" s="97" t="s">
        <v>26</v>
      </c>
      <c r="I36" s="97" t="s">
        <v>24</v>
      </c>
      <c r="J36" s="97" t="s">
        <v>34</v>
      </c>
      <c r="K36" s="97" t="s">
        <v>345</v>
      </c>
    </row>
    <row r="37">
      <c r="A37" s="97" t="s">
        <v>476</v>
      </c>
      <c r="B37" s="97" t="s">
        <v>24</v>
      </c>
      <c r="C37" s="97" t="s">
        <v>345</v>
      </c>
      <c r="D37" s="97" t="s">
        <v>345</v>
      </c>
      <c r="E37" s="97" t="s">
        <v>26</v>
      </c>
      <c r="F37" s="97" t="s">
        <v>24</v>
      </c>
      <c r="G37" s="97" t="s">
        <v>24</v>
      </c>
      <c r="H37" s="97" t="s">
        <v>24</v>
      </c>
      <c r="I37" s="97" t="s">
        <v>26</v>
      </c>
      <c r="J37" s="97" t="s">
        <v>34</v>
      </c>
      <c r="K37" s="97" t="s">
        <v>34</v>
      </c>
    </row>
    <row r="38">
      <c r="A38" s="97" t="s">
        <v>353</v>
      </c>
      <c r="B38" s="97" t="s">
        <v>24</v>
      </c>
      <c r="C38" s="97" t="s">
        <v>345</v>
      </c>
      <c r="D38" s="97" t="s">
        <v>34</v>
      </c>
      <c r="E38" s="97" t="s">
        <v>24</v>
      </c>
      <c r="F38" s="97" t="s">
        <v>24</v>
      </c>
      <c r="G38" s="97" t="s">
        <v>34</v>
      </c>
      <c r="H38" s="97" t="s">
        <v>24</v>
      </c>
      <c r="I38" s="97" t="s">
        <v>26</v>
      </c>
      <c r="J38" s="97" t="s">
        <v>34</v>
      </c>
      <c r="K38" s="97" t="s">
        <v>345</v>
      </c>
    </row>
    <row r="39">
      <c r="A39" s="97" t="s">
        <v>477</v>
      </c>
      <c r="B39" s="97" t="s">
        <v>34</v>
      </c>
      <c r="C39" s="97" t="s">
        <v>24</v>
      </c>
      <c r="D39" s="97" t="s">
        <v>26</v>
      </c>
      <c r="E39" s="97" t="s">
        <v>24</v>
      </c>
      <c r="F39" s="97" t="s">
        <v>24</v>
      </c>
      <c r="G39" s="97" t="s">
        <v>34</v>
      </c>
      <c r="H39" s="97" t="s">
        <v>24</v>
      </c>
      <c r="I39" s="97" t="s">
        <v>34</v>
      </c>
      <c r="J39" s="97" t="s">
        <v>345</v>
      </c>
      <c r="K39" s="97" t="s">
        <v>345</v>
      </c>
    </row>
    <row r="40">
      <c r="A40" s="97" t="s">
        <v>350</v>
      </c>
      <c r="B40" s="97" t="s">
        <v>24</v>
      </c>
      <c r="C40" s="97" t="s">
        <v>345</v>
      </c>
      <c r="D40" s="97" t="s">
        <v>34</v>
      </c>
      <c r="E40" s="97" t="s">
        <v>26</v>
      </c>
      <c r="F40" s="97" t="s">
        <v>24</v>
      </c>
      <c r="G40" s="97" t="s">
        <v>24</v>
      </c>
      <c r="H40" s="97" t="s">
        <v>345</v>
      </c>
      <c r="I40" s="97" t="s">
        <v>24</v>
      </c>
      <c r="J40" s="97" t="s">
        <v>24</v>
      </c>
      <c r="K40" s="97" t="s">
        <v>26</v>
      </c>
    </row>
    <row r="41">
      <c r="A41" s="97" t="s">
        <v>411</v>
      </c>
      <c r="B41" s="97" t="s">
        <v>24</v>
      </c>
      <c r="C41" s="97" t="s">
        <v>345</v>
      </c>
      <c r="D41" s="97" t="s">
        <v>345</v>
      </c>
      <c r="E41" s="97" t="s">
        <v>345</v>
      </c>
      <c r="F41" s="97" t="s">
        <v>24</v>
      </c>
      <c r="G41" s="97" t="s">
        <v>24</v>
      </c>
      <c r="H41" s="97" t="s">
        <v>34</v>
      </c>
      <c r="I41" s="97" t="s">
        <v>24</v>
      </c>
      <c r="J41" s="97" t="s">
        <v>26</v>
      </c>
      <c r="K41" s="97" t="s">
        <v>345</v>
      </c>
    </row>
    <row r="42">
      <c r="A42" s="97" t="s">
        <v>387</v>
      </c>
      <c r="B42" s="97" t="s">
        <v>24</v>
      </c>
      <c r="C42" s="97" t="s">
        <v>345</v>
      </c>
      <c r="D42" s="97" t="s">
        <v>34</v>
      </c>
      <c r="E42" s="97" t="s">
        <v>26</v>
      </c>
      <c r="F42" s="97" t="s">
        <v>24</v>
      </c>
      <c r="G42" s="97" t="s">
        <v>24</v>
      </c>
      <c r="H42" s="97" t="s">
        <v>26</v>
      </c>
      <c r="I42" s="97" t="s">
        <v>24</v>
      </c>
      <c r="J42" s="97" t="s">
        <v>24</v>
      </c>
      <c r="K42" s="97" t="s">
        <v>26</v>
      </c>
      <c r="L42" s="97"/>
      <c r="M42" s="97"/>
      <c r="N42" s="97"/>
      <c r="O42" s="97"/>
      <c r="P42" s="97"/>
      <c r="Q42" s="97"/>
      <c r="R42" s="97"/>
      <c r="S42" s="97"/>
      <c r="T42" s="97"/>
      <c r="U42" s="97"/>
      <c r="V42" s="97"/>
      <c r="W42" s="97"/>
      <c r="X42" s="97"/>
      <c r="Y42" s="97"/>
      <c r="Z42" s="97"/>
    </row>
    <row r="43">
      <c r="A43" s="97" t="s">
        <v>375</v>
      </c>
      <c r="B43" s="97" t="s">
        <v>24</v>
      </c>
      <c r="C43" s="97" t="s">
        <v>26</v>
      </c>
      <c r="D43" s="97" t="s">
        <v>24</v>
      </c>
      <c r="E43" s="97" t="s">
        <v>24</v>
      </c>
      <c r="F43" s="97" t="s">
        <v>34</v>
      </c>
      <c r="G43" s="97" t="s">
        <v>345</v>
      </c>
      <c r="H43" s="97" t="s">
        <v>26</v>
      </c>
      <c r="I43" s="97" t="s">
        <v>24</v>
      </c>
      <c r="J43" s="97" t="s">
        <v>34</v>
      </c>
      <c r="K43" s="97" t="s">
        <v>345</v>
      </c>
    </row>
    <row r="44">
      <c r="A44" s="97" t="s">
        <v>478</v>
      </c>
      <c r="B44" s="97" t="s">
        <v>24</v>
      </c>
      <c r="C44" s="97" t="s">
        <v>34</v>
      </c>
      <c r="D44" s="97" t="s">
        <v>345</v>
      </c>
      <c r="E44" s="97" t="s">
        <v>34</v>
      </c>
      <c r="F44" s="97" t="s">
        <v>24</v>
      </c>
      <c r="G44" s="97" t="s">
        <v>24</v>
      </c>
      <c r="H44" s="97" t="s">
        <v>345</v>
      </c>
      <c r="I44" s="97" t="s">
        <v>24</v>
      </c>
      <c r="J44" s="97" t="s">
        <v>24</v>
      </c>
      <c r="K44" s="97" t="s">
        <v>24</v>
      </c>
    </row>
    <row r="45">
      <c r="A45" s="97" t="s">
        <v>479</v>
      </c>
      <c r="B45" s="97" t="s">
        <v>24</v>
      </c>
      <c r="C45" s="97" t="s">
        <v>34</v>
      </c>
      <c r="D45" s="97" t="s">
        <v>345</v>
      </c>
      <c r="E45" s="97" t="s">
        <v>34</v>
      </c>
      <c r="F45" s="97" t="s">
        <v>24</v>
      </c>
      <c r="G45" s="97" t="s">
        <v>24</v>
      </c>
      <c r="H45" s="97" t="s">
        <v>26</v>
      </c>
      <c r="I45" s="97" t="s">
        <v>24</v>
      </c>
      <c r="J45" s="97" t="s">
        <v>24</v>
      </c>
      <c r="K45" s="97" t="s">
        <v>345</v>
      </c>
    </row>
    <row r="46">
      <c r="A46" s="97" t="s">
        <v>356</v>
      </c>
      <c r="B46" s="97" t="s">
        <v>24</v>
      </c>
      <c r="C46" s="97" t="s">
        <v>345</v>
      </c>
      <c r="D46" s="97" t="s">
        <v>34</v>
      </c>
      <c r="E46" s="97" t="s">
        <v>34</v>
      </c>
      <c r="F46" s="97" t="s">
        <v>24</v>
      </c>
      <c r="G46" s="97" t="s">
        <v>26</v>
      </c>
      <c r="H46" s="97" t="s">
        <v>34</v>
      </c>
      <c r="I46" s="97" t="s">
        <v>24</v>
      </c>
      <c r="J46" s="97" t="s">
        <v>26</v>
      </c>
      <c r="K46" s="97" t="s">
        <v>34</v>
      </c>
    </row>
    <row r="47">
      <c r="A47" s="97" t="s">
        <v>480</v>
      </c>
      <c r="B47" s="97" t="s">
        <v>24</v>
      </c>
      <c r="C47" s="97" t="s">
        <v>345</v>
      </c>
      <c r="D47" s="97" t="s">
        <v>345</v>
      </c>
      <c r="E47" s="97" t="s">
        <v>34</v>
      </c>
      <c r="F47" s="97" t="s">
        <v>24</v>
      </c>
      <c r="G47" s="97" t="s">
        <v>26</v>
      </c>
      <c r="H47" s="97" t="s">
        <v>26</v>
      </c>
      <c r="I47" s="97" t="s">
        <v>24</v>
      </c>
      <c r="J47" s="97" t="s">
        <v>26</v>
      </c>
      <c r="K47" s="97" t="s">
        <v>345</v>
      </c>
    </row>
    <row r="48">
      <c r="A48" s="97" t="s">
        <v>369</v>
      </c>
      <c r="B48" s="97" t="s">
        <v>24</v>
      </c>
      <c r="C48" s="97" t="s">
        <v>345</v>
      </c>
      <c r="D48" s="97" t="s">
        <v>34</v>
      </c>
      <c r="E48" s="97" t="s">
        <v>24</v>
      </c>
      <c r="F48" s="97" t="s">
        <v>24</v>
      </c>
      <c r="G48" s="97" t="s">
        <v>34</v>
      </c>
      <c r="H48" s="97" t="s">
        <v>26</v>
      </c>
      <c r="I48" s="97" t="s">
        <v>26</v>
      </c>
      <c r="J48" s="97" t="s">
        <v>24</v>
      </c>
      <c r="K48" s="97" t="s">
        <v>34</v>
      </c>
    </row>
    <row r="49">
      <c r="A49" s="97" t="s">
        <v>405</v>
      </c>
      <c r="B49" s="97" t="s">
        <v>24</v>
      </c>
      <c r="C49" s="97" t="s">
        <v>345</v>
      </c>
      <c r="D49" s="97" t="s">
        <v>345</v>
      </c>
      <c r="E49" s="97" t="s">
        <v>34</v>
      </c>
      <c r="F49" s="97" t="s">
        <v>24</v>
      </c>
      <c r="G49" s="97" t="s">
        <v>26</v>
      </c>
      <c r="H49" s="97" t="s">
        <v>345</v>
      </c>
      <c r="I49" s="97" t="s">
        <v>26</v>
      </c>
      <c r="J49" s="97" t="s">
        <v>24</v>
      </c>
      <c r="K49" s="97" t="s">
        <v>345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5"/>
    <col customWidth="1" min="2" max="2" width="21.5"/>
  </cols>
  <sheetData>
    <row r="1">
      <c r="A1" s="86" t="s">
        <v>344</v>
      </c>
      <c r="B1" s="86" t="s">
        <v>344</v>
      </c>
      <c r="C1" s="91">
        <v>0.0</v>
      </c>
    </row>
    <row r="2">
      <c r="A2" s="89" t="str">
        <f>IF(
  AND(
    OR(Main!$M$7="", C2&gt;=Main!$M$7),
    OR(Main!$M$6="", C2&lt;=Main!$M$6)
  ),
  B2,
  ""
)</f>
        <v>Hesitant Front Runners</v>
      </c>
      <c r="B2" s="86" t="s">
        <v>481</v>
      </c>
      <c r="C2" s="98">
        <v>217.0</v>
      </c>
      <c r="D2" s="137"/>
      <c r="E2" s="86"/>
      <c r="F2" s="86"/>
      <c r="G2" s="138"/>
    </row>
    <row r="3">
      <c r="A3" s="89" t="str">
        <f>IF(
  AND(
    OR(Main!$M$7="", C3&gt;=Main!$M$7),
    OR(Main!$M$6="", C3&lt;=Main!$M$6)
  ),
  B3,
  ""
)</f>
        <v>Hesitant Pace Chasers</v>
      </c>
      <c r="B3" s="89" t="s">
        <v>482</v>
      </c>
      <c r="C3" s="98">
        <v>217.0</v>
      </c>
    </row>
    <row r="4">
      <c r="A4" s="89" t="str">
        <f>IF(
  AND(
    OR(Main!$M$7="", C4&gt;=Main!$M$7),
    OR(Main!$M$6="", C4&lt;=Main!$M$6)
  ),
  B4,
  ""
)</f>
        <v>Hesitant Late Surgers</v>
      </c>
      <c r="B4" s="89" t="s">
        <v>483</v>
      </c>
      <c r="C4" s="98">
        <v>217.0</v>
      </c>
    </row>
    <row r="5">
      <c r="A5" s="89" t="str">
        <f>IF(
  AND(
    OR(Main!$M$7="", C5&gt;=Main!$M$7),
    OR(Main!$M$6="", C5&lt;=Main!$M$6)
  ),
  B5,
  ""
)</f>
        <v>Hesitant End Closers</v>
      </c>
      <c r="B5" s="89" t="s">
        <v>484</v>
      </c>
      <c r="C5" s="98">
        <v>217.0</v>
      </c>
    </row>
    <row r="6">
      <c r="A6" s="89" t="str">
        <f>IF(
  AND(
    OR(Main!$M$7="", C6&gt;=Main!$M$7),
    OR(Main!$M$6="", C6&lt;=Main!$M$6)
  ),
  B6,
  ""
)</f>
        <v>Intimidate</v>
      </c>
      <c r="B6" s="89" t="s">
        <v>485</v>
      </c>
      <c r="C6" s="100">
        <f>SWITCH(Main!$B$13,
  "S-A", D6,
  "B-C", E6,
  "D-E-F", F6,
  "G", G6,
  "Not Found")</f>
        <v>210</v>
      </c>
      <c r="D6" s="101">
        <v>288.0</v>
      </c>
      <c r="E6" s="101">
        <v>236.0</v>
      </c>
      <c r="F6" s="101">
        <v>210.0</v>
      </c>
      <c r="G6" s="101">
        <v>183.0</v>
      </c>
      <c r="H6" s="86" t="s">
        <v>28</v>
      </c>
    </row>
    <row r="7">
      <c r="A7" s="89" t="str">
        <f>IF(
  AND(
    OR(Main!$M$7="", C7&gt;=Main!$M$7),
    OR(Main!$M$6="", C7&lt;=Main!$M$6)
  ),
  B7,
  ""
)</f>
        <v>Speed Eater</v>
      </c>
      <c r="B7" s="89" t="s">
        <v>486</v>
      </c>
      <c r="C7" s="100">
        <f>SWITCH(Main!$C$13,
  "S-A", D7,
  "B-C", E7,
  "D-E-F", F7,
  "G", G7,
  "Not Found")</f>
        <v>239</v>
      </c>
      <c r="D7" s="101">
        <v>239.0</v>
      </c>
      <c r="E7" s="101">
        <v>195.0</v>
      </c>
      <c r="F7" s="101">
        <v>174.0</v>
      </c>
      <c r="G7" s="101">
        <v>152.0</v>
      </c>
      <c r="H7" s="86" t="s">
        <v>29</v>
      </c>
    </row>
    <row r="8">
      <c r="A8" s="89" t="str">
        <f>IF(
  AND(
    OR(Main!$M$7="", C8&gt;=Main!$M$7),
    OR(Main!$M$6="", C8&lt;=Main!$M$6)
  ),
  B8,
  ""
)</f>
        <v>Tether</v>
      </c>
      <c r="B8" s="89" t="s">
        <v>487</v>
      </c>
      <c r="C8" s="100">
        <f>SWITCH(Main!$D$13,
  "S-A", D8,
  "B-C", E8,
  "D-E-F", F8,
  "G", G8,
  "Not Found")</f>
        <v>239</v>
      </c>
      <c r="D8" s="101">
        <v>239.0</v>
      </c>
      <c r="E8" s="101">
        <v>195.0</v>
      </c>
      <c r="F8" s="101">
        <v>174.0</v>
      </c>
      <c r="G8" s="101">
        <v>152.0</v>
      </c>
      <c r="H8" s="86" t="s">
        <v>30</v>
      </c>
    </row>
    <row r="9">
      <c r="A9" s="89" t="str">
        <f>IF(
  AND(
    OR(Main!$M$7="", C9&gt;=Main!$M$7),
    OR(Main!$M$6="", C9&lt;=Main!$M$6)
  ),
  B9,
  ""
)</f>
        <v>Intense Gaze</v>
      </c>
      <c r="B9" s="89" t="s">
        <v>488</v>
      </c>
      <c r="C9" s="100">
        <f>SWITCH(Main!$E$15,
  "S-A", D9,
  "B-C", E9,
  "D-E-F", F9,
  "G", G9,
  "Not Found")</f>
        <v>174</v>
      </c>
      <c r="D9" s="101">
        <v>239.0</v>
      </c>
      <c r="E9" s="101">
        <v>195.0</v>
      </c>
      <c r="F9" s="101">
        <v>174.0</v>
      </c>
      <c r="G9" s="101">
        <v>152.0</v>
      </c>
      <c r="H9" s="86" t="s">
        <v>38</v>
      </c>
    </row>
    <row r="10">
      <c r="A10" s="89" t="str">
        <f>IF(
  AND(
    OR(Main!$M$7="", C10&gt;=Main!$M$7),
    OR(Main!$M$6="", C10&lt;=Main!$M$6)
  ),
  B10,
  ""
)</f>
        <v>Opening Gambit</v>
      </c>
      <c r="B10" s="89" t="s">
        <v>489</v>
      </c>
      <c r="C10" s="100">
        <f>SWITCH(Main!$C$13,
  "S-A", D10,
  "B-C", E10,
  "D-E-F", F10,
  "G", G10,
  "Not Found")</f>
        <v>239</v>
      </c>
      <c r="D10" s="101">
        <v>239.0</v>
      </c>
      <c r="E10" s="101">
        <v>195.0</v>
      </c>
      <c r="F10" s="101">
        <v>174.0</v>
      </c>
      <c r="G10" s="101">
        <v>152.0</v>
      </c>
      <c r="H10" s="86" t="s">
        <v>29</v>
      </c>
    </row>
    <row r="11">
      <c r="A11" s="89" t="str">
        <f>IF(
  AND(
    OR(Main!$M$7="", C11&gt;=Main!$M$7),
    OR(Main!$M$6="", C11&lt;=Main!$M$6)
  ),
  B11,
  ""
)</f>
        <v>Restart</v>
      </c>
      <c r="B11" s="89" t="s">
        <v>490</v>
      </c>
      <c r="C11" s="100">
        <f>SWITCH(Main!$B$15,
  "S-A", D11,
  "B-C", E11,
  "D-E-F", F11,
  "G", G11,
  "Not Found")</f>
        <v>174</v>
      </c>
      <c r="D11" s="101">
        <v>239.0</v>
      </c>
      <c r="E11" s="101">
        <v>195.0</v>
      </c>
      <c r="F11" s="101">
        <v>174.0</v>
      </c>
      <c r="G11" s="101">
        <v>152.0</v>
      </c>
      <c r="H11" s="86" t="s">
        <v>35</v>
      </c>
    </row>
    <row r="12">
      <c r="A12" s="89" t="str">
        <f>IF(
  AND(
    OR(Main!$M$7="", C12&gt;=Main!$M$7),
    OR(Main!$M$6="", C12&lt;=Main!$M$6)
  ),
  B12,
  ""
)</f>
        <v>Frenzied Front Runners</v>
      </c>
      <c r="B12" s="89" t="s">
        <v>491</v>
      </c>
      <c r="C12" s="98">
        <v>174.0</v>
      </c>
    </row>
    <row r="13">
      <c r="A13" s="89" t="str">
        <f>IF(
  AND(
    OR(Main!$M$7="", C13&gt;=Main!$M$7),
    OR(Main!$M$6="", C13&lt;=Main!$M$6)
  ),
  B13,
  ""
)</f>
        <v>Frenzied Pace Chasers</v>
      </c>
      <c r="B13" s="89" t="s">
        <v>492</v>
      </c>
      <c r="C13" s="98">
        <v>174.0</v>
      </c>
    </row>
    <row r="14">
      <c r="A14" s="89" t="str">
        <f>IF(
  AND(
    OR(Main!$M$7="", C14&gt;=Main!$M$7),
    OR(Main!$M$6="", C14&lt;=Main!$M$6)
  ),
  B14,
  ""
)</f>
        <v>Frenzied Late Surgers</v>
      </c>
      <c r="B14" s="89" t="s">
        <v>493</v>
      </c>
      <c r="C14" s="98">
        <v>174.0</v>
      </c>
    </row>
    <row r="15">
      <c r="A15" s="89" t="str">
        <f>IF(
  AND(
    OR(Main!$M$7="", C15&gt;=Main!$M$7),
    OR(Main!$M$6="", C15&lt;=Main!$M$6)
  ),
  B15,
  ""
)</f>
        <v>Frenzied End Closers</v>
      </c>
      <c r="B15" s="89" t="s">
        <v>494</v>
      </c>
      <c r="C15" s="98">
        <v>174.0</v>
      </c>
    </row>
    <row r="16">
      <c r="A16" s="89" t="str">
        <f>IF(
  AND(
    OR(Main!$M$7="", C16&gt;=Main!$M$7),
    OR(Main!$M$6="", C16&lt;=Main!$M$6)
  ),
  B16,
  ""
)</f>
        <v>Trick (Front)</v>
      </c>
      <c r="B16" s="89" t="s">
        <v>495</v>
      </c>
      <c r="C16" s="98">
        <v>217.0</v>
      </c>
    </row>
    <row r="17">
      <c r="A17" s="89" t="str">
        <f>IF(
  AND(
    OR(Main!$M$7="", C17&gt;=Main!$M$7),
    OR(Main!$M$6="", C17&lt;=Main!$M$6)
  ),
  B17,
  ""
)</f>
        <v>Trick (Rear)</v>
      </c>
      <c r="B17" s="89" t="s">
        <v>496</v>
      </c>
      <c r="C17" s="98">
        <v>217.0</v>
      </c>
    </row>
    <row r="18">
      <c r="A18" s="89" t="str">
        <f>IF(
  AND(
    OR(Main!$M$7="", C18&gt;=Main!$M$7),
    OR(Main!$M$6="", C18&lt;=Main!$M$6)
  ),
  B18,
  ""
)</f>
        <v>Subdued Front Runners</v>
      </c>
      <c r="B18" s="89" t="s">
        <v>497</v>
      </c>
      <c r="C18" s="98">
        <v>217.0</v>
      </c>
    </row>
    <row r="19">
      <c r="A19" s="89" t="str">
        <f>IF(
  AND(
    OR(Main!$M$7="", C19&gt;=Main!$M$7),
    OR(Main!$M$6="", C19&lt;=Main!$M$6)
  ),
  B19,
  ""
)</f>
        <v>Flustered Front Runners</v>
      </c>
      <c r="B19" s="89" t="s">
        <v>498</v>
      </c>
      <c r="C19" s="98">
        <v>217.0</v>
      </c>
    </row>
    <row r="20">
      <c r="A20" s="89" t="str">
        <f>IF(
  AND(
    OR(Main!$M$7="", C20&gt;=Main!$M$7),
    OR(Main!$M$6="", C20&lt;=Main!$M$6)
  ),
  B20,
  ""
)</f>
        <v>Subdued Pace Chasers</v>
      </c>
      <c r="B20" s="89" t="s">
        <v>499</v>
      </c>
      <c r="C20" s="98">
        <v>217.0</v>
      </c>
    </row>
    <row r="21">
      <c r="A21" s="89" t="str">
        <f>IF(
  AND(
    OR(Main!$M$7="", C21&gt;=Main!$M$7),
    OR(Main!$M$6="", C21&lt;=Main!$M$6)
  ),
  B21,
  ""
)</f>
        <v>Flustered Pace Chasers</v>
      </c>
      <c r="B21" s="89" t="s">
        <v>500</v>
      </c>
      <c r="C21" s="98">
        <v>217.0</v>
      </c>
    </row>
    <row r="22">
      <c r="A22" s="89" t="str">
        <f>IF(
  AND(
    OR(Main!$M$7="", C22&gt;=Main!$M$7),
    OR(Main!$M$6="", C22&lt;=Main!$M$6)
  ),
  B22,
  ""
)</f>
        <v>Subdued Late Surgers</v>
      </c>
      <c r="B22" s="89" t="s">
        <v>501</v>
      </c>
      <c r="C22" s="98">
        <v>217.0</v>
      </c>
    </row>
    <row r="23">
      <c r="A23" s="89" t="str">
        <f>IF(
  AND(
    OR(Main!$M$7="", C23&gt;=Main!$M$7),
    OR(Main!$M$6="", C23&lt;=Main!$M$6)
  ),
  B23,
  ""
)</f>
        <v>Flustered Late Surgers</v>
      </c>
      <c r="B23" s="89" t="s">
        <v>502</v>
      </c>
      <c r="C23" s="98">
        <v>217.0</v>
      </c>
    </row>
    <row r="24">
      <c r="A24" s="89" t="str">
        <f>IF(
  AND(
    OR(Main!$M$7="", C24&gt;=Main!$M$7),
    OR(Main!$M$6="", C24&lt;=Main!$M$6)
  ),
  B24,
  ""
)</f>
        <v>Subdued End Closers</v>
      </c>
      <c r="B24" s="89" t="s">
        <v>503</v>
      </c>
      <c r="C24" s="98">
        <v>217.0</v>
      </c>
    </row>
    <row r="25">
      <c r="A25" s="89" t="str">
        <f>IF(
  AND(
    OR(Main!$M$7="", C25&gt;=Main!$M$7),
    OR(Main!$M$6="", C25&lt;=Main!$M$6)
  ),
  B25,
  ""
)</f>
        <v>Flustered End Closers</v>
      </c>
      <c r="B25" s="89" t="s">
        <v>504</v>
      </c>
      <c r="C25" s="98">
        <v>217.0</v>
      </c>
    </row>
    <row r="26">
      <c r="A26" s="89" t="str">
        <f>IF(
  AND(
    OR(Main!$M$7="", C26&gt;=Main!$M$7),
    OR(Main!$M$6="", C26&lt;=Main!$M$6)
  ),
  B26,
  ""
)</f>
        <v>Stop Right There!</v>
      </c>
      <c r="B26" s="89" t="s">
        <v>505</v>
      </c>
      <c r="C26" s="100">
        <f>SWITCH(Main!$B$13,
  "S-A", D26,
  "B-C", E26,
  "D-E-F", F26,
  "G", G26,
  "Not Found")</f>
        <v>210</v>
      </c>
      <c r="D26" s="101">
        <v>288.0</v>
      </c>
      <c r="E26" s="101">
        <v>236.0</v>
      </c>
      <c r="F26" s="101">
        <v>210.0</v>
      </c>
      <c r="G26" s="101">
        <v>183.0</v>
      </c>
      <c r="H26" s="86" t="s">
        <v>28</v>
      </c>
    </row>
    <row r="27">
      <c r="A27" s="89" t="str">
        <f>IF(
  AND(
    OR(Main!$M$7="", C27&gt;=Main!$M$7),
    OR(Main!$M$6="", C27&lt;=Main!$M$6)
  ),
  B27,
  ""
)</f>
        <v>Murmur</v>
      </c>
      <c r="B27" s="89" t="s">
        <v>506</v>
      </c>
      <c r="C27" s="100">
        <f>SWITCH(Main!$D$13,
  "S-A", D27,
  "B-C", E27,
  "D-E-F", F27,
  "G", G27,
  "Not Found")</f>
        <v>239</v>
      </c>
      <c r="D27" s="101">
        <v>239.0</v>
      </c>
      <c r="E27" s="101">
        <v>195.0</v>
      </c>
      <c r="F27" s="101">
        <v>174.0</v>
      </c>
      <c r="G27" s="101">
        <v>152.0</v>
      </c>
      <c r="H27" s="86" t="s">
        <v>30</v>
      </c>
    </row>
    <row r="28">
      <c r="A28" s="89" t="str">
        <f>IF(
  AND(
    OR(Main!$M$7="", C28&gt;=Main!$M$7),
    OR(Main!$M$6="", C28&lt;=Main!$M$6)
  ),
  B28,
  ""
)</f>
        <v>Stamina Eater</v>
      </c>
      <c r="B28" s="89" t="s">
        <v>507</v>
      </c>
      <c r="C28" s="100">
        <f>SWITCH(Main!$E$13,
  "S-A", D28,
  "B-C", E28,
  "D-E-F", F28,
  "G", G28,
  "Not Found")</f>
        <v>195</v>
      </c>
      <c r="D28" s="101">
        <v>239.0</v>
      </c>
      <c r="E28" s="101">
        <v>195.0</v>
      </c>
      <c r="F28" s="101">
        <v>174.0</v>
      </c>
      <c r="G28" s="101">
        <v>152.0</v>
      </c>
      <c r="H28" s="86" t="s">
        <v>31</v>
      </c>
    </row>
    <row r="29">
      <c r="A29" s="89" t="str">
        <f>IF(
  AND(
    OR(Main!$M$7="", C29&gt;=Main!$M$7),
    OR(Main!$M$6="", C29&lt;=Main!$M$6)
  ),
  B29,
  ""
)</f>
        <v>Sharp Gaze</v>
      </c>
      <c r="B29" s="89" t="s">
        <v>508</v>
      </c>
      <c r="C29" s="100">
        <f>SWITCH(Main!$D$15,
  "S-A", D29,
  "B-C", E29,
  "D-E-F", F29,
  "G", G29,
  "Not Found")</f>
        <v>239</v>
      </c>
      <c r="D29" s="101">
        <v>239.0</v>
      </c>
      <c r="E29" s="101">
        <v>195.0</v>
      </c>
      <c r="F29" s="101">
        <v>174.0</v>
      </c>
      <c r="G29" s="101">
        <v>152.0</v>
      </c>
      <c r="H29" s="86" t="s">
        <v>37</v>
      </c>
    </row>
    <row r="30">
      <c r="A30" s="89" t="str">
        <f>IF(
  AND(
    OR(Main!$M$7="", C30&gt;=Main!$M$7),
    OR(Main!$M$6="", C30&lt;=Main!$M$6)
  ),
  B30,
  ""
)</f>
        <v>Smoke Screen</v>
      </c>
      <c r="B30" s="89" t="s">
        <v>509</v>
      </c>
      <c r="C30" s="100">
        <f>SWITCH(Main!$E$13,
  "S-A", D30,
  "B-C", E30,
  "D-E-F", F30,
  "G", G30,
  "Not Found")</f>
        <v>116</v>
      </c>
      <c r="D30" s="101">
        <v>142.0</v>
      </c>
      <c r="E30" s="101">
        <v>116.0</v>
      </c>
      <c r="F30" s="101">
        <v>103.0</v>
      </c>
      <c r="G30" s="101">
        <v>90.0</v>
      </c>
      <c r="H30" s="86" t="s">
        <v>31</v>
      </c>
    </row>
    <row r="31">
      <c r="A31" s="89" t="str">
        <f>IF(
  AND(
    OR(Main!$M$7="", C31&gt;=Main!$M$7),
    OR(Main!$M$6="", C31&lt;=Main!$M$6)
  ),
  B31,
  ""
)</f>
        <v>Disorient</v>
      </c>
      <c r="B31" s="89" t="s">
        <v>510</v>
      </c>
      <c r="C31" s="72">
        <f>SWITCH(Main!$C$15,
  "S-A", D31,
  "B-C", E31,
  "D-E-F", F31,
  "G", G31,
  "Not Found")</f>
        <v>94</v>
      </c>
      <c r="D31" s="101">
        <v>94.0</v>
      </c>
      <c r="E31" s="101">
        <v>77.0</v>
      </c>
      <c r="F31" s="101">
        <v>68.0</v>
      </c>
      <c r="G31" s="101">
        <v>60.0</v>
      </c>
      <c r="H31" s="86" t="s">
        <v>36</v>
      </c>
    </row>
    <row r="32">
      <c r="C32" s="110"/>
      <c r="D32" s="111" t="s">
        <v>24</v>
      </c>
      <c r="E32" s="112" t="s">
        <v>26</v>
      </c>
      <c r="F32" s="113" t="s">
        <v>34</v>
      </c>
      <c r="G32" s="114" t="s">
        <v>345</v>
      </c>
    </row>
    <row r="33">
      <c r="C33" s="110"/>
    </row>
    <row r="34">
      <c r="C34" s="110"/>
    </row>
    <row r="35">
      <c r="C35" s="110"/>
    </row>
    <row r="36">
      <c r="C36" s="11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cols>
    <col customWidth="1" min="1" max="1" width="24.63"/>
    <col customWidth="1" min="2" max="2" width="22.13"/>
  </cols>
  <sheetData>
    <row r="1">
      <c r="A1" s="86" t="s">
        <v>344</v>
      </c>
      <c r="B1" s="138" t="s">
        <v>344</v>
      </c>
      <c r="C1" s="138">
        <v>0.0</v>
      </c>
    </row>
    <row r="2">
      <c r="A2" s="89" t="str">
        <f>IF(
  AND(
    OR(Main!$M$7="", C2&gt;=Main!$M$7),
    OR(Main!$M$6="", C2&lt;=Main!$M$6)
  ),
  B2,
  ""
)</f>
        <v>Right-Handed ×</v>
      </c>
      <c r="B2" s="138" t="s">
        <v>511</v>
      </c>
      <c r="C2" s="138">
        <v>-129.0</v>
      </c>
      <c r="D2" s="110"/>
      <c r="E2" s="110"/>
    </row>
    <row r="3">
      <c r="A3" s="89" t="str">
        <f>IF(
  AND(
    OR(Main!$M$7="", C3&gt;=Main!$M$7),
    OR(Main!$M$6="", C3&lt;=Main!$M$6)
  ),
  B3,
  ""
)</f>
        <v>Left-Handed ×</v>
      </c>
      <c r="B3" s="138" t="s">
        <v>512</v>
      </c>
      <c r="C3" s="138">
        <v>-129.0</v>
      </c>
      <c r="D3" s="110"/>
      <c r="E3" s="110"/>
    </row>
    <row r="4">
      <c r="A4" s="89" t="str">
        <f>IF(
  AND(
    OR(Main!$M$7="", C4&gt;=Main!$M$7),
    OR(Main!$M$6="", C4&lt;=Main!$M$6)
  ),
  B4,
  ""
)</f>
        <v>Spring Runner ×</v>
      </c>
      <c r="B4" s="138" t="s">
        <v>513</v>
      </c>
      <c r="C4" s="138">
        <v>-129.0</v>
      </c>
      <c r="D4" s="110"/>
      <c r="E4" s="110"/>
    </row>
    <row r="5">
      <c r="A5" s="89" t="str">
        <f>IF(
  AND(
    OR(Main!$M$7="", C5&gt;=Main!$M$7),
    OR(Main!$M$6="", C5&lt;=Main!$M$6)
  ),
  B5,
  ""
)</f>
        <v>Summer Runner ×</v>
      </c>
      <c r="B5" s="138" t="s">
        <v>514</v>
      </c>
      <c r="C5" s="138">
        <v>-129.0</v>
      </c>
      <c r="D5" s="110"/>
      <c r="E5" s="110"/>
    </row>
    <row r="6">
      <c r="A6" s="89" t="str">
        <f>IF(
  AND(
    OR(Main!$M$7="", C6&gt;=Main!$M$7),
    OR(Main!$M$6="", C6&lt;=Main!$M$6)
  ),
  B6,
  ""
)</f>
        <v>Fall Runner ×</v>
      </c>
      <c r="B6" s="138" t="s">
        <v>515</v>
      </c>
      <c r="C6" s="138">
        <v>-129.0</v>
      </c>
    </row>
    <row r="7">
      <c r="A7" s="89" t="str">
        <f>IF(
  AND(
    OR(Main!$M$7="", C7&gt;=Main!$M$7),
    OR(Main!$M$6="", C7&lt;=Main!$M$6)
  ),
  B7,
  ""
)</f>
        <v>Winter Runner ×</v>
      </c>
      <c r="B7" s="138" t="s">
        <v>516</v>
      </c>
      <c r="C7" s="138">
        <v>-129.0</v>
      </c>
    </row>
    <row r="8">
      <c r="A8" s="89" t="str">
        <f>IF(
  AND(
    OR(Main!$M$7="", C8&gt;=Main!$M$7),
    OR(Main!$M$6="", C8&lt;=Main!$M$6)
  ),
  B8,
  ""
)</f>
        <v>Outer Post Averseness</v>
      </c>
      <c r="B8" s="138" t="s">
        <v>517</v>
      </c>
      <c r="C8" s="138">
        <v>-129.0</v>
      </c>
    </row>
    <row r="9">
      <c r="A9" s="89" t="str">
        <f>IF(
  AND(
    OR(Main!$M$7="", C9&gt;=Main!$M$7),
    OR(Main!$M$6="", C9&lt;=Main!$M$6)
  ),
  B9,
  ""
)</f>
        <v>Inner Post Averseness</v>
      </c>
      <c r="B9" s="138" t="s">
        <v>518</v>
      </c>
      <c r="C9" s="138">
        <v>-129.0</v>
      </c>
    </row>
    <row r="10">
      <c r="A10" s="89" t="str">
        <f>IF(
  AND(
    OR(Main!$M$7="", C10&gt;=Main!$M$7),
    OR(Main!$M$6="", C10&lt;=Main!$M$6)
  ),
  B10,
  ""
)</f>
        <v>G1 Averseness</v>
      </c>
      <c r="B10" s="138" t="s">
        <v>519</v>
      </c>
      <c r="C10" s="138">
        <v>-129.0</v>
      </c>
    </row>
    <row r="11">
      <c r="A11" s="89" t="str">
        <f>IF(
  AND(
    OR(Main!$M$7="", C11&gt;=Main!$M$7),
    OR(Main!$M$6="", C11&lt;=Main!$M$6)
  ),
  B11,
  ""
)</f>
        <v>Tokyo Racecourse ×</v>
      </c>
      <c r="B11" s="138" t="s">
        <v>520</v>
      </c>
      <c r="C11" s="138">
        <v>-129.0</v>
      </c>
    </row>
    <row r="12">
      <c r="A12" s="89" t="str">
        <f>IF(
  AND(
    OR(Main!$M$7="", C12&gt;=Main!$M$7),
    OR(Main!$M$6="", C12&lt;=Main!$M$6)
  ),
  B12,
  ""
)</f>
        <v>Nakayama Racecourse ×</v>
      </c>
      <c r="B12" s="138" t="s">
        <v>521</v>
      </c>
      <c r="C12" s="138">
        <v>-129.0</v>
      </c>
    </row>
    <row r="13">
      <c r="A13" s="89" t="str">
        <f>IF(
  AND(
    OR(Main!$M$7="", C13&gt;=Main!$M$7),
    OR(Main!$M$6="", C13&lt;=Main!$M$6)
  ),
  B13,
  ""
)</f>
        <v>Hanshin Racecourse ×</v>
      </c>
      <c r="B13" s="138" t="s">
        <v>522</v>
      </c>
      <c r="C13" s="138">
        <v>-129.0</v>
      </c>
    </row>
    <row r="14">
      <c r="A14" s="89" t="str">
        <f>IF(
  AND(
    OR(Main!$M$7="", C14&gt;=Main!$M$7),
    OR(Main!$M$6="", C14&lt;=Main!$M$6)
  ),
  B14,
  ""
)</f>
        <v>Kyoto Racecourse ×</v>
      </c>
      <c r="B14" s="138" t="s">
        <v>523</v>
      </c>
      <c r="C14" s="138">
        <v>-129.0</v>
      </c>
    </row>
    <row r="15">
      <c r="A15" s="89" t="str">
        <f>IF(
  AND(
    OR(Main!$M$7="", C15&gt;=Main!$M$7),
    OR(Main!$M$6="", C15&lt;=Main!$M$6)
  ),
  B15,
  ""
)</f>
        <v>Chukyo Racecourse ×</v>
      </c>
      <c r="B15" s="138" t="s">
        <v>524</v>
      </c>
      <c r="C15" s="138">
        <v>-129.0</v>
      </c>
    </row>
    <row r="16">
      <c r="A16" s="89" t="str">
        <f>IF(
  AND(
    OR(Main!$M$7="", C16&gt;=Main!$M$7),
    OR(Main!$M$6="", C16&lt;=Main!$M$6)
  ),
  B16,
  ""
)</f>
        <v>Sapporo Racecourse ×</v>
      </c>
      <c r="B16" s="138" t="s">
        <v>525</v>
      </c>
      <c r="C16" s="138">
        <v>-129.0</v>
      </c>
    </row>
    <row r="17">
      <c r="A17" s="89" t="str">
        <f>IF(
  AND(
    OR(Main!$M$7="", C17&gt;=Main!$M$7),
    OR(Main!$M$6="", C17&lt;=Main!$M$6)
  ),
  B17,
  ""
)</f>
        <v>Hakodate Racecourse ×</v>
      </c>
      <c r="B17" s="138" t="s">
        <v>526</v>
      </c>
      <c r="C17" s="138">
        <v>-129.0</v>
      </c>
    </row>
    <row r="18">
      <c r="A18" s="89" t="str">
        <f>IF(
  AND(
    OR(Main!$M$7="", C18&gt;=Main!$M$7),
    OR(Main!$M$6="", C18&lt;=Main!$M$6)
  ),
  B18,
  ""
)</f>
        <v>Fukushima Racecourse ×</v>
      </c>
      <c r="B18" s="138" t="s">
        <v>527</v>
      </c>
      <c r="C18" s="138">
        <v>-129.0</v>
      </c>
    </row>
    <row r="19">
      <c r="A19" s="89" t="str">
        <f>IF(
  AND(
    OR(Main!$M$7="", C19&gt;=Main!$M$7),
    OR(Main!$M$6="", C19&lt;=Main!$M$6)
  ),
  B19,
  ""
)</f>
        <v>Niigata Racecourse ×</v>
      </c>
      <c r="B19" s="138" t="s">
        <v>528</v>
      </c>
      <c r="C19" s="138">
        <v>-129.0</v>
      </c>
    </row>
    <row r="20">
      <c r="A20" s="89" t="str">
        <f>IF(
  AND(
    OR(Main!$M$7="", C20&gt;=Main!$M$7),
    OR(Main!$M$6="", C20&lt;=Main!$M$6)
  ),
  B20,
  ""
)</f>
        <v>Kokura Racecourse ×</v>
      </c>
      <c r="B20" s="138" t="s">
        <v>529</v>
      </c>
      <c r="C20" s="138">
        <v>-129.0</v>
      </c>
    </row>
    <row r="21">
      <c r="A21" s="89" t="str">
        <f>IF(
  AND(
    OR(Main!$M$7="", C21&gt;=Main!$M$7),
    OR(Main!$M$6="", C21&lt;=Main!$M$6)
  ),
  B21,
  ""
)</f>
        <v>Standard Distance ×</v>
      </c>
      <c r="B21" s="138" t="s">
        <v>530</v>
      </c>
      <c r="C21" s="138">
        <v>-129.0</v>
      </c>
    </row>
    <row r="22">
      <c r="A22" s="89" t="str">
        <f>IF(
  AND(
    OR(Main!$M$7="", C22&gt;=Main!$M$7),
    OR(Main!$M$6="", C22&lt;=Main!$M$6)
  ),
  B22,
  ""
)</f>
        <v>Non-Standard Distance ×</v>
      </c>
      <c r="B22" s="138" t="s">
        <v>531</v>
      </c>
      <c r="C22" s="138">
        <v>-129.0</v>
      </c>
    </row>
    <row r="23">
      <c r="A23" s="89" t="str">
        <f>IF(
  AND(
    OR(Main!$M$7="", C23&gt;=Main!$M$7),
    OR(Main!$M$6="", C23&lt;=Main!$M$6)
  ),
  B23,
  ""
)</f>
        <v>Paddock Fright</v>
      </c>
      <c r="B23" s="138" t="s">
        <v>532</v>
      </c>
      <c r="C23" s="138">
        <v>-129.0</v>
      </c>
    </row>
    <row r="24">
      <c r="A24" s="89" t="str">
        <f>IF(
  AND(
    OR(Main!$M$7="", C24&gt;=Main!$M$7),
    OR(Main!$M$6="", C24&lt;=Main!$M$6)
  ),
  B24,
  ""
)</f>
        <v>Oi Racecourse ×</v>
      </c>
      <c r="B24" s="138" t="s">
        <v>533</v>
      </c>
      <c r="C24" s="138">
        <v>-129.0</v>
      </c>
    </row>
    <row r="25">
      <c r="A25" s="89" t="str">
        <f>IF(
  AND(
    OR(Main!$M$7="", C25&gt;=Main!$M$7),
    OR(Main!$M$6="", C25&lt;=Main!$M$6)
  ),
  B25,
  ""
)</f>
        <v>Firm Conditions ×</v>
      </c>
      <c r="B25" s="138" t="s">
        <v>534</v>
      </c>
      <c r="C25" s="138">
        <v>-129.0</v>
      </c>
    </row>
    <row r="26">
      <c r="A26" s="89" t="str">
        <f>IF(
  AND(
    OR(Main!$M$7="", C26&gt;=Main!$M$7),
    OR(Main!$M$6="", C26&lt;=Main!$M$6)
  ),
  B26,
  ""
)</f>
        <v>Wet Conditions ×</v>
      </c>
      <c r="B26" s="138" t="s">
        <v>535</v>
      </c>
      <c r="C26" s="138">
        <v>-129.0</v>
      </c>
    </row>
    <row r="27">
      <c r="A27" s="89" t="str">
        <f>IF(
  AND(
    OR(Main!$M$7="", C27&gt;=Main!$M$7),
    OR(Main!$M$6="", C27&lt;=Main!$M$6)
  ),
  B27,
  ""
)</f>
        <v>Wallflower</v>
      </c>
      <c r="B27" s="138" t="s">
        <v>536</v>
      </c>
      <c r="C27" s="138">
        <v>-129.0</v>
      </c>
    </row>
    <row r="28">
      <c r="A28" s="89" t="str">
        <f>IF(
  AND(
    OR(Main!$M$7="", C28&gt;=Main!$M$7),
    OR(Main!$M$6="", C28&lt;=Main!$M$6)
  ),
  B28,
  ""
)</f>
        <v>Rainy Days ×</v>
      </c>
      <c r="B28" s="138" t="s">
        <v>537</v>
      </c>
      <c r="C28" s="138">
        <v>-129.0</v>
      </c>
    </row>
    <row r="29">
      <c r="A29" s="89" t="str">
        <f>IF(
  AND(
    OR(Main!$M$7="", C29&gt;=Main!$M$7),
    OR(Main!$M$6="", C29&lt;=Main!$M$6)
  ),
  B29,
  ""
)</f>
        <v>Corner Recovery ×</v>
      </c>
      <c r="B29" s="138" t="s">
        <v>538</v>
      </c>
      <c r="C29" s="138">
        <v>-262.0</v>
      </c>
    </row>
    <row r="30">
      <c r="A30" s="89" t="str">
        <f>IF(
  AND(
    OR(Main!$M$7="", C30&gt;=Main!$M$7),
    OR(Main!$M$6="", C30&lt;=Main!$M$6)
  ),
  B30,
  ""
)</f>
        <v>Corner Adept ×</v>
      </c>
      <c r="B30" s="138" t="s">
        <v>539</v>
      </c>
      <c r="C30" s="138">
        <v>-262.0</v>
      </c>
    </row>
    <row r="31">
      <c r="A31" s="89" t="str">
        <f>IF(
  AND(
    OR(Main!$M$7="", C31&gt;=Main!$M$7),
    OR(Main!$M$6="", C31&lt;=Main!$M$6)
  ),
  B31,
  ""
)</f>
        <v>Defeatist</v>
      </c>
      <c r="B31" s="138" t="s">
        <v>540</v>
      </c>
      <c r="C31" s="138">
        <v>-262.0</v>
      </c>
    </row>
    <row r="32">
      <c r="A32" s="89" t="str">
        <f>IF(
  AND(
    OR(Main!$M$7="", C32&gt;=Main!$M$7),
    OR(Main!$M$6="", C32&lt;=Main!$M$6)
  ),
  B32,
  ""
)</f>
        <v>Corner Acceleration ×</v>
      </c>
      <c r="B32" s="138" t="s">
        <v>541</v>
      </c>
      <c r="C32" s="138">
        <v>-262.0</v>
      </c>
    </row>
    <row r="33">
      <c r="A33" s="89" t="str">
        <f>IF(
  AND(
    OR(Main!$M$7="", C33&gt;=Main!$M$7),
    OR(Main!$M$6="", C33&lt;=Main!$M$6)
  ),
  B33,
  ""
)</f>
        <v>Gatekept</v>
      </c>
      <c r="B33" s="138" t="s">
        <v>542</v>
      </c>
      <c r="C33" s="138">
        <v>-174.0</v>
      </c>
    </row>
    <row r="34">
      <c r="B34" s="139"/>
      <c r="C34" s="139"/>
    </row>
    <row r="35">
      <c r="B35" s="139"/>
      <c r="C35" s="139"/>
    </row>
    <row r="36">
      <c r="B36" s="139"/>
      <c r="C36" s="139"/>
    </row>
    <row r="37">
      <c r="B37" s="139"/>
      <c r="C37" s="139"/>
    </row>
    <row r="38">
      <c r="B38" s="139"/>
      <c r="C38" s="140"/>
      <c r="D38" s="141"/>
      <c r="E38" s="141"/>
      <c r="F38" s="141"/>
    </row>
    <row r="39">
      <c r="B39" s="139"/>
      <c r="C39" s="139"/>
    </row>
    <row r="40">
      <c r="B40" s="139"/>
      <c r="C40" s="139"/>
    </row>
    <row r="41">
      <c r="B41" s="139"/>
      <c r="C41" s="139"/>
    </row>
    <row r="42">
      <c r="B42" s="139"/>
      <c r="C42" s="139"/>
    </row>
    <row r="43">
      <c r="B43" s="139"/>
      <c r="C43" s="139"/>
    </row>
    <row r="44">
      <c r="B44" s="139"/>
      <c r="C44" s="139"/>
    </row>
    <row r="45">
      <c r="B45" s="139"/>
      <c r="C45" s="139"/>
    </row>
    <row r="46">
      <c r="B46" s="139"/>
      <c r="C46" s="139"/>
    </row>
    <row r="47">
      <c r="B47" s="139"/>
      <c r="C47" s="139"/>
    </row>
    <row r="48">
      <c r="B48" s="139"/>
      <c r="C48" s="139"/>
    </row>
    <row r="49">
      <c r="B49" s="139"/>
      <c r="C49" s="139"/>
    </row>
    <row r="50">
      <c r="B50" s="139"/>
      <c r="C50" s="139"/>
    </row>
    <row r="51">
      <c r="B51" s="139"/>
      <c r="C51" s="139"/>
    </row>
    <row r="52">
      <c r="B52" s="139"/>
      <c r="C52" s="139"/>
    </row>
    <row r="53">
      <c r="B53" s="139"/>
      <c r="C53" s="139"/>
    </row>
    <row r="54">
      <c r="B54" s="139"/>
      <c r="C54" s="139"/>
    </row>
    <row r="55">
      <c r="B55" s="139"/>
      <c r="C55" s="139"/>
    </row>
    <row r="56">
      <c r="B56" s="139"/>
      <c r="C56" s="139"/>
    </row>
    <row r="57">
      <c r="B57" s="139"/>
      <c r="C57" s="139"/>
    </row>
    <row r="58">
      <c r="B58" s="139"/>
      <c r="C58" s="139"/>
    </row>
    <row r="59">
      <c r="B59" s="139"/>
      <c r="C59" s="139"/>
    </row>
    <row r="60">
      <c r="B60" s="139"/>
      <c r="C60" s="139"/>
    </row>
    <row r="61">
      <c r="B61" s="139"/>
      <c r="C61" s="139"/>
    </row>
    <row r="62">
      <c r="B62" s="139"/>
      <c r="C62" s="139"/>
    </row>
    <row r="63">
      <c r="B63" s="139"/>
      <c r="C63" s="139"/>
    </row>
    <row r="64">
      <c r="B64" s="139"/>
      <c r="C64" s="139"/>
    </row>
    <row r="65">
      <c r="B65" s="139"/>
      <c r="C65" s="139"/>
    </row>
    <row r="66">
      <c r="B66" s="139"/>
      <c r="C66" s="139"/>
    </row>
    <row r="67">
      <c r="B67" s="139"/>
      <c r="C67" s="139"/>
    </row>
    <row r="68">
      <c r="B68" s="139"/>
      <c r="C68" s="139"/>
    </row>
    <row r="69">
      <c r="B69" s="139"/>
      <c r="C69" s="139"/>
    </row>
    <row r="70">
      <c r="B70" s="139"/>
      <c r="C70" s="139"/>
    </row>
    <row r="71">
      <c r="B71" s="139"/>
      <c r="C71" s="139"/>
    </row>
    <row r="72">
      <c r="B72" s="139"/>
      <c r="C72" s="139"/>
    </row>
    <row r="73">
      <c r="B73" s="139"/>
      <c r="C73" s="139"/>
    </row>
    <row r="74">
      <c r="B74" s="139"/>
      <c r="C74" s="139"/>
    </row>
    <row r="75">
      <c r="B75" s="139"/>
      <c r="C75" s="139"/>
    </row>
    <row r="76">
      <c r="B76" s="139"/>
      <c r="C76" s="139"/>
    </row>
    <row r="77">
      <c r="B77" s="139"/>
      <c r="C77" s="139"/>
    </row>
    <row r="78">
      <c r="B78" s="139"/>
      <c r="C78" s="139"/>
    </row>
    <row r="79">
      <c r="B79" s="139"/>
      <c r="C79" s="139"/>
    </row>
    <row r="80">
      <c r="B80" s="139"/>
      <c r="C80" s="139"/>
    </row>
    <row r="81">
      <c r="B81" s="139"/>
      <c r="C81" s="139"/>
    </row>
    <row r="82">
      <c r="B82" s="139"/>
      <c r="C82" s="139"/>
    </row>
    <row r="83">
      <c r="B83" s="139"/>
      <c r="C83" s="139"/>
    </row>
    <row r="84">
      <c r="B84" s="139"/>
      <c r="C84" s="139"/>
    </row>
    <row r="85">
      <c r="B85" s="139"/>
      <c r="C85" s="139"/>
    </row>
    <row r="86">
      <c r="B86" s="139"/>
      <c r="C86" s="139"/>
    </row>
    <row r="87">
      <c r="B87" s="139"/>
      <c r="C87" s="139"/>
    </row>
    <row r="88">
      <c r="B88" s="139"/>
      <c r="C88" s="139"/>
    </row>
    <row r="89">
      <c r="B89" s="139"/>
      <c r="C89" s="139"/>
    </row>
    <row r="90">
      <c r="B90" s="139"/>
      <c r="C90" s="139"/>
    </row>
    <row r="91">
      <c r="B91" s="139"/>
      <c r="C91" s="139"/>
    </row>
    <row r="92">
      <c r="B92" s="139"/>
      <c r="C92" s="139"/>
    </row>
    <row r="93">
      <c r="B93" s="139"/>
      <c r="C93" s="139"/>
    </row>
    <row r="94">
      <c r="B94" s="139"/>
      <c r="C94" s="139"/>
    </row>
    <row r="95">
      <c r="B95" s="139"/>
      <c r="C95" s="139"/>
    </row>
    <row r="96">
      <c r="B96" s="139"/>
      <c r="C96" s="139"/>
    </row>
    <row r="97">
      <c r="B97" s="139"/>
      <c r="C97" s="139"/>
    </row>
    <row r="98">
      <c r="B98" s="139"/>
      <c r="C98" s="139"/>
    </row>
    <row r="99">
      <c r="B99" s="139"/>
      <c r="C99" s="139"/>
    </row>
    <row r="100">
      <c r="B100" s="139"/>
      <c r="C100" s="139"/>
    </row>
    <row r="101">
      <c r="B101" s="139"/>
      <c r="C101" s="139"/>
    </row>
    <row r="102">
      <c r="B102" s="139"/>
      <c r="C102" s="139"/>
    </row>
    <row r="103">
      <c r="B103" s="139"/>
      <c r="C103" s="139"/>
    </row>
    <row r="104">
      <c r="B104" s="139"/>
      <c r="C104" s="139"/>
    </row>
    <row r="105">
      <c r="B105" s="139"/>
      <c r="C105" s="139"/>
    </row>
    <row r="106">
      <c r="B106" s="139"/>
      <c r="C106" s="139"/>
    </row>
    <row r="107">
      <c r="B107" s="139"/>
      <c r="C107" s="139"/>
    </row>
    <row r="108">
      <c r="B108" s="139"/>
      <c r="C108" s="139"/>
    </row>
    <row r="109">
      <c r="B109" s="139"/>
      <c r="C109" s="139"/>
    </row>
    <row r="110">
      <c r="B110" s="139"/>
      <c r="C110" s="139"/>
    </row>
    <row r="111">
      <c r="B111" s="139"/>
      <c r="C111" s="139"/>
    </row>
    <row r="112">
      <c r="B112" s="139"/>
      <c r="C112" s="139"/>
    </row>
    <row r="113">
      <c r="B113" s="139"/>
      <c r="C113" s="139"/>
    </row>
    <row r="114">
      <c r="B114" s="139"/>
      <c r="C114" s="139"/>
    </row>
    <row r="115">
      <c r="B115" s="139"/>
      <c r="C115" s="139"/>
    </row>
    <row r="116">
      <c r="B116" s="139"/>
      <c r="C116" s="139"/>
    </row>
    <row r="117">
      <c r="B117" s="139"/>
      <c r="C117" s="139"/>
    </row>
    <row r="118">
      <c r="B118" s="139"/>
      <c r="C118" s="139"/>
    </row>
    <row r="119">
      <c r="B119" s="139"/>
      <c r="C119" s="139"/>
    </row>
    <row r="120">
      <c r="B120" s="139"/>
      <c r="C120" s="139"/>
    </row>
    <row r="121">
      <c r="B121" s="139"/>
      <c r="C121" s="139"/>
    </row>
    <row r="122">
      <c r="B122" s="139"/>
      <c r="C122" s="139"/>
    </row>
    <row r="123">
      <c r="B123" s="139"/>
      <c r="C123" s="139"/>
    </row>
    <row r="124">
      <c r="B124" s="139"/>
      <c r="C124" s="139"/>
    </row>
    <row r="125">
      <c r="B125" s="139"/>
      <c r="C125" s="139"/>
    </row>
    <row r="126">
      <c r="B126" s="139"/>
      <c r="C126" s="139"/>
    </row>
    <row r="127">
      <c r="B127" s="139"/>
      <c r="C127" s="139"/>
    </row>
    <row r="128">
      <c r="B128" s="139"/>
      <c r="C128" s="139"/>
    </row>
    <row r="129">
      <c r="B129" s="139"/>
      <c r="C129" s="139"/>
    </row>
    <row r="130">
      <c r="B130" s="139"/>
      <c r="C130" s="139"/>
    </row>
    <row r="131">
      <c r="B131" s="139"/>
      <c r="C131" s="139"/>
    </row>
    <row r="132">
      <c r="B132" s="139"/>
      <c r="C132" s="139"/>
    </row>
    <row r="133">
      <c r="B133" s="139"/>
      <c r="C133" s="139"/>
    </row>
    <row r="134">
      <c r="B134" s="139"/>
      <c r="C134" s="139"/>
    </row>
    <row r="135">
      <c r="B135" s="139"/>
      <c r="C135" s="139"/>
    </row>
    <row r="136">
      <c r="B136" s="139"/>
      <c r="C136" s="139"/>
    </row>
    <row r="137">
      <c r="B137" s="139"/>
      <c r="C137" s="139"/>
    </row>
    <row r="138">
      <c r="B138" s="139"/>
      <c r="C138" s="139"/>
    </row>
    <row r="139">
      <c r="B139" s="139"/>
      <c r="C139" s="139"/>
    </row>
    <row r="140">
      <c r="B140" s="139"/>
      <c r="C140" s="139"/>
    </row>
    <row r="141">
      <c r="B141" s="139"/>
      <c r="C141" s="139"/>
    </row>
    <row r="142">
      <c r="B142" s="139"/>
      <c r="C142" s="139"/>
    </row>
    <row r="143">
      <c r="B143" s="139"/>
      <c r="C143" s="139"/>
    </row>
    <row r="144">
      <c r="B144" s="139"/>
      <c r="C144" s="139"/>
    </row>
    <row r="145">
      <c r="B145" s="139"/>
      <c r="C145" s="139"/>
    </row>
    <row r="146">
      <c r="B146" s="139"/>
      <c r="C146" s="139"/>
    </row>
    <row r="147">
      <c r="B147" s="139"/>
      <c r="C147" s="139"/>
    </row>
    <row r="148">
      <c r="B148" s="139"/>
      <c r="C148" s="139"/>
    </row>
    <row r="149">
      <c r="B149" s="139"/>
      <c r="C149" s="139"/>
    </row>
    <row r="150">
      <c r="B150" s="139"/>
      <c r="C150" s="139"/>
    </row>
    <row r="151">
      <c r="B151" s="139"/>
      <c r="C151" s="139"/>
    </row>
    <row r="152">
      <c r="B152" s="139"/>
      <c r="C152" s="139"/>
    </row>
    <row r="153">
      <c r="B153" s="139"/>
      <c r="C153" s="139"/>
    </row>
    <row r="154">
      <c r="B154" s="139"/>
      <c r="C154" s="139"/>
    </row>
    <row r="155">
      <c r="B155" s="139"/>
      <c r="C155" s="139"/>
    </row>
    <row r="156">
      <c r="B156" s="139"/>
      <c r="C156" s="139"/>
    </row>
    <row r="157">
      <c r="B157" s="139"/>
      <c r="C157" s="139"/>
    </row>
    <row r="158">
      <c r="B158" s="139"/>
      <c r="C158" s="139"/>
    </row>
    <row r="159">
      <c r="B159" s="139"/>
      <c r="C159" s="139"/>
    </row>
    <row r="160">
      <c r="B160" s="139"/>
      <c r="C160" s="139"/>
    </row>
    <row r="161">
      <c r="B161" s="139"/>
      <c r="C161" s="139"/>
    </row>
    <row r="162">
      <c r="B162" s="139"/>
      <c r="C162" s="139"/>
    </row>
    <row r="163">
      <c r="B163" s="139"/>
      <c r="C163" s="139"/>
    </row>
    <row r="164">
      <c r="B164" s="139"/>
      <c r="C164" s="139"/>
    </row>
    <row r="165">
      <c r="B165" s="139"/>
      <c r="C165" s="139"/>
    </row>
    <row r="166">
      <c r="B166" s="139"/>
      <c r="C166" s="139"/>
    </row>
    <row r="167">
      <c r="B167" s="139"/>
      <c r="C167" s="139"/>
    </row>
    <row r="168">
      <c r="B168" s="139"/>
      <c r="C168" s="139"/>
    </row>
    <row r="169">
      <c r="B169" s="139"/>
      <c r="C169" s="139"/>
    </row>
    <row r="170">
      <c r="B170" s="139"/>
      <c r="C170" s="139"/>
    </row>
    <row r="171">
      <c r="B171" s="139"/>
      <c r="C171" s="139"/>
    </row>
    <row r="172">
      <c r="B172" s="139"/>
      <c r="C172" s="139"/>
    </row>
    <row r="173">
      <c r="B173" s="139"/>
      <c r="C173" s="139"/>
    </row>
    <row r="174">
      <c r="B174" s="139"/>
      <c r="C174" s="139"/>
    </row>
    <row r="175">
      <c r="B175" s="139"/>
      <c r="C175" s="139"/>
    </row>
    <row r="176">
      <c r="B176" s="139"/>
      <c r="C176" s="139"/>
    </row>
    <row r="177">
      <c r="B177" s="139"/>
      <c r="C177" s="139"/>
    </row>
    <row r="178">
      <c r="B178" s="139"/>
      <c r="C178" s="139"/>
    </row>
    <row r="179">
      <c r="B179" s="139"/>
      <c r="C179" s="139"/>
    </row>
    <row r="180">
      <c r="B180" s="139"/>
      <c r="C180" s="139"/>
    </row>
    <row r="181">
      <c r="B181" s="139"/>
      <c r="C181" s="139"/>
    </row>
    <row r="182">
      <c r="B182" s="139"/>
      <c r="C182" s="139"/>
    </row>
    <row r="183">
      <c r="B183" s="139"/>
      <c r="C183" s="139"/>
    </row>
    <row r="184">
      <c r="B184" s="139"/>
      <c r="C184" s="139"/>
    </row>
    <row r="185">
      <c r="B185" s="139"/>
      <c r="C185" s="139"/>
    </row>
    <row r="186">
      <c r="B186" s="139"/>
      <c r="C186" s="139"/>
    </row>
    <row r="187">
      <c r="B187" s="139"/>
      <c r="C187" s="139"/>
    </row>
    <row r="188">
      <c r="B188" s="139"/>
      <c r="C188" s="139"/>
    </row>
    <row r="189">
      <c r="B189" s="139"/>
      <c r="C189" s="139"/>
    </row>
    <row r="190">
      <c r="B190" s="139"/>
      <c r="C190" s="139"/>
    </row>
    <row r="191">
      <c r="B191" s="139"/>
      <c r="C191" s="139"/>
    </row>
    <row r="192">
      <c r="B192" s="139"/>
      <c r="C192" s="139"/>
    </row>
    <row r="193">
      <c r="B193" s="139"/>
      <c r="C193" s="139"/>
    </row>
    <row r="194">
      <c r="B194" s="139"/>
      <c r="C194" s="139"/>
    </row>
    <row r="195">
      <c r="B195" s="139"/>
      <c r="C195" s="139"/>
    </row>
    <row r="196">
      <c r="B196" s="139"/>
      <c r="C196" s="139"/>
    </row>
    <row r="197">
      <c r="B197" s="139"/>
      <c r="C197" s="139"/>
    </row>
    <row r="198">
      <c r="B198" s="139"/>
      <c r="C198" s="139"/>
    </row>
    <row r="199">
      <c r="B199" s="139"/>
      <c r="C199" s="139"/>
    </row>
    <row r="200">
      <c r="B200" s="139"/>
      <c r="C200" s="139"/>
    </row>
    <row r="201">
      <c r="B201" s="139"/>
      <c r="C201" s="139"/>
    </row>
    <row r="202">
      <c r="B202" s="139"/>
      <c r="C202" s="139"/>
    </row>
    <row r="203">
      <c r="B203" s="139"/>
      <c r="C203" s="139"/>
    </row>
    <row r="204">
      <c r="B204" s="139"/>
      <c r="C204" s="139"/>
    </row>
    <row r="205">
      <c r="B205" s="139"/>
      <c r="C205" s="139"/>
    </row>
    <row r="206">
      <c r="B206" s="139"/>
      <c r="C206" s="139"/>
    </row>
    <row r="207">
      <c r="B207" s="139"/>
      <c r="C207" s="139"/>
    </row>
    <row r="208">
      <c r="B208" s="139"/>
      <c r="C208" s="139"/>
    </row>
    <row r="209">
      <c r="B209" s="139"/>
      <c r="C209" s="139"/>
    </row>
    <row r="210">
      <c r="B210" s="139"/>
      <c r="C210" s="139"/>
    </row>
    <row r="211">
      <c r="B211" s="139"/>
      <c r="C211" s="139"/>
    </row>
    <row r="212">
      <c r="B212" s="139"/>
      <c r="C212" s="139"/>
    </row>
    <row r="213">
      <c r="B213" s="139"/>
      <c r="C213" s="139"/>
    </row>
    <row r="214">
      <c r="B214" s="139"/>
      <c r="C214" s="139"/>
    </row>
    <row r="215">
      <c r="B215" s="139"/>
      <c r="C215" s="139"/>
    </row>
    <row r="216">
      <c r="B216" s="139"/>
      <c r="C216" s="139"/>
    </row>
    <row r="217">
      <c r="B217" s="139"/>
      <c r="C217" s="139"/>
    </row>
    <row r="218">
      <c r="B218" s="139"/>
      <c r="C218" s="139"/>
    </row>
    <row r="219">
      <c r="B219" s="139"/>
      <c r="C219" s="139"/>
    </row>
    <row r="220">
      <c r="B220" s="139"/>
      <c r="C220" s="139"/>
    </row>
    <row r="221">
      <c r="B221" s="139"/>
      <c r="C221" s="139"/>
    </row>
    <row r="222">
      <c r="B222" s="139"/>
      <c r="C222" s="139"/>
    </row>
    <row r="223">
      <c r="B223" s="139"/>
      <c r="C223" s="139"/>
    </row>
    <row r="224">
      <c r="B224" s="139"/>
      <c r="C224" s="139"/>
    </row>
    <row r="225">
      <c r="B225" s="139"/>
      <c r="C225" s="139"/>
    </row>
    <row r="226">
      <c r="B226" s="139"/>
      <c r="C226" s="139"/>
    </row>
    <row r="227">
      <c r="B227" s="139"/>
      <c r="C227" s="139"/>
    </row>
    <row r="228">
      <c r="B228" s="139"/>
      <c r="C228" s="139"/>
    </row>
    <row r="229">
      <c r="B229" s="139"/>
      <c r="C229" s="139"/>
    </row>
    <row r="230">
      <c r="B230" s="139"/>
      <c r="C230" s="139"/>
    </row>
    <row r="231">
      <c r="B231" s="139"/>
      <c r="C231" s="139"/>
    </row>
    <row r="232">
      <c r="B232" s="139"/>
      <c r="C232" s="139"/>
    </row>
    <row r="233">
      <c r="B233" s="139"/>
      <c r="C233" s="139"/>
    </row>
    <row r="234">
      <c r="B234" s="139"/>
      <c r="C234" s="139"/>
    </row>
    <row r="235">
      <c r="B235" s="139"/>
      <c r="C235" s="139"/>
    </row>
    <row r="236">
      <c r="B236" s="139"/>
      <c r="C236" s="139"/>
    </row>
    <row r="237">
      <c r="B237" s="139"/>
      <c r="C237" s="139"/>
    </row>
    <row r="238">
      <c r="B238" s="139"/>
      <c r="C238" s="139"/>
    </row>
    <row r="239">
      <c r="B239" s="139"/>
      <c r="C239" s="139"/>
    </row>
    <row r="240">
      <c r="B240" s="139"/>
      <c r="C240" s="139"/>
    </row>
    <row r="241">
      <c r="B241" s="139"/>
      <c r="C241" s="139"/>
    </row>
    <row r="242">
      <c r="B242" s="139"/>
      <c r="C242" s="139"/>
    </row>
    <row r="243">
      <c r="B243" s="139"/>
      <c r="C243" s="139"/>
    </row>
    <row r="244">
      <c r="B244" s="139"/>
      <c r="C244" s="139"/>
    </row>
    <row r="245">
      <c r="B245" s="139"/>
      <c r="C245" s="139"/>
    </row>
    <row r="246">
      <c r="B246" s="139"/>
      <c r="C246" s="139"/>
    </row>
    <row r="247">
      <c r="B247" s="139"/>
      <c r="C247" s="139"/>
    </row>
    <row r="248">
      <c r="B248" s="139"/>
      <c r="C248" s="139"/>
    </row>
    <row r="249">
      <c r="B249" s="139"/>
      <c r="C249" s="139"/>
    </row>
    <row r="250">
      <c r="B250" s="139"/>
      <c r="C250" s="139"/>
    </row>
    <row r="251">
      <c r="B251" s="139"/>
      <c r="C251" s="139"/>
    </row>
    <row r="252">
      <c r="B252" s="139"/>
      <c r="C252" s="139"/>
    </row>
    <row r="253">
      <c r="B253" s="139"/>
      <c r="C253" s="139"/>
    </row>
    <row r="254">
      <c r="B254" s="139"/>
      <c r="C254" s="139"/>
    </row>
    <row r="255">
      <c r="B255" s="139"/>
      <c r="C255" s="139"/>
    </row>
    <row r="256">
      <c r="B256" s="139"/>
      <c r="C256" s="139"/>
    </row>
    <row r="257">
      <c r="B257" s="139"/>
      <c r="C257" s="139"/>
    </row>
    <row r="258">
      <c r="B258" s="139"/>
      <c r="C258" s="139"/>
    </row>
    <row r="259">
      <c r="B259" s="139"/>
      <c r="C259" s="139"/>
    </row>
    <row r="260">
      <c r="B260" s="139"/>
      <c r="C260" s="139"/>
    </row>
    <row r="261">
      <c r="B261" s="139"/>
      <c r="C261" s="139"/>
    </row>
    <row r="262">
      <c r="B262" s="139"/>
      <c r="C262" s="139"/>
    </row>
    <row r="263">
      <c r="B263" s="139"/>
      <c r="C263" s="139"/>
    </row>
    <row r="264">
      <c r="B264" s="139"/>
      <c r="C264" s="139"/>
    </row>
    <row r="265">
      <c r="B265" s="139"/>
      <c r="C265" s="139"/>
    </row>
    <row r="266">
      <c r="B266" s="139"/>
      <c r="C266" s="139"/>
    </row>
    <row r="267">
      <c r="B267" s="139"/>
      <c r="C267" s="139"/>
    </row>
    <row r="268">
      <c r="B268" s="139"/>
      <c r="C268" s="139"/>
    </row>
    <row r="269">
      <c r="B269" s="139"/>
      <c r="C269" s="139"/>
    </row>
    <row r="270">
      <c r="B270" s="139"/>
      <c r="C270" s="139"/>
    </row>
    <row r="271">
      <c r="B271" s="139"/>
      <c r="C271" s="139"/>
    </row>
    <row r="272">
      <c r="B272" s="139"/>
      <c r="C272" s="139"/>
    </row>
    <row r="273">
      <c r="B273" s="139"/>
      <c r="C273" s="139"/>
    </row>
    <row r="274">
      <c r="B274" s="139"/>
      <c r="C274" s="139"/>
    </row>
    <row r="275">
      <c r="B275" s="139"/>
      <c r="C275" s="139"/>
    </row>
    <row r="276">
      <c r="B276" s="139"/>
      <c r="C276" s="139"/>
    </row>
    <row r="277">
      <c r="B277" s="139"/>
      <c r="C277" s="139"/>
    </row>
    <row r="278">
      <c r="B278" s="139"/>
      <c r="C278" s="139"/>
    </row>
    <row r="279">
      <c r="B279" s="139"/>
      <c r="C279" s="139"/>
    </row>
    <row r="280">
      <c r="B280" s="139"/>
      <c r="C280" s="139"/>
    </row>
    <row r="281">
      <c r="B281" s="139"/>
      <c r="C281" s="139"/>
    </row>
    <row r="282">
      <c r="B282" s="139"/>
      <c r="C282" s="139"/>
    </row>
    <row r="283">
      <c r="B283" s="139"/>
      <c r="C283" s="139"/>
    </row>
    <row r="284">
      <c r="B284" s="139"/>
      <c r="C284" s="139"/>
    </row>
    <row r="285">
      <c r="B285" s="139"/>
      <c r="C285" s="139"/>
    </row>
    <row r="286">
      <c r="B286" s="139"/>
      <c r="C286" s="139"/>
    </row>
    <row r="287">
      <c r="B287" s="139"/>
      <c r="C287" s="139"/>
    </row>
    <row r="288">
      <c r="B288" s="139"/>
      <c r="C288" s="139"/>
    </row>
    <row r="289">
      <c r="B289" s="139"/>
      <c r="C289" s="139"/>
    </row>
    <row r="290">
      <c r="B290" s="139"/>
      <c r="C290" s="139"/>
    </row>
    <row r="291">
      <c r="B291" s="139"/>
      <c r="C291" s="139"/>
    </row>
    <row r="292">
      <c r="B292" s="139"/>
      <c r="C292" s="139"/>
    </row>
    <row r="293">
      <c r="B293" s="139"/>
      <c r="C293" s="139"/>
    </row>
    <row r="294">
      <c r="B294" s="139"/>
      <c r="C294" s="139"/>
    </row>
    <row r="295">
      <c r="B295" s="139"/>
      <c r="C295" s="139"/>
    </row>
    <row r="296">
      <c r="B296" s="139"/>
      <c r="C296" s="139"/>
    </row>
    <row r="297">
      <c r="B297" s="139"/>
      <c r="C297" s="139"/>
    </row>
    <row r="298">
      <c r="B298" s="139"/>
      <c r="C298" s="139"/>
    </row>
    <row r="299">
      <c r="B299" s="139"/>
      <c r="C299" s="139"/>
    </row>
    <row r="300">
      <c r="B300" s="139"/>
      <c r="C300" s="139"/>
    </row>
    <row r="301">
      <c r="B301" s="139"/>
      <c r="C301" s="139"/>
    </row>
    <row r="302">
      <c r="B302" s="139"/>
      <c r="C302" s="139"/>
    </row>
    <row r="303">
      <c r="B303" s="139"/>
      <c r="C303" s="139"/>
    </row>
    <row r="304">
      <c r="B304" s="139"/>
      <c r="C304" s="139"/>
    </row>
    <row r="305">
      <c r="B305" s="139"/>
      <c r="C305" s="139"/>
    </row>
    <row r="306">
      <c r="B306" s="139"/>
      <c r="C306" s="139"/>
    </row>
    <row r="307">
      <c r="B307" s="139"/>
      <c r="C307" s="139"/>
    </row>
    <row r="308">
      <c r="B308" s="139"/>
      <c r="C308" s="139"/>
    </row>
    <row r="309">
      <c r="B309" s="139"/>
      <c r="C309" s="139"/>
    </row>
    <row r="310">
      <c r="B310" s="139"/>
      <c r="C310" s="139"/>
    </row>
    <row r="311">
      <c r="B311" s="139"/>
      <c r="C311" s="139"/>
    </row>
    <row r="312">
      <c r="B312" s="139"/>
      <c r="C312" s="139"/>
    </row>
    <row r="313">
      <c r="B313" s="139"/>
      <c r="C313" s="139"/>
    </row>
    <row r="314">
      <c r="B314" s="139"/>
      <c r="C314" s="139"/>
    </row>
    <row r="315">
      <c r="B315" s="139"/>
      <c r="C315" s="139"/>
    </row>
    <row r="316">
      <c r="B316" s="139"/>
      <c r="C316" s="139"/>
    </row>
    <row r="317">
      <c r="B317" s="139"/>
      <c r="C317" s="139"/>
    </row>
    <row r="318">
      <c r="B318" s="139"/>
      <c r="C318" s="139"/>
    </row>
    <row r="319">
      <c r="B319" s="139"/>
      <c r="C319" s="139"/>
    </row>
    <row r="320">
      <c r="B320" s="139"/>
      <c r="C320" s="139"/>
    </row>
    <row r="321">
      <c r="B321" s="139"/>
      <c r="C321" s="139"/>
    </row>
    <row r="322">
      <c r="B322" s="139"/>
      <c r="C322" s="139"/>
    </row>
    <row r="323">
      <c r="B323" s="139"/>
      <c r="C323" s="139"/>
    </row>
    <row r="324">
      <c r="B324" s="139"/>
      <c r="C324" s="139"/>
    </row>
    <row r="325">
      <c r="B325" s="139"/>
      <c r="C325" s="139"/>
    </row>
    <row r="326">
      <c r="B326" s="139"/>
      <c r="C326" s="139"/>
    </row>
    <row r="327">
      <c r="B327" s="139"/>
      <c r="C327" s="139"/>
    </row>
    <row r="328">
      <c r="B328" s="139"/>
      <c r="C328" s="139"/>
    </row>
    <row r="329">
      <c r="B329" s="139"/>
      <c r="C329" s="139"/>
    </row>
    <row r="330">
      <c r="B330" s="139"/>
      <c r="C330" s="139"/>
    </row>
    <row r="331">
      <c r="B331" s="139"/>
      <c r="C331" s="139"/>
    </row>
    <row r="332">
      <c r="B332" s="139"/>
      <c r="C332" s="139"/>
    </row>
    <row r="333">
      <c r="B333" s="139"/>
      <c r="C333" s="139"/>
    </row>
    <row r="334">
      <c r="B334" s="139"/>
      <c r="C334" s="139"/>
    </row>
    <row r="335">
      <c r="B335" s="139"/>
      <c r="C335" s="139"/>
    </row>
    <row r="336">
      <c r="B336" s="139"/>
      <c r="C336" s="139"/>
    </row>
    <row r="337">
      <c r="B337" s="139"/>
      <c r="C337" s="139"/>
    </row>
    <row r="338">
      <c r="B338" s="139"/>
      <c r="C338" s="139"/>
    </row>
    <row r="339">
      <c r="B339" s="139"/>
      <c r="C339" s="139"/>
    </row>
    <row r="340">
      <c r="B340" s="139"/>
      <c r="C340" s="139"/>
    </row>
    <row r="341">
      <c r="B341" s="139"/>
      <c r="C341" s="139"/>
    </row>
    <row r="342">
      <c r="B342" s="139"/>
      <c r="C342" s="139"/>
    </row>
    <row r="343">
      <c r="B343" s="139"/>
      <c r="C343" s="139"/>
    </row>
    <row r="344">
      <c r="B344" s="139"/>
      <c r="C344" s="139"/>
    </row>
    <row r="345">
      <c r="B345" s="139"/>
      <c r="C345" s="139"/>
    </row>
    <row r="346">
      <c r="B346" s="139"/>
      <c r="C346" s="139"/>
    </row>
    <row r="347">
      <c r="B347" s="139"/>
      <c r="C347" s="139"/>
    </row>
    <row r="348">
      <c r="B348" s="139"/>
      <c r="C348" s="139"/>
    </row>
    <row r="349">
      <c r="B349" s="139"/>
      <c r="C349" s="139"/>
    </row>
    <row r="350">
      <c r="B350" s="139"/>
      <c r="C350" s="139"/>
    </row>
    <row r="351">
      <c r="B351" s="139"/>
      <c r="C351" s="139"/>
    </row>
    <row r="352">
      <c r="B352" s="139"/>
      <c r="C352" s="139"/>
    </row>
    <row r="353">
      <c r="B353" s="139"/>
      <c r="C353" s="139"/>
    </row>
    <row r="354">
      <c r="B354" s="139"/>
      <c r="C354" s="139"/>
    </row>
    <row r="355">
      <c r="B355" s="139"/>
      <c r="C355" s="139"/>
    </row>
    <row r="356">
      <c r="B356" s="139"/>
      <c r="C356" s="139"/>
    </row>
    <row r="357">
      <c r="B357" s="139"/>
      <c r="C357" s="139"/>
    </row>
    <row r="358">
      <c r="B358" s="139"/>
      <c r="C358" s="139"/>
    </row>
    <row r="359">
      <c r="B359" s="139"/>
      <c r="C359" s="139"/>
    </row>
    <row r="360">
      <c r="B360" s="139"/>
      <c r="C360" s="139"/>
    </row>
    <row r="361">
      <c r="B361" s="139"/>
      <c r="C361" s="139"/>
    </row>
    <row r="362">
      <c r="B362" s="139"/>
      <c r="C362" s="139"/>
    </row>
    <row r="363">
      <c r="B363" s="139"/>
      <c r="C363" s="139"/>
    </row>
    <row r="364">
      <c r="B364" s="139"/>
      <c r="C364" s="139"/>
    </row>
    <row r="365">
      <c r="B365" s="139"/>
      <c r="C365" s="139"/>
    </row>
    <row r="366">
      <c r="B366" s="139"/>
      <c r="C366" s="139"/>
    </row>
    <row r="367">
      <c r="B367" s="139"/>
      <c r="C367" s="139"/>
    </row>
    <row r="368">
      <c r="B368" s="139"/>
      <c r="C368" s="139"/>
    </row>
    <row r="369">
      <c r="B369" s="139"/>
      <c r="C369" s="139"/>
    </row>
    <row r="370">
      <c r="B370" s="139"/>
      <c r="C370" s="139"/>
    </row>
    <row r="371">
      <c r="B371" s="139"/>
      <c r="C371" s="139"/>
    </row>
    <row r="372">
      <c r="B372" s="139"/>
      <c r="C372" s="139"/>
    </row>
    <row r="373">
      <c r="B373" s="139"/>
      <c r="C373" s="139"/>
    </row>
    <row r="374">
      <c r="B374" s="139"/>
      <c r="C374" s="139"/>
    </row>
    <row r="375">
      <c r="B375" s="139"/>
      <c r="C375" s="139"/>
    </row>
    <row r="376">
      <c r="B376" s="139"/>
      <c r="C376" s="139"/>
    </row>
    <row r="377">
      <c r="B377" s="139"/>
      <c r="C377" s="139"/>
    </row>
    <row r="378">
      <c r="B378" s="139"/>
      <c r="C378" s="139"/>
    </row>
    <row r="379">
      <c r="B379" s="139"/>
      <c r="C379" s="139"/>
    </row>
    <row r="380">
      <c r="B380" s="139"/>
      <c r="C380" s="139"/>
    </row>
    <row r="381">
      <c r="B381" s="139"/>
      <c r="C381" s="139"/>
    </row>
    <row r="382">
      <c r="B382" s="139"/>
      <c r="C382" s="139"/>
    </row>
    <row r="383">
      <c r="B383" s="139"/>
      <c r="C383" s="139"/>
    </row>
    <row r="384">
      <c r="B384" s="139"/>
      <c r="C384" s="139"/>
    </row>
    <row r="385">
      <c r="B385" s="139"/>
      <c r="C385" s="139"/>
    </row>
    <row r="386">
      <c r="B386" s="139"/>
      <c r="C386" s="139"/>
    </row>
    <row r="387">
      <c r="B387" s="139"/>
      <c r="C387" s="139"/>
    </row>
    <row r="388">
      <c r="B388" s="139"/>
      <c r="C388" s="139"/>
    </row>
    <row r="389">
      <c r="B389" s="139"/>
      <c r="C389" s="139"/>
    </row>
    <row r="390">
      <c r="B390" s="139"/>
      <c r="C390" s="139"/>
    </row>
    <row r="391">
      <c r="B391" s="139"/>
      <c r="C391" s="139"/>
    </row>
    <row r="392">
      <c r="B392" s="139"/>
      <c r="C392" s="139"/>
    </row>
    <row r="393">
      <c r="B393" s="139"/>
      <c r="C393" s="139"/>
    </row>
    <row r="394">
      <c r="B394" s="139"/>
      <c r="C394" s="139"/>
    </row>
    <row r="395">
      <c r="B395" s="139"/>
      <c r="C395" s="139"/>
    </row>
    <row r="396">
      <c r="B396" s="139"/>
      <c r="C396" s="139"/>
    </row>
    <row r="397">
      <c r="B397" s="139"/>
      <c r="C397" s="139"/>
    </row>
    <row r="398">
      <c r="B398" s="139"/>
      <c r="C398" s="139"/>
    </row>
    <row r="399">
      <c r="B399" s="139"/>
      <c r="C399" s="139"/>
    </row>
    <row r="400">
      <c r="B400" s="139"/>
      <c r="C400" s="139"/>
    </row>
    <row r="401">
      <c r="B401" s="139"/>
      <c r="C401" s="139"/>
    </row>
    <row r="402">
      <c r="B402" s="139"/>
      <c r="C402" s="139"/>
    </row>
    <row r="403">
      <c r="B403" s="139"/>
      <c r="C403" s="139"/>
    </row>
    <row r="404">
      <c r="B404" s="139"/>
      <c r="C404" s="139"/>
    </row>
    <row r="405">
      <c r="B405" s="139"/>
      <c r="C405" s="139"/>
    </row>
    <row r="406">
      <c r="B406" s="139"/>
      <c r="C406" s="139"/>
    </row>
    <row r="407">
      <c r="B407" s="139"/>
      <c r="C407" s="139"/>
    </row>
    <row r="408">
      <c r="B408" s="139"/>
      <c r="C408" s="139"/>
    </row>
    <row r="409">
      <c r="B409" s="139"/>
      <c r="C409" s="139"/>
    </row>
    <row r="410">
      <c r="B410" s="139"/>
      <c r="C410" s="139"/>
    </row>
    <row r="411">
      <c r="B411" s="139"/>
      <c r="C411" s="139"/>
    </row>
    <row r="412">
      <c r="B412" s="139"/>
      <c r="C412" s="139"/>
    </row>
    <row r="413">
      <c r="B413" s="139"/>
      <c r="C413" s="139"/>
    </row>
    <row r="414">
      <c r="B414" s="139"/>
      <c r="C414" s="139"/>
    </row>
    <row r="415">
      <c r="B415" s="139"/>
      <c r="C415" s="139"/>
    </row>
    <row r="416">
      <c r="B416" s="139"/>
      <c r="C416" s="139"/>
    </row>
    <row r="417">
      <c r="B417" s="139"/>
      <c r="C417" s="139"/>
    </row>
    <row r="418">
      <c r="B418" s="139"/>
      <c r="C418" s="139"/>
    </row>
    <row r="419">
      <c r="B419" s="139"/>
      <c r="C419" s="139"/>
    </row>
    <row r="420">
      <c r="B420" s="139"/>
      <c r="C420" s="139"/>
    </row>
    <row r="421">
      <c r="B421" s="139"/>
      <c r="C421" s="139"/>
    </row>
    <row r="422">
      <c r="B422" s="139"/>
      <c r="C422" s="139"/>
    </row>
    <row r="423">
      <c r="B423" s="139"/>
      <c r="C423" s="139"/>
    </row>
    <row r="424">
      <c r="B424" s="139"/>
      <c r="C424" s="139"/>
    </row>
    <row r="425">
      <c r="B425" s="139"/>
      <c r="C425" s="139"/>
    </row>
    <row r="426">
      <c r="B426" s="139"/>
      <c r="C426" s="139"/>
    </row>
    <row r="427">
      <c r="B427" s="139"/>
      <c r="C427" s="139"/>
    </row>
    <row r="428">
      <c r="B428" s="139"/>
      <c r="C428" s="139"/>
    </row>
    <row r="429">
      <c r="B429" s="139"/>
      <c r="C429" s="139"/>
    </row>
    <row r="430">
      <c r="B430" s="139"/>
      <c r="C430" s="139"/>
    </row>
    <row r="431">
      <c r="B431" s="139"/>
      <c r="C431" s="139"/>
    </row>
    <row r="432">
      <c r="B432" s="139"/>
      <c r="C432" s="139"/>
    </row>
    <row r="433">
      <c r="B433" s="139"/>
      <c r="C433" s="139"/>
    </row>
    <row r="434">
      <c r="B434" s="139"/>
      <c r="C434" s="139"/>
    </row>
    <row r="435">
      <c r="B435" s="139"/>
      <c r="C435" s="139"/>
    </row>
    <row r="436">
      <c r="B436" s="139"/>
      <c r="C436" s="139"/>
    </row>
    <row r="437">
      <c r="B437" s="139"/>
      <c r="C437" s="139"/>
    </row>
    <row r="438">
      <c r="B438" s="139"/>
      <c r="C438" s="139"/>
    </row>
    <row r="439">
      <c r="B439" s="139"/>
      <c r="C439" s="139"/>
    </row>
    <row r="440">
      <c r="B440" s="139"/>
      <c r="C440" s="139"/>
    </row>
    <row r="441">
      <c r="B441" s="139"/>
      <c r="C441" s="139"/>
    </row>
    <row r="442">
      <c r="B442" s="139"/>
      <c r="C442" s="139"/>
    </row>
    <row r="443">
      <c r="B443" s="139"/>
      <c r="C443" s="139"/>
    </row>
    <row r="444">
      <c r="B444" s="139"/>
      <c r="C444" s="139"/>
    </row>
    <row r="445">
      <c r="B445" s="139"/>
      <c r="C445" s="139"/>
    </row>
    <row r="446">
      <c r="B446" s="139"/>
      <c r="C446" s="139"/>
    </row>
    <row r="447">
      <c r="B447" s="139"/>
      <c r="C447" s="139"/>
    </row>
    <row r="448">
      <c r="B448" s="139"/>
      <c r="C448" s="139"/>
    </row>
    <row r="449">
      <c r="B449" s="139"/>
      <c r="C449" s="139"/>
    </row>
    <row r="450">
      <c r="B450" s="139"/>
      <c r="C450" s="139"/>
    </row>
    <row r="451">
      <c r="B451" s="139"/>
      <c r="C451" s="139"/>
    </row>
    <row r="452">
      <c r="B452" s="139"/>
      <c r="C452" s="139"/>
    </row>
    <row r="453">
      <c r="B453" s="139"/>
      <c r="C453" s="139"/>
    </row>
    <row r="454">
      <c r="B454" s="139"/>
      <c r="C454" s="139"/>
    </row>
    <row r="455">
      <c r="B455" s="139"/>
      <c r="C455" s="139"/>
    </row>
    <row r="456">
      <c r="B456" s="139"/>
      <c r="C456" s="139"/>
    </row>
    <row r="457">
      <c r="B457" s="139"/>
      <c r="C457" s="139"/>
    </row>
    <row r="458">
      <c r="B458" s="139"/>
      <c r="C458" s="139"/>
    </row>
    <row r="459">
      <c r="B459" s="139"/>
      <c r="C459" s="139"/>
    </row>
    <row r="460">
      <c r="B460" s="139"/>
      <c r="C460" s="139"/>
    </row>
    <row r="461">
      <c r="B461" s="139"/>
      <c r="C461" s="139"/>
    </row>
    <row r="462">
      <c r="B462" s="139"/>
      <c r="C462" s="139"/>
    </row>
    <row r="463">
      <c r="B463" s="139"/>
      <c r="C463" s="139"/>
    </row>
    <row r="464">
      <c r="B464" s="139"/>
      <c r="C464" s="139"/>
    </row>
    <row r="465">
      <c r="B465" s="139"/>
      <c r="C465" s="139"/>
    </row>
    <row r="466">
      <c r="B466" s="139"/>
      <c r="C466" s="139"/>
    </row>
    <row r="467">
      <c r="B467" s="139"/>
      <c r="C467" s="139"/>
    </row>
    <row r="468">
      <c r="B468" s="139"/>
      <c r="C468" s="139"/>
    </row>
    <row r="469">
      <c r="B469" s="139"/>
      <c r="C469" s="139"/>
    </row>
    <row r="470">
      <c r="B470" s="139"/>
      <c r="C470" s="139"/>
    </row>
    <row r="471">
      <c r="B471" s="139"/>
      <c r="C471" s="139"/>
    </row>
    <row r="472">
      <c r="B472" s="139"/>
      <c r="C472" s="139"/>
    </row>
    <row r="473">
      <c r="B473" s="139"/>
      <c r="C473" s="139"/>
    </row>
    <row r="474">
      <c r="B474" s="139"/>
      <c r="C474" s="139"/>
    </row>
    <row r="475">
      <c r="B475" s="139"/>
      <c r="C475" s="139"/>
    </row>
    <row r="476">
      <c r="B476" s="139"/>
      <c r="C476" s="139"/>
    </row>
    <row r="477">
      <c r="B477" s="139"/>
      <c r="C477" s="139"/>
    </row>
    <row r="478">
      <c r="B478" s="139"/>
      <c r="C478" s="139"/>
    </row>
    <row r="479">
      <c r="B479" s="139"/>
      <c r="C479" s="139"/>
    </row>
    <row r="480">
      <c r="B480" s="139"/>
      <c r="C480" s="139"/>
    </row>
    <row r="481">
      <c r="B481" s="139"/>
      <c r="C481" s="139"/>
    </row>
    <row r="482">
      <c r="B482" s="139"/>
      <c r="C482" s="139"/>
    </row>
    <row r="483">
      <c r="B483" s="139"/>
      <c r="C483" s="139"/>
    </row>
    <row r="484">
      <c r="B484" s="139"/>
      <c r="C484" s="139"/>
    </row>
    <row r="485">
      <c r="B485" s="139"/>
      <c r="C485" s="139"/>
    </row>
    <row r="486">
      <c r="B486" s="139"/>
      <c r="C486" s="139"/>
    </row>
    <row r="487">
      <c r="B487" s="139"/>
      <c r="C487" s="139"/>
    </row>
    <row r="488">
      <c r="B488" s="139"/>
      <c r="C488" s="139"/>
    </row>
    <row r="489">
      <c r="B489" s="139"/>
      <c r="C489" s="139"/>
    </row>
    <row r="490">
      <c r="B490" s="139"/>
      <c r="C490" s="139"/>
    </row>
    <row r="491">
      <c r="B491" s="139"/>
      <c r="C491" s="139"/>
    </row>
    <row r="492">
      <c r="B492" s="139"/>
      <c r="C492" s="139"/>
    </row>
    <row r="493">
      <c r="B493" s="139"/>
      <c r="C493" s="139"/>
    </row>
    <row r="494">
      <c r="B494" s="139"/>
      <c r="C494" s="139"/>
    </row>
    <row r="495">
      <c r="B495" s="139"/>
      <c r="C495" s="139"/>
    </row>
    <row r="496">
      <c r="B496" s="139"/>
      <c r="C496" s="139"/>
    </row>
    <row r="497">
      <c r="B497" s="139"/>
      <c r="C497" s="139"/>
    </row>
    <row r="498">
      <c r="B498" s="139"/>
      <c r="C498" s="139"/>
    </row>
    <row r="499">
      <c r="B499" s="139"/>
      <c r="C499" s="139"/>
    </row>
    <row r="500">
      <c r="B500" s="139"/>
      <c r="C500" s="139"/>
    </row>
    <row r="501">
      <c r="B501" s="139"/>
      <c r="C501" s="139"/>
    </row>
    <row r="502">
      <c r="B502" s="139"/>
      <c r="C502" s="139"/>
    </row>
    <row r="503">
      <c r="B503" s="139"/>
      <c r="C503" s="139"/>
    </row>
    <row r="504">
      <c r="B504" s="139"/>
      <c r="C504" s="139"/>
    </row>
    <row r="505">
      <c r="B505" s="139"/>
      <c r="C505" s="139"/>
    </row>
    <row r="506">
      <c r="B506" s="139"/>
      <c r="C506" s="139"/>
    </row>
    <row r="507">
      <c r="B507" s="139"/>
      <c r="C507" s="139"/>
    </row>
    <row r="508">
      <c r="B508" s="139"/>
      <c r="C508" s="139"/>
    </row>
    <row r="509">
      <c r="B509" s="139"/>
      <c r="C509" s="139"/>
    </row>
    <row r="510">
      <c r="B510" s="139"/>
      <c r="C510" s="139"/>
    </row>
    <row r="511">
      <c r="B511" s="139"/>
      <c r="C511" s="139"/>
    </row>
    <row r="512">
      <c r="B512" s="139"/>
      <c r="C512" s="139"/>
    </row>
    <row r="513">
      <c r="B513" s="139"/>
      <c r="C513" s="139"/>
    </row>
    <row r="514">
      <c r="B514" s="139"/>
      <c r="C514" s="139"/>
    </row>
    <row r="515">
      <c r="B515" s="139"/>
      <c r="C515" s="139"/>
    </row>
    <row r="516">
      <c r="B516" s="139"/>
      <c r="C516" s="139"/>
    </row>
    <row r="517">
      <c r="B517" s="139"/>
      <c r="C517" s="139"/>
    </row>
    <row r="518">
      <c r="B518" s="139"/>
      <c r="C518" s="139"/>
    </row>
    <row r="519">
      <c r="B519" s="139"/>
      <c r="C519" s="139"/>
    </row>
    <row r="520">
      <c r="B520" s="139"/>
      <c r="C520" s="139"/>
    </row>
    <row r="521">
      <c r="B521" s="139"/>
      <c r="C521" s="139"/>
    </row>
    <row r="522">
      <c r="B522" s="139"/>
      <c r="C522" s="139"/>
    </row>
    <row r="523">
      <c r="B523" s="139"/>
      <c r="C523" s="139"/>
    </row>
    <row r="524">
      <c r="B524" s="139"/>
      <c r="C524" s="139"/>
    </row>
    <row r="525">
      <c r="B525" s="139"/>
      <c r="C525" s="139"/>
    </row>
    <row r="526">
      <c r="B526" s="139"/>
      <c r="C526" s="139"/>
    </row>
    <row r="527">
      <c r="B527" s="139"/>
      <c r="C527" s="139"/>
    </row>
    <row r="528">
      <c r="B528" s="139"/>
      <c r="C528" s="139"/>
    </row>
    <row r="529">
      <c r="B529" s="139"/>
      <c r="C529" s="139"/>
    </row>
    <row r="530">
      <c r="B530" s="139"/>
      <c r="C530" s="139"/>
    </row>
    <row r="531">
      <c r="B531" s="139"/>
      <c r="C531" s="139"/>
    </row>
    <row r="532">
      <c r="B532" s="139"/>
      <c r="C532" s="139"/>
    </row>
    <row r="533">
      <c r="B533" s="139"/>
      <c r="C533" s="139"/>
    </row>
    <row r="534">
      <c r="B534" s="139"/>
      <c r="C534" s="139"/>
    </row>
    <row r="535">
      <c r="B535" s="139"/>
      <c r="C535" s="139"/>
    </row>
    <row r="536">
      <c r="B536" s="139"/>
      <c r="C536" s="139"/>
    </row>
    <row r="537">
      <c r="B537" s="139"/>
      <c r="C537" s="139"/>
    </row>
    <row r="538">
      <c r="B538" s="139"/>
      <c r="C538" s="139"/>
    </row>
    <row r="539">
      <c r="B539" s="139"/>
      <c r="C539" s="139"/>
    </row>
    <row r="540">
      <c r="B540" s="139"/>
      <c r="C540" s="139"/>
    </row>
    <row r="541">
      <c r="B541" s="139"/>
      <c r="C541" s="139"/>
    </row>
    <row r="542">
      <c r="B542" s="139"/>
      <c r="C542" s="139"/>
    </row>
    <row r="543">
      <c r="B543" s="139"/>
      <c r="C543" s="139"/>
    </row>
    <row r="544">
      <c r="B544" s="139"/>
      <c r="C544" s="139"/>
    </row>
    <row r="545">
      <c r="B545" s="139"/>
      <c r="C545" s="139"/>
    </row>
    <row r="546">
      <c r="B546" s="139"/>
      <c r="C546" s="139"/>
    </row>
    <row r="547">
      <c r="B547" s="139"/>
      <c r="C547" s="139"/>
    </row>
    <row r="548">
      <c r="B548" s="139"/>
      <c r="C548" s="139"/>
    </row>
    <row r="549">
      <c r="B549" s="139"/>
      <c r="C549" s="139"/>
    </row>
    <row r="550">
      <c r="B550" s="139"/>
      <c r="C550" s="139"/>
    </row>
    <row r="551">
      <c r="B551" s="139"/>
      <c r="C551" s="139"/>
    </row>
    <row r="552">
      <c r="B552" s="139"/>
      <c r="C552" s="139"/>
    </row>
    <row r="553">
      <c r="B553" s="139"/>
      <c r="C553" s="139"/>
    </row>
    <row r="554">
      <c r="B554" s="139"/>
      <c r="C554" s="139"/>
    </row>
    <row r="555">
      <c r="B555" s="139"/>
      <c r="C555" s="139"/>
    </row>
    <row r="556">
      <c r="B556" s="139"/>
      <c r="C556" s="139"/>
    </row>
    <row r="557">
      <c r="B557" s="139"/>
      <c r="C557" s="139"/>
    </row>
    <row r="558">
      <c r="B558" s="139"/>
      <c r="C558" s="139"/>
    </row>
    <row r="559">
      <c r="B559" s="139"/>
      <c r="C559" s="139"/>
    </row>
    <row r="560">
      <c r="B560" s="139"/>
      <c r="C560" s="139"/>
    </row>
    <row r="561">
      <c r="B561" s="139"/>
      <c r="C561" s="139"/>
    </row>
    <row r="562">
      <c r="B562" s="139"/>
      <c r="C562" s="139"/>
    </row>
    <row r="563">
      <c r="B563" s="139"/>
      <c r="C563" s="139"/>
    </row>
    <row r="564">
      <c r="B564" s="139"/>
      <c r="C564" s="139"/>
    </row>
    <row r="565">
      <c r="B565" s="139"/>
      <c r="C565" s="139"/>
    </row>
    <row r="566">
      <c r="B566" s="139"/>
      <c r="C566" s="139"/>
    </row>
    <row r="567">
      <c r="B567" s="139"/>
      <c r="C567" s="139"/>
    </row>
    <row r="568">
      <c r="B568" s="139"/>
      <c r="C568" s="139"/>
    </row>
    <row r="569">
      <c r="B569" s="139"/>
      <c r="C569" s="139"/>
    </row>
    <row r="570">
      <c r="B570" s="139"/>
      <c r="C570" s="139"/>
    </row>
    <row r="571">
      <c r="B571" s="139"/>
      <c r="C571" s="139"/>
    </row>
    <row r="572">
      <c r="B572" s="139"/>
      <c r="C572" s="139"/>
    </row>
    <row r="573">
      <c r="B573" s="139"/>
      <c r="C573" s="139"/>
    </row>
    <row r="574">
      <c r="B574" s="139"/>
      <c r="C574" s="139"/>
    </row>
    <row r="575">
      <c r="B575" s="139"/>
      <c r="C575" s="139"/>
    </row>
    <row r="576">
      <c r="B576" s="139"/>
      <c r="C576" s="139"/>
    </row>
    <row r="577">
      <c r="B577" s="139"/>
      <c r="C577" s="139"/>
    </row>
    <row r="578">
      <c r="B578" s="139"/>
      <c r="C578" s="139"/>
    </row>
    <row r="579">
      <c r="B579" s="139"/>
      <c r="C579" s="139"/>
    </row>
    <row r="580">
      <c r="B580" s="139"/>
      <c r="C580" s="139"/>
    </row>
    <row r="581">
      <c r="B581" s="139"/>
      <c r="C581" s="139"/>
    </row>
    <row r="582">
      <c r="B582" s="139"/>
      <c r="C582" s="139"/>
    </row>
    <row r="583">
      <c r="B583" s="139"/>
      <c r="C583" s="139"/>
    </row>
    <row r="584">
      <c r="B584" s="139"/>
      <c r="C584" s="139"/>
    </row>
    <row r="585">
      <c r="B585" s="139"/>
      <c r="C585" s="139"/>
    </row>
    <row r="586">
      <c r="B586" s="139"/>
      <c r="C586" s="139"/>
    </row>
    <row r="587">
      <c r="B587" s="139"/>
      <c r="C587" s="139"/>
    </row>
    <row r="588">
      <c r="B588" s="139"/>
      <c r="C588" s="139"/>
    </row>
    <row r="589">
      <c r="B589" s="139"/>
      <c r="C589" s="139"/>
    </row>
    <row r="590">
      <c r="B590" s="139"/>
      <c r="C590" s="139"/>
    </row>
    <row r="591">
      <c r="B591" s="139"/>
      <c r="C591" s="139"/>
    </row>
    <row r="592">
      <c r="B592" s="139"/>
      <c r="C592" s="139"/>
    </row>
    <row r="593">
      <c r="B593" s="139"/>
      <c r="C593" s="139"/>
    </row>
    <row r="594">
      <c r="B594" s="139"/>
      <c r="C594" s="139"/>
    </row>
    <row r="595">
      <c r="B595" s="139"/>
      <c r="C595" s="139"/>
    </row>
    <row r="596">
      <c r="B596" s="139"/>
      <c r="C596" s="139"/>
    </row>
    <row r="597">
      <c r="B597" s="139"/>
      <c r="C597" s="139"/>
    </row>
    <row r="598">
      <c r="B598" s="139"/>
      <c r="C598" s="139"/>
    </row>
    <row r="599">
      <c r="B599" s="139"/>
      <c r="C599" s="139"/>
    </row>
    <row r="600">
      <c r="B600" s="139"/>
      <c r="C600" s="139"/>
    </row>
    <row r="601">
      <c r="B601" s="139"/>
      <c r="C601" s="139"/>
    </row>
    <row r="602">
      <c r="B602" s="139"/>
      <c r="C602" s="139"/>
    </row>
    <row r="603">
      <c r="B603" s="139"/>
      <c r="C603" s="139"/>
    </row>
    <row r="604">
      <c r="B604" s="139"/>
      <c r="C604" s="139"/>
    </row>
    <row r="605">
      <c r="B605" s="139"/>
      <c r="C605" s="139"/>
    </row>
    <row r="606">
      <c r="B606" s="139"/>
      <c r="C606" s="139"/>
    </row>
    <row r="607">
      <c r="B607" s="139"/>
      <c r="C607" s="139"/>
    </row>
    <row r="608">
      <c r="B608" s="139"/>
      <c r="C608" s="139"/>
    </row>
    <row r="609">
      <c r="B609" s="139"/>
      <c r="C609" s="139"/>
    </row>
    <row r="610">
      <c r="B610" s="139"/>
      <c r="C610" s="139"/>
    </row>
    <row r="611">
      <c r="B611" s="139"/>
      <c r="C611" s="139"/>
    </row>
    <row r="612">
      <c r="B612" s="139"/>
      <c r="C612" s="139"/>
    </row>
    <row r="613">
      <c r="B613" s="139"/>
      <c r="C613" s="139"/>
    </row>
    <row r="614">
      <c r="B614" s="139"/>
      <c r="C614" s="139"/>
    </row>
    <row r="615">
      <c r="B615" s="139"/>
      <c r="C615" s="139"/>
    </row>
    <row r="616">
      <c r="B616" s="139"/>
      <c r="C616" s="139"/>
    </row>
    <row r="617">
      <c r="B617" s="139"/>
      <c r="C617" s="139"/>
    </row>
    <row r="618">
      <c r="B618" s="139"/>
      <c r="C618" s="139"/>
    </row>
    <row r="619">
      <c r="B619" s="139"/>
      <c r="C619" s="139"/>
    </row>
    <row r="620">
      <c r="B620" s="139"/>
      <c r="C620" s="139"/>
    </row>
    <row r="621">
      <c r="B621" s="139"/>
      <c r="C621" s="139"/>
    </row>
    <row r="622">
      <c r="B622" s="139"/>
      <c r="C622" s="139"/>
    </row>
    <row r="623">
      <c r="B623" s="139"/>
      <c r="C623" s="139"/>
    </row>
    <row r="624">
      <c r="B624" s="139"/>
      <c r="C624" s="139"/>
    </row>
    <row r="625">
      <c r="B625" s="139"/>
      <c r="C625" s="139"/>
    </row>
    <row r="626">
      <c r="B626" s="139"/>
      <c r="C626" s="139"/>
    </row>
    <row r="627">
      <c r="B627" s="139"/>
      <c r="C627" s="139"/>
    </row>
    <row r="628">
      <c r="B628" s="139"/>
      <c r="C628" s="139"/>
    </row>
    <row r="629">
      <c r="B629" s="139"/>
      <c r="C629" s="139"/>
    </row>
    <row r="630">
      <c r="B630" s="139"/>
      <c r="C630" s="139"/>
    </row>
    <row r="631">
      <c r="B631" s="139"/>
      <c r="C631" s="139"/>
    </row>
    <row r="632">
      <c r="B632" s="139"/>
      <c r="C632" s="139"/>
    </row>
    <row r="633">
      <c r="B633" s="139"/>
      <c r="C633" s="139"/>
    </row>
    <row r="634">
      <c r="B634" s="139"/>
      <c r="C634" s="139"/>
    </row>
    <row r="635">
      <c r="B635" s="139"/>
      <c r="C635" s="139"/>
    </row>
    <row r="636">
      <c r="B636" s="139"/>
      <c r="C636" s="139"/>
    </row>
    <row r="637">
      <c r="B637" s="139"/>
      <c r="C637" s="139"/>
    </row>
    <row r="638">
      <c r="B638" s="139"/>
      <c r="C638" s="139"/>
    </row>
    <row r="639">
      <c r="B639" s="139"/>
      <c r="C639" s="139"/>
    </row>
    <row r="640">
      <c r="B640" s="139"/>
      <c r="C640" s="139"/>
    </row>
    <row r="641">
      <c r="B641" s="139"/>
      <c r="C641" s="139"/>
    </row>
    <row r="642">
      <c r="B642" s="139"/>
      <c r="C642" s="139"/>
    </row>
    <row r="643">
      <c r="B643" s="139"/>
      <c r="C643" s="139"/>
    </row>
    <row r="644">
      <c r="B644" s="139"/>
      <c r="C644" s="139"/>
    </row>
    <row r="645">
      <c r="B645" s="139"/>
      <c r="C645" s="139"/>
    </row>
    <row r="646">
      <c r="B646" s="139"/>
      <c r="C646" s="139"/>
    </row>
    <row r="647">
      <c r="B647" s="139"/>
      <c r="C647" s="139"/>
    </row>
    <row r="648">
      <c r="B648" s="139"/>
      <c r="C648" s="139"/>
    </row>
    <row r="649">
      <c r="B649" s="139"/>
      <c r="C649" s="139"/>
    </row>
    <row r="650">
      <c r="B650" s="139"/>
      <c r="C650" s="139"/>
    </row>
    <row r="651">
      <c r="B651" s="139"/>
      <c r="C651" s="139"/>
    </row>
    <row r="652">
      <c r="B652" s="139"/>
      <c r="C652" s="139"/>
    </row>
    <row r="653">
      <c r="B653" s="139"/>
      <c r="C653" s="139"/>
    </row>
    <row r="654">
      <c r="B654" s="139"/>
      <c r="C654" s="139"/>
    </row>
    <row r="655">
      <c r="B655" s="139"/>
      <c r="C655" s="139"/>
    </row>
    <row r="656">
      <c r="B656" s="139"/>
      <c r="C656" s="139"/>
    </row>
    <row r="657">
      <c r="B657" s="139"/>
      <c r="C657" s="139"/>
    </row>
    <row r="658">
      <c r="B658" s="139"/>
      <c r="C658" s="139"/>
    </row>
    <row r="659">
      <c r="B659" s="139"/>
      <c r="C659" s="139"/>
    </row>
    <row r="660">
      <c r="B660" s="139"/>
      <c r="C660" s="139"/>
    </row>
    <row r="661">
      <c r="B661" s="139"/>
      <c r="C661" s="139"/>
    </row>
    <row r="662">
      <c r="B662" s="139"/>
      <c r="C662" s="139"/>
    </row>
    <row r="663">
      <c r="B663" s="139"/>
      <c r="C663" s="139"/>
    </row>
    <row r="664">
      <c r="B664" s="139"/>
      <c r="C664" s="139"/>
    </row>
    <row r="665">
      <c r="B665" s="139"/>
      <c r="C665" s="139"/>
    </row>
    <row r="666">
      <c r="B666" s="139"/>
      <c r="C666" s="139"/>
    </row>
    <row r="667">
      <c r="B667" s="139"/>
      <c r="C667" s="139"/>
    </row>
    <row r="668">
      <c r="B668" s="139"/>
      <c r="C668" s="139"/>
    </row>
    <row r="669">
      <c r="B669" s="139"/>
      <c r="C669" s="139"/>
    </row>
    <row r="670">
      <c r="B670" s="139"/>
      <c r="C670" s="139"/>
    </row>
    <row r="671">
      <c r="B671" s="139"/>
      <c r="C671" s="139"/>
    </row>
    <row r="672">
      <c r="B672" s="139"/>
      <c r="C672" s="139"/>
    </row>
    <row r="673">
      <c r="B673" s="139"/>
      <c r="C673" s="139"/>
    </row>
    <row r="674">
      <c r="B674" s="139"/>
      <c r="C674" s="139"/>
    </row>
    <row r="675">
      <c r="B675" s="139"/>
      <c r="C675" s="139"/>
    </row>
    <row r="676">
      <c r="B676" s="139"/>
      <c r="C676" s="139"/>
    </row>
    <row r="677">
      <c r="B677" s="139"/>
      <c r="C677" s="139"/>
    </row>
    <row r="678">
      <c r="B678" s="139"/>
      <c r="C678" s="139"/>
    </row>
    <row r="679">
      <c r="B679" s="139"/>
      <c r="C679" s="139"/>
    </row>
    <row r="680">
      <c r="B680" s="139"/>
      <c r="C680" s="139"/>
    </row>
    <row r="681">
      <c r="B681" s="139"/>
      <c r="C681" s="139"/>
    </row>
    <row r="682">
      <c r="B682" s="139"/>
      <c r="C682" s="139"/>
    </row>
    <row r="683">
      <c r="B683" s="139"/>
      <c r="C683" s="139"/>
    </row>
    <row r="684">
      <c r="B684" s="139"/>
      <c r="C684" s="139"/>
    </row>
    <row r="685">
      <c r="B685" s="139"/>
      <c r="C685" s="139"/>
    </row>
    <row r="686">
      <c r="B686" s="139"/>
      <c r="C686" s="139"/>
    </row>
    <row r="687">
      <c r="B687" s="139"/>
      <c r="C687" s="139"/>
    </row>
    <row r="688">
      <c r="B688" s="139"/>
      <c r="C688" s="139"/>
    </row>
    <row r="689">
      <c r="B689" s="139"/>
      <c r="C689" s="139"/>
    </row>
    <row r="690">
      <c r="B690" s="139"/>
      <c r="C690" s="139"/>
    </row>
    <row r="691">
      <c r="B691" s="139"/>
      <c r="C691" s="139"/>
    </row>
    <row r="692">
      <c r="B692" s="139"/>
      <c r="C692" s="139"/>
    </row>
    <row r="693">
      <c r="B693" s="139"/>
      <c r="C693" s="139"/>
    </row>
    <row r="694">
      <c r="B694" s="139"/>
      <c r="C694" s="139"/>
    </row>
    <row r="695">
      <c r="B695" s="139"/>
      <c r="C695" s="139"/>
    </row>
    <row r="696">
      <c r="B696" s="139"/>
      <c r="C696" s="139"/>
    </row>
    <row r="697">
      <c r="B697" s="139"/>
      <c r="C697" s="139"/>
    </row>
    <row r="698">
      <c r="B698" s="139"/>
      <c r="C698" s="139"/>
    </row>
    <row r="699">
      <c r="B699" s="139"/>
      <c r="C699" s="139"/>
    </row>
    <row r="700">
      <c r="B700" s="139"/>
      <c r="C700" s="139"/>
    </row>
    <row r="701">
      <c r="B701" s="139"/>
      <c r="C701" s="139"/>
    </row>
    <row r="702">
      <c r="B702" s="139"/>
      <c r="C702" s="139"/>
    </row>
    <row r="703">
      <c r="B703" s="139"/>
      <c r="C703" s="139"/>
    </row>
    <row r="704">
      <c r="B704" s="139"/>
      <c r="C704" s="139"/>
    </row>
    <row r="705">
      <c r="B705" s="139"/>
      <c r="C705" s="139"/>
    </row>
    <row r="706">
      <c r="B706" s="139"/>
      <c r="C706" s="139"/>
    </row>
    <row r="707">
      <c r="B707" s="139"/>
      <c r="C707" s="139"/>
    </row>
    <row r="708">
      <c r="B708" s="139"/>
      <c r="C708" s="139"/>
    </row>
    <row r="709">
      <c r="B709" s="139"/>
      <c r="C709" s="139"/>
    </row>
    <row r="710">
      <c r="B710" s="139"/>
      <c r="C710" s="139"/>
    </row>
    <row r="711">
      <c r="B711" s="139"/>
      <c r="C711" s="139"/>
    </row>
    <row r="712">
      <c r="B712" s="139"/>
      <c r="C712" s="139"/>
    </row>
    <row r="713">
      <c r="B713" s="139"/>
      <c r="C713" s="139"/>
    </row>
    <row r="714">
      <c r="B714" s="139"/>
      <c r="C714" s="139"/>
    </row>
    <row r="715">
      <c r="B715" s="139"/>
      <c r="C715" s="139"/>
    </row>
    <row r="716">
      <c r="B716" s="139"/>
      <c r="C716" s="139"/>
    </row>
    <row r="717">
      <c r="B717" s="139"/>
      <c r="C717" s="139"/>
    </row>
    <row r="718">
      <c r="B718" s="139"/>
      <c r="C718" s="139"/>
    </row>
    <row r="719">
      <c r="B719" s="139"/>
      <c r="C719" s="139"/>
    </row>
    <row r="720">
      <c r="B720" s="139"/>
      <c r="C720" s="139"/>
    </row>
    <row r="721">
      <c r="B721" s="139"/>
      <c r="C721" s="139"/>
    </row>
    <row r="722">
      <c r="B722" s="139"/>
      <c r="C722" s="139"/>
    </row>
    <row r="723">
      <c r="B723" s="139"/>
      <c r="C723" s="139"/>
    </row>
    <row r="724">
      <c r="B724" s="139"/>
      <c r="C724" s="139"/>
    </row>
    <row r="725">
      <c r="B725" s="139"/>
      <c r="C725" s="139"/>
    </row>
    <row r="726">
      <c r="B726" s="139"/>
      <c r="C726" s="139"/>
    </row>
    <row r="727">
      <c r="B727" s="139"/>
      <c r="C727" s="139"/>
    </row>
    <row r="728">
      <c r="B728" s="139"/>
      <c r="C728" s="139"/>
    </row>
    <row r="729">
      <c r="B729" s="139"/>
      <c r="C729" s="139"/>
    </row>
    <row r="730">
      <c r="B730" s="139"/>
      <c r="C730" s="139"/>
    </row>
    <row r="731">
      <c r="B731" s="139"/>
      <c r="C731" s="139"/>
    </row>
    <row r="732">
      <c r="B732" s="139"/>
      <c r="C732" s="139"/>
    </row>
    <row r="733">
      <c r="B733" s="139"/>
      <c r="C733" s="139"/>
    </row>
    <row r="734">
      <c r="B734" s="139"/>
      <c r="C734" s="139"/>
    </row>
    <row r="735">
      <c r="B735" s="139"/>
      <c r="C735" s="139"/>
    </row>
    <row r="736">
      <c r="B736" s="139"/>
      <c r="C736" s="139"/>
    </row>
    <row r="737">
      <c r="B737" s="139"/>
      <c r="C737" s="139"/>
    </row>
    <row r="738">
      <c r="B738" s="139"/>
      <c r="C738" s="139"/>
    </row>
    <row r="739">
      <c r="B739" s="139"/>
      <c r="C739" s="139"/>
    </row>
    <row r="740">
      <c r="B740" s="139"/>
      <c r="C740" s="139"/>
    </row>
    <row r="741">
      <c r="B741" s="139"/>
      <c r="C741" s="139"/>
    </row>
    <row r="742">
      <c r="B742" s="139"/>
      <c r="C742" s="139"/>
    </row>
    <row r="743">
      <c r="B743" s="139"/>
      <c r="C743" s="139"/>
    </row>
    <row r="744">
      <c r="B744" s="139"/>
      <c r="C744" s="139"/>
    </row>
    <row r="745">
      <c r="B745" s="139"/>
      <c r="C745" s="139"/>
    </row>
    <row r="746">
      <c r="B746" s="139"/>
      <c r="C746" s="139"/>
    </row>
    <row r="747">
      <c r="B747" s="139"/>
      <c r="C747" s="139"/>
    </row>
    <row r="748">
      <c r="B748" s="139"/>
      <c r="C748" s="139"/>
    </row>
    <row r="749">
      <c r="B749" s="139"/>
      <c r="C749" s="139"/>
    </row>
    <row r="750">
      <c r="B750" s="139"/>
      <c r="C750" s="139"/>
    </row>
    <row r="751">
      <c r="B751" s="139"/>
      <c r="C751" s="139"/>
    </row>
    <row r="752">
      <c r="B752" s="139"/>
      <c r="C752" s="139"/>
    </row>
    <row r="753">
      <c r="B753" s="139"/>
      <c r="C753" s="139"/>
    </row>
    <row r="754">
      <c r="B754" s="139"/>
      <c r="C754" s="139"/>
    </row>
    <row r="755">
      <c r="B755" s="139"/>
      <c r="C755" s="139"/>
    </row>
    <row r="756">
      <c r="B756" s="139"/>
      <c r="C756" s="139"/>
    </row>
    <row r="757">
      <c r="B757" s="139"/>
      <c r="C757" s="139"/>
    </row>
    <row r="758">
      <c r="B758" s="139"/>
      <c r="C758" s="139"/>
    </row>
    <row r="759">
      <c r="B759" s="139"/>
      <c r="C759" s="139"/>
    </row>
    <row r="760">
      <c r="B760" s="139"/>
      <c r="C760" s="139"/>
    </row>
    <row r="761">
      <c r="B761" s="139"/>
      <c r="C761" s="139"/>
    </row>
    <row r="762">
      <c r="B762" s="139"/>
      <c r="C762" s="139"/>
    </row>
    <row r="763">
      <c r="B763" s="139"/>
      <c r="C763" s="139"/>
    </row>
    <row r="764">
      <c r="B764" s="139"/>
      <c r="C764" s="139"/>
    </row>
    <row r="765">
      <c r="B765" s="139"/>
      <c r="C765" s="139"/>
    </row>
    <row r="766">
      <c r="B766" s="139"/>
      <c r="C766" s="139"/>
    </row>
    <row r="767">
      <c r="B767" s="139"/>
      <c r="C767" s="139"/>
    </row>
    <row r="768">
      <c r="B768" s="139"/>
      <c r="C768" s="139"/>
    </row>
    <row r="769">
      <c r="B769" s="139"/>
      <c r="C769" s="139"/>
    </row>
    <row r="770">
      <c r="B770" s="139"/>
      <c r="C770" s="139"/>
    </row>
    <row r="771">
      <c r="B771" s="139"/>
      <c r="C771" s="139"/>
    </row>
    <row r="772">
      <c r="B772" s="139"/>
      <c r="C772" s="139"/>
    </row>
    <row r="773">
      <c r="B773" s="139"/>
      <c r="C773" s="139"/>
    </row>
    <row r="774">
      <c r="B774" s="139"/>
      <c r="C774" s="139"/>
    </row>
    <row r="775">
      <c r="B775" s="139"/>
      <c r="C775" s="139"/>
    </row>
    <row r="776">
      <c r="B776" s="139"/>
      <c r="C776" s="139"/>
    </row>
    <row r="777">
      <c r="B777" s="139"/>
      <c r="C777" s="139"/>
    </row>
    <row r="778">
      <c r="B778" s="139"/>
      <c r="C778" s="139"/>
    </row>
    <row r="779">
      <c r="B779" s="139"/>
      <c r="C779" s="139"/>
    </row>
    <row r="780">
      <c r="B780" s="139"/>
      <c r="C780" s="139"/>
    </row>
    <row r="781">
      <c r="B781" s="139"/>
      <c r="C781" s="139"/>
    </row>
    <row r="782">
      <c r="B782" s="139"/>
      <c r="C782" s="139"/>
    </row>
    <row r="783">
      <c r="B783" s="139"/>
      <c r="C783" s="139"/>
    </row>
    <row r="784">
      <c r="B784" s="139"/>
      <c r="C784" s="139"/>
    </row>
    <row r="785">
      <c r="B785" s="139"/>
      <c r="C785" s="139"/>
    </row>
    <row r="786">
      <c r="B786" s="139"/>
      <c r="C786" s="139"/>
    </row>
    <row r="787">
      <c r="B787" s="139"/>
      <c r="C787" s="139"/>
    </row>
    <row r="788">
      <c r="B788" s="139"/>
      <c r="C788" s="139"/>
    </row>
    <row r="789">
      <c r="B789" s="139"/>
      <c r="C789" s="139"/>
    </row>
    <row r="790">
      <c r="B790" s="139"/>
      <c r="C790" s="139"/>
    </row>
    <row r="791">
      <c r="B791" s="139"/>
      <c r="C791" s="139"/>
    </row>
    <row r="792">
      <c r="B792" s="139"/>
      <c r="C792" s="139"/>
    </row>
    <row r="793">
      <c r="B793" s="139"/>
      <c r="C793" s="139"/>
    </row>
    <row r="794">
      <c r="B794" s="139"/>
      <c r="C794" s="139"/>
    </row>
    <row r="795">
      <c r="B795" s="139"/>
      <c r="C795" s="139"/>
    </row>
    <row r="796">
      <c r="B796" s="139"/>
      <c r="C796" s="139"/>
    </row>
    <row r="797">
      <c r="B797" s="139"/>
      <c r="C797" s="139"/>
    </row>
    <row r="798">
      <c r="B798" s="139"/>
      <c r="C798" s="139"/>
    </row>
    <row r="799">
      <c r="B799" s="139"/>
      <c r="C799" s="139"/>
    </row>
    <row r="800">
      <c r="B800" s="139"/>
      <c r="C800" s="139"/>
    </row>
    <row r="801">
      <c r="B801" s="139"/>
      <c r="C801" s="139"/>
    </row>
    <row r="802">
      <c r="B802" s="139"/>
      <c r="C802" s="139"/>
    </row>
    <row r="803">
      <c r="B803" s="139"/>
      <c r="C803" s="139"/>
    </row>
    <row r="804">
      <c r="B804" s="139"/>
      <c r="C804" s="139"/>
    </row>
    <row r="805">
      <c r="B805" s="139"/>
      <c r="C805" s="139"/>
    </row>
    <row r="806">
      <c r="B806" s="139"/>
      <c r="C806" s="139"/>
    </row>
    <row r="807">
      <c r="B807" s="139"/>
      <c r="C807" s="139"/>
    </row>
    <row r="808">
      <c r="B808" s="139"/>
      <c r="C808" s="139"/>
    </row>
    <row r="809">
      <c r="B809" s="139"/>
      <c r="C809" s="139"/>
    </row>
    <row r="810">
      <c r="B810" s="139"/>
      <c r="C810" s="139"/>
    </row>
    <row r="811">
      <c r="B811" s="139"/>
      <c r="C811" s="139"/>
    </row>
    <row r="812">
      <c r="B812" s="139"/>
      <c r="C812" s="139"/>
    </row>
    <row r="813">
      <c r="B813" s="139"/>
      <c r="C813" s="139"/>
    </row>
    <row r="814">
      <c r="B814" s="139"/>
      <c r="C814" s="139"/>
    </row>
    <row r="815">
      <c r="B815" s="139"/>
      <c r="C815" s="139"/>
    </row>
    <row r="816">
      <c r="B816" s="139"/>
      <c r="C816" s="139"/>
    </row>
    <row r="817">
      <c r="B817" s="139"/>
      <c r="C817" s="139"/>
    </row>
    <row r="818">
      <c r="B818" s="139"/>
      <c r="C818" s="139"/>
    </row>
    <row r="819">
      <c r="B819" s="139"/>
      <c r="C819" s="139"/>
    </row>
    <row r="820">
      <c r="B820" s="139"/>
      <c r="C820" s="139"/>
    </row>
    <row r="821">
      <c r="B821" s="139"/>
      <c r="C821" s="139"/>
    </row>
    <row r="822">
      <c r="B822" s="139"/>
      <c r="C822" s="139"/>
    </row>
    <row r="823">
      <c r="B823" s="139"/>
      <c r="C823" s="139"/>
    </row>
    <row r="824">
      <c r="B824" s="139"/>
      <c r="C824" s="139"/>
    </row>
    <row r="825">
      <c r="B825" s="139"/>
      <c r="C825" s="139"/>
    </row>
    <row r="826">
      <c r="B826" s="139"/>
      <c r="C826" s="139"/>
    </row>
    <row r="827">
      <c r="B827" s="139"/>
      <c r="C827" s="139"/>
    </row>
    <row r="828">
      <c r="B828" s="139"/>
      <c r="C828" s="139"/>
    </row>
    <row r="829">
      <c r="B829" s="139"/>
      <c r="C829" s="139"/>
    </row>
    <row r="830">
      <c r="B830" s="139"/>
      <c r="C830" s="139"/>
    </row>
    <row r="831">
      <c r="B831" s="139"/>
      <c r="C831" s="139"/>
    </row>
    <row r="832">
      <c r="B832" s="139"/>
      <c r="C832" s="139"/>
    </row>
    <row r="833">
      <c r="B833" s="139"/>
      <c r="C833" s="139"/>
    </row>
    <row r="834">
      <c r="B834" s="139"/>
      <c r="C834" s="139"/>
    </row>
    <row r="835">
      <c r="B835" s="139"/>
      <c r="C835" s="139"/>
    </row>
    <row r="836">
      <c r="B836" s="139"/>
      <c r="C836" s="139"/>
    </row>
    <row r="837">
      <c r="B837" s="139"/>
      <c r="C837" s="139"/>
    </row>
    <row r="838">
      <c r="B838" s="139"/>
      <c r="C838" s="139"/>
    </row>
    <row r="839">
      <c r="B839" s="139"/>
      <c r="C839" s="139"/>
    </row>
    <row r="840">
      <c r="B840" s="139"/>
      <c r="C840" s="139"/>
    </row>
    <row r="841">
      <c r="B841" s="139"/>
      <c r="C841" s="139"/>
    </row>
    <row r="842">
      <c r="B842" s="139"/>
      <c r="C842" s="139"/>
    </row>
    <row r="843">
      <c r="B843" s="139"/>
      <c r="C843" s="139"/>
    </row>
    <row r="844">
      <c r="B844" s="139"/>
      <c r="C844" s="139"/>
    </row>
    <row r="845">
      <c r="B845" s="139"/>
      <c r="C845" s="139"/>
    </row>
    <row r="846">
      <c r="B846" s="139"/>
      <c r="C846" s="139"/>
    </row>
    <row r="847">
      <c r="B847" s="139"/>
      <c r="C847" s="139"/>
    </row>
    <row r="848">
      <c r="B848" s="139"/>
      <c r="C848" s="139"/>
    </row>
    <row r="849">
      <c r="B849" s="139"/>
      <c r="C849" s="139"/>
    </row>
    <row r="850">
      <c r="B850" s="139"/>
      <c r="C850" s="139"/>
    </row>
    <row r="851">
      <c r="B851" s="139"/>
      <c r="C851" s="139"/>
    </row>
    <row r="852">
      <c r="B852" s="139"/>
      <c r="C852" s="139"/>
    </row>
    <row r="853">
      <c r="B853" s="139"/>
      <c r="C853" s="139"/>
    </row>
    <row r="854">
      <c r="B854" s="139"/>
      <c r="C854" s="139"/>
    </row>
    <row r="855">
      <c r="B855" s="139"/>
      <c r="C855" s="139"/>
    </row>
    <row r="856">
      <c r="B856" s="139"/>
      <c r="C856" s="139"/>
    </row>
    <row r="857">
      <c r="B857" s="139"/>
      <c r="C857" s="139"/>
    </row>
    <row r="858">
      <c r="B858" s="139"/>
      <c r="C858" s="139"/>
    </row>
    <row r="859">
      <c r="B859" s="139"/>
      <c r="C859" s="139"/>
    </row>
    <row r="860">
      <c r="B860" s="139"/>
      <c r="C860" s="139"/>
    </row>
    <row r="861">
      <c r="B861" s="139"/>
      <c r="C861" s="139"/>
    </row>
    <row r="862">
      <c r="B862" s="139"/>
      <c r="C862" s="139"/>
    </row>
    <row r="863">
      <c r="B863" s="139"/>
      <c r="C863" s="139"/>
    </row>
    <row r="864">
      <c r="B864" s="139"/>
      <c r="C864" s="139"/>
    </row>
    <row r="865">
      <c r="B865" s="139"/>
      <c r="C865" s="139"/>
    </row>
    <row r="866">
      <c r="B866" s="139"/>
      <c r="C866" s="139"/>
    </row>
    <row r="867">
      <c r="B867" s="139"/>
      <c r="C867" s="139"/>
    </row>
    <row r="868">
      <c r="B868" s="139"/>
      <c r="C868" s="139"/>
    </row>
    <row r="869">
      <c r="B869" s="139"/>
      <c r="C869" s="139"/>
    </row>
    <row r="870">
      <c r="B870" s="139"/>
      <c r="C870" s="139"/>
    </row>
    <row r="871">
      <c r="B871" s="139"/>
      <c r="C871" s="139"/>
    </row>
    <row r="872">
      <c r="B872" s="139"/>
      <c r="C872" s="139"/>
    </row>
    <row r="873">
      <c r="B873" s="139"/>
      <c r="C873" s="139"/>
    </row>
    <row r="874">
      <c r="B874" s="139"/>
      <c r="C874" s="139"/>
    </row>
    <row r="875">
      <c r="B875" s="139"/>
      <c r="C875" s="139"/>
    </row>
    <row r="876">
      <c r="B876" s="139"/>
      <c r="C876" s="139"/>
    </row>
    <row r="877">
      <c r="B877" s="139"/>
      <c r="C877" s="139"/>
    </row>
    <row r="878">
      <c r="B878" s="139"/>
      <c r="C878" s="139"/>
    </row>
    <row r="879">
      <c r="B879" s="139"/>
      <c r="C879" s="139"/>
    </row>
    <row r="880">
      <c r="B880" s="139"/>
      <c r="C880" s="139"/>
    </row>
    <row r="881">
      <c r="B881" s="139"/>
      <c r="C881" s="139"/>
    </row>
    <row r="882">
      <c r="B882" s="139"/>
      <c r="C882" s="139"/>
    </row>
    <row r="883">
      <c r="B883" s="139"/>
      <c r="C883" s="139"/>
    </row>
    <row r="884">
      <c r="B884" s="139"/>
      <c r="C884" s="139"/>
    </row>
    <row r="885">
      <c r="B885" s="139"/>
      <c r="C885" s="139"/>
    </row>
    <row r="886">
      <c r="B886" s="139"/>
      <c r="C886" s="139"/>
    </row>
    <row r="887">
      <c r="B887" s="139"/>
      <c r="C887" s="139"/>
    </row>
    <row r="888">
      <c r="B888" s="139"/>
      <c r="C888" s="139"/>
    </row>
    <row r="889">
      <c r="B889" s="139"/>
      <c r="C889" s="139"/>
    </row>
    <row r="890">
      <c r="B890" s="139"/>
      <c r="C890" s="139"/>
    </row>
    <row r="891">
      <c r="B891" s="139"/>
      <c r="C891" s="139"/>
    </row>
    <row r="892">
      <c r="B892" s="139"/>
      <c r="C892" s="139"/>
    </row>
    <row r="893">
      <c r="B893" s="139"/>
      <c r="C893" s="139"/>
    </row>
    <row r="894">
      <c r="B894" s="139"/>
      <c r="C894" s="139"/>
    </row>
    <row r="895">
      <c r="B895" s="139"/>
      <c r="C895" s="139"/>
    </row>
    <row r="896">
      <c r="B896" s="139"/>
      <c r="C896" s="139"/>
    </row>
    <row r="897">
      <c r="B897" s="139"/>
      <c r="C897" s="139"/>
    </row>
    <row r="898">
      <c r="B898" s="139"/>
      <c r="C898" s="139"/>
    </row>
    <row r="899">
      <c r="B899" s="139"/>
      <c r="C899" s="139"/>
    </row>
    <row r="900">
      <c r="B900" s="139"/>
      <c r="C900" s="139"/>
    </row>
    <row r="901">
      <c r="B901" s="139"/>
      <c r="C901" s="139"/>
    </row>
    <row r="902">
      <c r="B902" s="139"/>
      <c r="C902" s="139"/>
    </row>
    <row r="903">
      <c r="B903" s="139"/>
      <c r="C903" s="139"/>
    </row>
    <row r="904">
      <c r="B904" s="139"/>
      <c r="C904" s="139"/>
    </row>
    <row r="905">
      <c r="B905" s="139"/>
      <c r="C905" s="139"/>
    </row>
    <row r="906">
      <c r="B906" s="139"/>
      <c r="C906" s="139"/>
    </row>
    <row r="907">
      <c r="B907" s="139"/>
      <c r="C907" s="139"/>
    </row>
    <row r="908">
      <c r="B908" s="139"/>
      <c r="C908" s="139"/>
    </row>
    <row r="909">
      <c r="B909" s="139"/>
      <c r="C909" s="139"/>
    </row>
    <row r="910">
      <c r="B910" s="139"/>
      <c r="C910" s="139"/>
    </row>
    <row r="911">
      <c r="B911" s="139"/>
      <c r="C911" s="139"/>
    </row>
    <row r="912">
      <c r="B912" s="139"/>
      <c r="C912" s="139"/>
    </row>
    <row r="913">
      <c r="B913" s="139"/>
      <c r="C913" s="139"/>
    </row>
    <row r="914">
      <c r="B914" s="139"/>
      <c r="C914" s="139"/>
    </row>
    <row r="915">
      <c r="B915" s="139"/>
      <c r="C915" s="139"/>
    </row>
    <row r="916">
      <c r="B916" s="139"/>
      <c r="C916" s="139"/>
    </row>
    <row r="917">
      <c r="B917" s="139"/>
      <c r="C917" s="139"/>
    </row>
    <row r="918">
      <c r="B918" s="139"/>
      <c r="C918" s="139"/>
    </row>
    <row r="919">
      <c r="B919" s="139"/>
      <c r="C919" s="139"/>
    </row>
    <row r="920">
      <c r="B920" s="139"/>
      <c r="C920" s="139"/>
    </row>
    <row r="921">
      <c r="B921" s="139"/>
      <c r="C921" s="139"/>
    </row>
    <row r="922">
      <c r="B922" s="139"/>
      <c r="C922" s="139"/>
    </row>
    <row r="923">
      <c r="B923" s="139"/>
      <c r="C923" s="139"/>
    </row>
    <row r="924">
      <c r="B924" s="139"/>
      <c r="C924" s="139"/>
    </row>
    <row r="925">
      <c r="B925" s="139"/>
      <c r="C925" s="139"/>
    </row>
    <row r="926">
      <c r="B926" s="139"/>
      <c r="C926" s="139"/>
    </row>
    <row r="927">
      <c r="B927" s="139"/>
      <c r="C927" s="139"/>
    </row>
    <row r="928">
      <c r="B928" s="139"/>
      <c r="C928" s="139"/>
    </row>
    <row r="929">
      <c r="B929" s="139"/>
      <c r="C929" s="139"/>
    </row>
    <row r="930">
      <c r="B930" s="139"/>
      <c r="C930" s="139"/>
    </row>
    <row r="931">
      <c r="B931" s="139"/>
      <c r="C931" s="139"/>
    </row>
    <row r="932">
      <c r="B932" s="139"/>
      <c r="C932" s="139"/>
    </row>
    <row r="933">
      <c r="B933" s="139"/>
      <c r="C933" s="139"/>
    </row>
    <row r="934">
      <c r="B934" s="139"/>
      <c r="C934" s="139"/>
    </row>
    <row r="935">
      <c r="B935" s="139"/>
      <c r="C935" s="139"/>
    </row>
    <row r="936">
      <c r="B936" s="139"/>
      <c r="C936" s="139"/>
    </row>
    <row r="937">
      <c r="B937" s="139"/>
      <c r="C937" s="139"/>
    </row>
    <row r="938">
      <c r="B938" s="139"/>
      <c r="C938" s="139"/>
    </row>
    <row r="939">
      <c r="B939" s="139"/>
      <c r="C939" s="139"/>
    </row>
    <row r="940">
      <c r="B940" s="139"/>
      <c r="C940" s="139"/>
    </row>
    <row r="941">
      <c r="B941" s="139"/>
      <c r="C941" s="139"/>
    </row>
    <row r="942">
      <c r="B942" s="139"/>
      <c r="C942" s="139"/>
    </row>
    <row r="943">
      <c r="B943" s="139"/>
      <c r="C943" s="139"/>
    </row>
    <row r="944">
      <c r="B944" s="139"/>
      <c r="C944" s="139"/>
    </row>
    <row r="945">
      <c r="B945" s="139"/>
      <c r="C945" s="139"/>
    </row>
    <row r="946">
      <c r="B946" s="139"/>
      <c r="C946" s="139"/>
    </row>
    <row r="947">
      <c r="B947" s="139"/>
      <c r="C947" s="139"/>
    </row>
    <row r="948">
      <c r="B948" s="139"/>
      <c r="C948" s="139"/>
    </row>
    <row r="949">
      <c r="B949" s="139"/>
      <c r="C949" s="139"/>
    </row>
    <row r="950">
      <c r="B950" s="139"/>
      <c r="C950" s="139"/>
    </row>
    <row r="951">
      <c r="B951" s="139"/>
      <c r="C951" s="139"/>
    </row>
    <row r="952">
      <c r="B952" s="139"/>
      <c r="C952" s="139"/>
    </row>
    <row r="953">
      <c r="B953" s="139"/>
      <c r="C953" s="139"/>
    </row>
    <row r="954">
      <c r="B954" s="139"/>
      <c r="C954" s="139"/>
    </row>
    <row r="955">
      <c r="B955" s="139"/>
      <c r="C955" s="139"/>
    </row>
    <row r="956">
      <c r="B956" s="139"/>
      <c r="C956" s="139"/>
    </row>
    <row r="957">
      <c r="B957" s="139"/>
      <c r="C957" s="139"/>
    </row>
    <row r="958">
      <c r="B958" s="139"/>
      <c r="C958" s="139"/>
    </row>
    <row r="959">
      <c r="B959" s="139"/>
      <c r="C959" s="139"/>
    </row>
    <row r="960">
      <c r="B960" s="139"/>
      <c r="C960" s="139"/>
    </row>
    <row r="961">
      <c r="B961" s="139"/>
      <c r="C961" s="139"/>
    </row>
    <row r="962">
      <c r="B962" s="139"/>
      <c r="C962" s="139"/>
    </row>
    <row r="963">
      <c r="B963" s="139"/>
      <c r="C963" s="139"/>
    </row>
    <row r="964">
      <c r="B964" s="139"/>
      <c r="C964" s="139"/>
    </row>
    <row r="965">
      <c r="B965" s="139"/>
      <c r="C965" s="139"/>
    </row>
    <row r="966">
      <c r="B966" s="139"/>
      <c r="C966" s="139"/>
    </row>
    <row r="967">
      <c r="B967" s="139"/>
      <c r="C967" s="139"/>
    </row>
    <row r="968">
      <c r="B968" s="139"/>
      <c r="C968" s="139"/>
    </row>
    <row r="969">
      <c r="B969" s="139"/>
      <c r="C969" s="139"/>
    </row>
    <row r="970">
      <c r="B970" s="139"/>
      <c r="C970" s="139"/>
    </row>
    <row r="971">
      <c r="B971" s="139"/>
      <c r="C971" s="139"/>
    </row>
    <row r="972">
      <c r="B972" s="139"/>
      <c r="C972" s="139"/>
    </row>
    <row r="973">
      <c r="B973" s="139"/>
      <c r="C973" s="139"/>
    </row>
    <row r="974">
      <c r="B974" s="139"/>
      <c r="C974" s="139"/>
    </row>
    <row r="975">
      <c r="B975" s="139"/>
      <c r="C975" s="139"/>
    </row>
    <row r="976">
      <c r="B976" s="139"/>
      <c r="C976" s="139"/>
    </row>
    <row r="977">
      <c r="B977" s="139"/>
      <c r="C977" s="139"/>
    </row>
    <row r="978">
      <c r="B978" s="139"/>
      <c r="C978" s="139"/>
    </row>
    <row r="979">
      <c r="B979" s="139"/>
      <c r="C979" s="139"/>
    </row>
    <row r="980">
      <c r="B980" s="139"/>
      <c r="C980" s="139"/>
    </row>
    <row r="981">
      <c r="B981" s="139"/>
      <c r="C981" s="139"/>
    </row>
    <row r="982">
      <c r="B982" s="139"/>
      <c r="C982" s="139"/>
    </row>
    <row r="983">
      <c r="B983" s="139"/>
      <c r="C983" s="139"/>
    </row>
    <row r="984">
      <c r="B984" s="139"/>
      <c r="C984" s="139"/>
    </row>
    <row r="985">
      <c r="B985" s="139"/>
      <c r="C985" s="139"/>
    </row>
    <row r="986">
      <c r="B986" s="139"/>
      <c r="C986" s="139"/>
    </row>
    <row r="987">
      <c r="B987" s="139"/>
      <c r="C987" s="139"/>
    </row>
    <row r="988">
      <c r="B988" s="139"/>
      <c r="C988" s="139"/>
    </row>
    <row r="989">
      <c r="B989" s="139"/>
      <c r="C989" s="139"/>
    </row>
    <row r="990">
      <c r="B990" s="139"/>
      <c r="C990" s="139"/>
    </row>
    <row r="991">
      <c r="B991" s="139"/>
      <c r="C991" s="139"/>
    </row>
    <row r="992">
      <c r="B992" s="139"/>
      <c r="C992" s="139"/>
    </row>
    <row r="993">
      <c r="B993" s="139"/>
      <c r="C993" s="139"/>
    </row>
    <row r="994">
      <c r="B994" s="139"/>
      <c r="C994" s="139"/>
    </row>
    <row r="995">
      <c r="B995" s="139"/>
      <c r="C995" s="139"/>
    </row>
    <row r="996">
      <c r="B996" s="139"/>
      <c r="C996" s="139"/>
    </row>
    <row r="997">
      <c r="B997" s="139"/>
      <c r="C997" s="139"/>
    </row>
    <row r="998">
      <c r="B998" s="139"/>
      <c r="C998" s="139"/>
    </row>
    <row r="999">
      <c r="B999" s="139"/>
      <c r="C999" s="139"/>
    </row>
    <row r="1000">
      <c r="B1000" s="139"/>
      <c r="C1000" s="139"/>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9138"/>
    <outlinePr summaryBelow="0" summaryRight="0"/>
  </sheetPr>
  <sheetViews>
    <sheetView workbookViewId="0"/>
  </sheetViews>
  <sheetFormatPr customHeight="1" defaultColWidth="12.63" defaultRowHeight="15.75"/>
  <cols>
    <col customWidth="1" min="1" max="1" width="29.5"/>
    <col customWidth="1" min="2" max="2" width="33.0"/>
    <col customWidth="1" min="3" max="3" width="11.25"/>
    <col customWidth="1" min="4" max="4" width="25.5"/>
    <col customWidth="1" min="6" max="6" width="14.88"/>
    <col customWidth="1" min="8" max="8" width="13.88"/>
  </cols>
  <sheetData>
    <row r="1">
      <c r="A1" s="86" t="s">
        <v>344</v>
      </c>
      <c r="B1" s="97" t="s">
        <v>344</v>
      </c>
      <c r="C1" s="142">
        <v>0.0</v>
      </c>
    </row>
    <row r="2">
      <c r="A2" s="89" t="str">
        <f>IF(
  AND(
    OR(Main!$M$7="", C2&gt;=Main!$M$7),
    OR(Main!$M$6="", C2&lt;=Main!$M$6)
  ),
  B2,
  ""
)</f>
        <v>U=ma2</v>
      </c>
      <c r="B2" s="92" t="s">
        <v>543</v>
      </c>
      <c r="C2" s="98">
        <v>180.0</v>
      </c>
      <c r="D2" s="86" t="s">
        <v>402</v>
      </c>
      <c r="E2" s="86" t="s">
        <v>544</v>
      </c>
      <c r="G2" s="86"/>
    </row>
    <row r="3">
      <c r="A3" s="89" t="str">
        <f>IF(
  AND(
    OR(Main!$M$7="", C3&gt;=Main!$M$7),
    OR(Main!$M$6="", C3&lt;=Main!$M$6)
  ),
  B3,
  ""
)</f>
        <v>Pure Heart</v>
      </c>
      <c r="B3" s="92" t="s">
        <v>545</v>
      </c>
      <c r="C3" s="98">
        <v>180.0</v>
      </c>
      <c r="D3" s="86" t="s">
        <v>411</v>
      </c>
      <c r="E3" s="86" t="s">
        <v>546</v>
      </c>
      <c r="G3" s="86"/>
    </row>
    <row r="4">
      <c r="A4" s="89" t="str">
        <f>IF(
  AND(
    OR(Main!$M$7="", C4&gt;=Main!$M$7),
    OR(Main!$M$6="", C4&lt;=Main!$M$6)
  ),
  B4,
  ""
)</f>
        <v>Super-Duper Climax</v>
      </c>
      <c r="B4" s="92" t="s">
        <v>547</v>
      </c>
      <c r="C4" s="98">
        <v>180.0</v>
      </c>
      <c r="D4" s="86" t="s">
        <v>414</v>
      </c>
      <c r="E4" s="86" t="s">
        <v>548</v>
      </c>
      <c r="G4" s="86"/>
    </row>
    <row r="5">
      <c r="A5" s="89" t="str">
        <f>IF(
  AND(
    OR(Main!$M$7="", C5&gt;=Main!$M$7),
    OR(Main!$M$6="", C5&lt;=Main!$M$6)
  ),
  B5,
  ""
)</f>
        <v>Certain Victory</v>
      </c>
      <c r="B5" s="92" t="s">
        <v>549</v>
      </c>
      <c r="C5" s="98">
        <v>180.0</v>
      </c>
      <c r="D5" s="86" t="s">
        <v>550</v>
      </c>
      <c r="E5" s="86" t="s">
        <v>551</v>
      </c>
      <c r="G5" s="86"/>
    </row>
    <row r="6">
      <c r="A6" s="89" t="str">
        <f>IF(
  AND(
    OR(Main!$M$7="", C6&gt;=Main!$M$7),
    OR(Main!$M$6="", C6&lt;=Main!$M$6)
  ),
  B6,
  ""
)</f>
        <v>Legacy of the Strong</v>
      </c>
      <c r="B6" s="92" t="s">
        <v>552</v>
      </c>
      <c r="C6" s="98">
        <v>180.0</v>
      </c>
      <c r="D6" s="86" t="s">
        <v>553</v>
      </c>
      <c r="E6" s="86" t="s">
        <v>554</v>
      </c>
      <c r="G6" s="86"/>
    </row>
    <row r="7">
      <c r="A7" s="89" t="str">
        <f>IF(
  AND(
    OR(Main!$M$7="", C7&gt;=Main!$M$7),
    OR(Main!$M$6="", C7&lt;=Main!$M$6)
  ),
  B7,
  ""
)</f>
        <v>Shooting Star</v>
      </c>
      <c r="B7" s="92" t="s">
        <v>555</v>
      </c>
      <c r="C7" s="98">
        <v>180.0</v>
      </c>
      <c r="D7" s="86" t="s">
        <v>350</v>
      </c>
      <c r="E7" s="86" t="s">
        <v>556</v>
      </c>
      <c r="G7" s="86"/>
    </row>
    <row r="8">
      <c r="A8" s="89" t="str">
        <f>IF(
  AND(
    OR(Main!$M$7="", C8&gt;=Main!$M$7),
    OR(Main!$M$6="", C8&lt;=Main!$M$6)
  ),
  B8,
  ""
)</f>
        <v>The View from the Lead Is Mine!</v>
      </c>
      <c r="B8" s="92" t="s">
        <v>557</v>
      </c>
      <c r="C8" s="98">
        <v>180.0</v>
      </c>
      <c r="D8" s="86" t="s">
        <v>353</v>
      </c>
      <c r="E8" s="86" t="s">
        <v>558</v>
      </c>
      <c r="G8" s="86"/>
    </row>
    <row r="9">
      <c r="A9" s="89" t="str">
        <f>IF(
  AND(
    OR(Main!$M$7="", C9&gt;=Main!$M$7),
    OR(Main!$M$6="", C9&lt;=Main!$M$6)
  ),
  B9,
  ""
)</f>
        <v>Sky-High Teio Step</v>
      </c>
      <c r="B9" s="92" t="s">
        <v>559</v>
      </c>
      <c r="C9" s="98">
        <v>180.0</v>
      </c>
      <c r="D9" s="86" t="s">
        <v>356</v>
      </c>
      <c r="G9" s="86"/>
    </row>
    <row r="10">
      <c r="A10" s="89" t="str">
        <f>IF(
  AND(
    OR(Main!$M$7="", C10&gt;=Main!$M$7),
    OR(Main!$M$6="", C10&lt;=Main!$M$6)
  ),
  B10,
  ""
)</f>
        <v>Triumphant Pulse</v>
      </c>
      <c r="B10" s="92" t="s">
        <v>560</v>
      </c>
      <c r="C10" s="98">
        <v>180.0</v>
      </c>
      <c r="D10" s="86" t="s">
        <v>33</v>
      </c>
      <c r="G10" s="86"/>
    </row>
    <row r="11">
      <c r="A11" s="89" t="str">
        <f>IF(
  AND(
    OR(Main!$M$7="", C11&gt;=Main!$M$7),
    OR(Main!$M$6="", C11&lt;=Main!$M$6)
  ),
  B11,
  ""
)</f>
        <v>Anchors Aweigh!</v>
      </c>
      <c r="B11" s="92" t="s">
        <v>561</v>
      </c>
      <c r="C11" s="98">
        <v>180.0</v>
      </c>
      <c r="D11" s="86" t="s">
        <v>366</v>
      </c>
      <c r="G11" s="86"/>
    </row>
    <row r="12">
      <c r="A12" s="89" t="str">
        <f>IF(
  AND(
    OR(Main!$M$7="", C12&gt;=Main!$M$7),
    OR(Main!$M$6="", C12&lt;=Main!$M$6)
  ),
  B12,
  ""
)</f>
        <v>Cut and Drive!</v>
      </c>
      <c r="B12" s="92" t="s">
        <v>562</v>
      </c>
      <c r="C12" s="98">
        <v>180.0</v>
      </c>
      <c r="D12" s="86" t="s">
        <v>369</v>
      </c>
      <c r="G12" s="86"/>
    </row>
    <row r="13">
      <c r="A13" s="89" t="str">
        <f>IF(
  AND(
    OR(Main!$M$7="", C13&gt;=Main!$M$7),
    OR(Main!$M$6="", C13&lt;=Main!$M$6)
  ),
  B13,
  ""
)</f>
        <v>Resplendent Red Ace</v>
      </c>
      <c r="B13" s="92" t="s">
        <v>563</v>
      </c>
      <c r="C13" s="98">
        <v>180.0</v>
      </c>
      <c r="D13" s="86" t="s">
        <v>372</v>
      </c>
      <c r="G13" s="86"/>
    </row>
    <row r="14">
      <c r="A14" s="89" t="str">
        <f>IF(
  AND(
    OR(Main!$M$7="", C14&gt;=Main!$M$7),
    OR(Main!$M$6="", C14&lt;=Main!$M$6)
  ),
  B14,
  ""
)</f>
        <v>Where There's a Will, There's a Way</v>
      </c>
      <c r="B14" s="92" t="s">
        <v>564</v>
      </c>
      <c r="C14" s="98">
        <v>180.0</v>
      </c>
      <c r="D14" s="86" t="s">
        <v>378</v>
      </c>
      <c r="G14" s="86"/>
    </row>
    <row r="15">
      <c r="A15" s="89" t="str">
        <f>IF(
  AND(
    OR(Main!$M$7="", C15&gt;=Main!$M$7),
    OR(Main!$M$6="", C15&lt;=Main!$M$6)
  ),
  B15,
  ""
)</f>
        <v>The Duty of Dignity Calls</v>
      </c>
      <c r="B15" s="92" t="s">
        <v>565</v>
      </c>
      <c r="C15" s="98">
        <v>180.0</v>
      </c>
      <c r="D15" s="86" t="s">
        <v>381</v>
      </c>
      <c r="G15" s="86"/>
    </row>
    <row r="16">
      <c r="A16" s="89" t="str">
        <f>IF(
  AND(
    OR(Main!$M$7="", C16&gt;=Main!$M$7),
    OR(Main!$M$6="", C16&lt;=Main!$M$6)
  ),
  B16,
  ""
)</f>
        <v>Victoria por plancha ☆</v>
      </c>
      <c r="B16" s="92" t="s">
        <v>566</v>
      </c>
      <c r="C16" s="98">
        <v>180.0</v>
      </c>
      <c r="D16" s="86" t="s">
        <v>384</v>
      </c>
      <c r="G16" s="86"/>
    </row>
    <row r="17">
      <c r="A17" s="89" t="str">
        <f>IF(
  AND(
    OR(Main!$M$7="", C17&gt;=Main!$M$7),
    OR(Main!$M$6="", C17&lt;=Main!$M$6)
  ),
  B17,
  ""
)</f>
        <v>This Dance Is for Vittoria!</v>
      </c>
      <c r="B17" s="92" t="s">
        <v>567</v>
      </c>
      <c r="C17" s="98">
        <v>180.0</v>
      </c>
      <c r="D17" s="86" t="s">
        <v>568</v>
      </c>
      <c r="G17" s="86"/>
    </row>
    <row r="18">
      <c r="A18" s="89" t="str">
        <f>IF(
  AND(
    OR(Main!$M$7="", C18&gt;=Main!$M$7),
    OR(Main!$M$6="", C18&lt;=Main!$M$6)
  ),
  B18,
  ""
)</f>
        <v>Behold Thine Emperor's Divine Might</v>
      </c>
      <c r="B18" s="92" t="s">
        <v>569</v>
      </c>
      <c r="C18" s="98">
        <v>180.0</v>
      </c>
      <c r="D18" s="86" t="s">
        <v>387</v>
      </c>
    </row>
    <row r="19">
      <c r="A19" s="89" t="str">
        <f>IF(
  AND(
    OR(Main!$M$7="", C19&gt;=Main!$M$7),
    OR(Main!$M$6="", C19&lt;=Main!$M$6)
  ),
  B19,
  ""
)</f>
        <v>Blazing Pride</v>
      </c>
      <c r="B19" s="92" t="s">
        <v>570</v>
      </c>
      <c r="C19" s="98">
        <v>180.0</v>
      </c>
      <c r="D19" s="86" t="s">
        <v>390</v>
      </c>
    </row>
    <row r="20">
      <c r="A20" s="89" t="str">
        <f>IF(
  AND(
    OR(Main!$M$7="", C20&gt;=Main!$M$7),
    OR(Main!$M$6="", C20&lt;=Main!$M$6)
  ),
  B20,
  ""
)</f>
        <v>∴win Q.E.D.</v>
      </c>
      <c r="B20" s="92" t="s">
        <v>571</v>
      </c>
      <c r="C20" s="98">
        <v>180.0</v>
      </c>
      <c r="D20" s="86" t="s">
        <v>460</v>
      </c>
    </row>
    <row r="21">
      <c r="A21" s="89" t="str">
        <f>IF(
  AND(
    OR(Main!$M$7="", C21&gt;=Main!$M$7),
    OR(Main!$M$6="", C21&lt;=Main!$M$6)
  ),
  B21,
  ""
)</f>
        <v>Flashy☆Landing</v>
      </c>
      <c r="B21" s="92" t="s">
        <v>572</v>
      </c>
      <c r="C21" s="98">
        <v>180.0</v>
      </c>
      <c r="D21" s="86" t="s">
        <v>393</v>
      </c>
    </row>
    <row r="22">
      <c r="A22" s="89" t="str">
        <f>IF(
  AND(
    OR(Main!$M$7="", C22&gt;=Main!$M$7),
    OR(Main!$M$6="", C22&lt;=Main!$M$6)
  ),
  B22,
  ""
)</f>
        <v>G00 1st. F∞;</v>
      </c>
      <c r="B22" s="92" t="s">
        <v>573</v>
      </c>
      <c r="C22" s="98">
        <v>180.0</v>
      </c>
      <c r="D22" s="86" t="s">
        <v>473</v>
      </c>
    </row>
    <row r="23">
      <c r="A23" s="89" t="str">
        <f>IF(
  AND(
    OR(Main!$M$7="", C23&gt;=Main!$M$7),
    OR(Main!$M$6="", C23&lt;=Main!$M$6)
  ),
  B23,
  ""
)</f>
        <v>Blue Rose Closer</v>
      </c>
      <c r="B23" s="92" t="s">
        <v>574</v>
      </c>
      <c r="C23" s="98">
        <v>180.0</v>
      </c>
      <c r="D23" s="86" t="s">
        <v>399</v>
      </c>
    </row>
    <row r="24">
      <c r="A24" s="89" t="str">
        <f>IF(
  AND(
    OR(Main!$M$7="", C24&gt;=Main!$M$7),
    OR(Main!$M$6="", C24&lt;=Main!$M$6)
  ),
  B24,
  ""
)</f>
        <v>Our Ticket to Win!</v>
      </c>
      <c r="B24" s="92" t="s">
        <v>575</v>
      </c>
      <c r="C24" s="98">
        <v>180.0</v>
      </c>
      <c r="D24" s="86" t="s">
        <v>405</v>
      </c>
    </row>
    <row r="25">
      <c r="A25" s="89" t="str">
        <f>IF(
  AND(
    OR(Main!$M$7="", C25&gt;=Main!$M$7),
    OR(Main!$M$6="", C25&lt;=Main!$M$6)
  ),
  B25,
  ""
)</f>
        <v>Genius x Bakushin = Victory</v>
      </c>
      <c r="B25" s="92" t="s">
        <v>576</v>
      </c>
      <c r="C25" s="98">
        <v>180.0</v>
      </c>
      <c r="D25" s="86" t="s">
        <v>408</v>
      </c>
    </row>
    <row r="26">
      <c r="A26" s="89" t="str">
        <f>IF(
  AND(
    OR(Main!$M$7="", C26&gt;=Main!$M$7),
    OR(Main!$M$6="", C26&lt;=Main!$M$6)
  ),
  B26,
  ""
)</f>
        <v>I See Victory in My Future!</v>
      </c>
      <c r="B26" s="92" t="s">
        <v>577</v>
      </c>
      <c r="C26" s="98">
        <v>180.0</v>
      </c>
      <c r="D26" s="86" t="s">
        <v>417</v>
      </c>
    </row>
    <row r="27">
      <c r="A27" s="89" t="str">
        <f>IF(
  AND(
    OR(Main!$M$7="", C27&gt;=Main!$M$7),
    OR(Main!$M$6="", C27&lt;=Main!$M$6)
  ),
  B27,
  ""
)</f>
        <v>Just a Little Farther!</v>
      </c>
      <c r="B27" s="92" t="s">
        <v>578</v>
      </c>
      <c r="C27" s="98">
        <v>180.0</v>
      </c>
      <c r="D27" s="86" t="s">
        <v>420</v>
      </c>
    </row>
    <row r="28">
      <c r="A28" s="89" t="str">
        <f>IF(
  AND(
    OR(Main!$M$7="", C28&gt;=Main!$M$7),
    OR(Main!$M$6="", C28&lt;=Main!$M$6)
  ),
  B28,
  ""
)</f>
        <v>Prideful King</v>
      </c>
      <c r="B28" s="92" t="s">
        <v>579</v>
      </c>
      <c r="C28" s="98">
        <v>180.0</v>
      </c>
      <c r="D28" s="86" t="s">
        <v>423</v>
      </c>
    </row>
    <row r="29">
      <c r="A29" s="89" t="str">
        <f>IF(
  AND(
    OR(Main!$M$7="", C29&gt;=Main!$M$7),
    OR(Main!$M$6="", C29&lt;=Main!$M$6)
  ),
  B29,
  ""
)</f>
        <v>#LookatCurren</v>
      </c>
      <c r="B29" s="92" t="s">
        <v>580</v>
      </c>
      <c r="C29" s="98">
        <v>180.0</v>
      </c>
      <c r="D29" s="86" t="s">
        <v>461</v>
      </c>
    </row>
    <row r="30">
      <c r="A30" s="89" t="str">
        <f>IF(
  AND(
    OR(Main!$M$7="", C30&gt;=Main!$M$7),
    OR(Main!$M$6="", C30&lt;=Main!$M$6)
  ),
  B30,
  ""
)</f>
        <v>Red Shift/LP1211-M</v>
      </c>
      <c r="B30" s="92" t="s">
        <v>581</v>
      </c>
      <c r="C30" s="98">
        <v>180.0</v>
      </c>
      <c r="D30" s="86" t="s">
        <v>359</v>
      </c>
    </row>
    <row r="31">
      <c r="A31" s="89" t="str">
        <f>IF(
  AND(
    OR(Main!$M$7="", C31&gt;=Main!$M$7),
    OR(Main!$M$6="", C31&lt;=Main!$M$6)
  ),
  B31,
  ""
)</f>
        <v>Shooting for Victory!</v>
      </c>
      <c r="B31" s="92" t="s">
        <v>582</v>
      </c>
      <c r="C31" s="98">
        <v>180.0</v>
      </c>
      <c r="D31" s="86" t="s">
        <v>375</v>
      </c>
    </row>
    <row r="32">
      <c r="A32" s="89" t="str">
        <f>IF(
  AND(
    OR(Main!$M$7="", C32&gt;=Main!$M$7),
    OR(Main!$M$6="", C32&lt;=Main!$M$6)
  ),
  B32,
  ""
)</f>
        <v>Let's Pump Some Iron!</v>
      </c>
      <c r="B32" s="92" t="s">
        <v>583</v>
      </c>
      <c r="C32" s="98">
        <v>180.0</v>
      </c>
      <c r="D32" s="86" t="s">
        <v>396</v>
      </c>
    </row>
    <row r="33">
      <c r="A33" s="89" t="str">
        <f>IF(
  AND(
    OR(Main!$M$7="", C33&gt;=Main!$M$7),
    OR(Main!$M$6="", C33&lt;=Main!$M$6)
  ),
  B33,
  ""
)</f>
        <v>Nemesis</v>
      </c>
      <c r="B33" s="92" t="s">
        <v>584</v>
      </c>
      <c r="C33" s="98">
        <v>180.0</v>
      </c>
      <c r="D33" s="86" t="s">
        <v>475</v>
      </c>
    </row>
    <row r="34">
      <c r="A34" s="89" t="str">
        <f>IF(
  AND(
    OR(Main!$M$7="", C34&gt;=Main!$M$7),
    OR(Main!$M$6="", C34&lt;=Main!$M$6)
  ),
  B34,
  ""
)</f>
        <v>SPARKLY☆STARDOM</v>
      </c>
      <c r="B34" s="93" t="s">
        <v>585</v>
      </c>
      <c r="C34" s="94">
        <v>180.0</v>
      </c>
      <c r="D34" s="97" t="s">
        <v>477</v>
      </c>
      <c r="G34" s="86"/>
    </row>
    <row r="35">
      <c r="A35" s="89" t="str">
        <f>IF(
  AND(
    OR(Main!$M$7="", C35&gt;=Main!$M$7),
    OR(Main!$M$6="", C35&lt;=Main!$M$6)
  ),
  B35,
  ""
)</f>
        <v>Shadow Break</v>
      </c>
      <c r="B35" s="93" t="s">
        <v>586</v>
      </c>
      <c r="C35" s="94">
        <v>180.0</v>
      </c>
      <c r="D35" s="97" t="s">
        <v>474</v>
      </c>
      <c r="G35" s="86"/>
    </row>
    <row r="36">
      <c r="A36" s="89" t="str">
        <f>IF(
  AND(
    OR(Main!$M$7="", C36&gt;=Main!$M$7),
    OR(Main!$M$6="", C36&lt;=Main!$M$6)
  ),
  B36,
  ""
)</f>
        <v>Eternal Moments</v>
      </c>
      <c r="B36" s="93" t="s">
        <v>587</v>
      </c>
      <c r="C36" s="94">
        <v>180.0</v>
      </c>
      <c r="D36" s="97" t="s">
        <v>588</v>
      </c>
      <c r="G36" s="86"/>
    </row>
    <row r="37">
      <c r="A37" s="89" t="str">
        <f>IF(
  AND(
    OR(Main!$M$7="", C37&gt;=Main!$M$7),
    OR(Main!$M$6="", C37&lt;=Main!$M$6)
  ),
  B37,
  ""
)</f>
        <v>Flowery☆Maneuver</v>
      </c>
      <c r="B37" s="93" t="s">
        <v>589</v>
      </c>
      <c r="C37" s="94">
        <v>180.0</v>
      </c>
      <c r="D37" s="97" t="s">
        <v>590</v>
      </c>
      <c r="G37" s="86"/>
    </row>
    <row r="38">
      <c r="A38" s="89" t="str">
        <f>IF(
  AND(
    OR(Main!$M$7="", C38&gt;=Main!$M$7),
    OR(Main!$M$6="", C38&lt;=Main!$M$6)
  ),
  B38,
  ""
)</f>
        <v>Angling and Scheming</v>
      </c>
      <c r="B38" s="101" t="s">
        <v>591</v>
      </c>
      <c r="C38" s="98">
        <v>180.0</v>
      </c>
      <c r="D38" s="86" t="s">
        <v>476</v>
      </c>
      <c r="G38" s="86"/>
    </row>
    <row r="39">
      <c r="A39" s="89" t="str">
        <f>IF(
  AND(
    OR(Main!$M$7="", C39&gt;=Main!$M$7),
    OR(Main!$M$6="", C39&lt;=Main!$M$6)
  ),
  B39,
  ""
)</f>
        <v>You and Me! One-on-One!</v>
      </c>
      <c r="B39" s="101" t="s">
        <v>592</v>
      </c>
      <c r="C39" s="98">
        <v>180.0</v>
      </c>
      <c r="D39" s="86" t="s">
        <v>467</v>
      </c>
      <c r="G39" s="86"/>
    </row>
    <row r="40">
      <c r="A40" s="89" t="str">
        <f>IF(
  AND(
    OR(Main!$M$7="", C40&gt;=Main!$M$7),
    OR(Main!$M$6="", C40&lt;=Main!$M$6)
  ),
  B40,
  ""
)</f>
        <v>Condor's Fury</v>
      </c>
      <c r="B40" s="101" t="s">
        <v>593</v>
      </c>
      <c r="C40" s="98">
        <v>180.0</v>
      </c>
      <c r="D40" s="86" t="s">
        <v>594</v>
      </c>
      <c r="G40" s="86"/>
    </row>
    <row r="41">
      <c r="A41" s="89" t="str">
        <f>IF(
  AND(
    OR(Main!$M$7="", C41&gt;=Main!$M$7),
    OR(Main!$M$6="", C41&lt;=Main!$M$6)
  ),
  B41,
  ""
)</f>
        <v>Superior Heal</v>
      </c>
      <c r="B41" s="101" t="s">
        <v>595</v>
      </c>
      <c r="C41" s="98">
        <v>180.0</v>
      </c>
      <c r="D41" s="86" t="s">
        <v>596</v>
      </c>
      <c r="G41" s="86"/>
    </row>
    <row r="42">
      <c r="A42" s="89" t="str">
        <f>IF(
  AND(
    OR(Main!$M$7="", C42&gt;=Main!$M$7),
    OR(Main!$M$6="", C42&lt;=Main!$M$6)
  ),
  B42,
  ""
)</f>
        <v>Lights of Vaudeville</v>
      </c>
      <c r="B42" s="101" t="s">
        <v>597</v>
      </c>
      <c r="C42" s="98">
        <v>180.0</v>
      </c>
      <c r="D42" s="86" t="s">
        <v>464</v>
      </c>
      <c r="G42" s="86"/>
    </row>
    <row r="43">
      <c r="A43" s="89" t="str">
        <f>IF(
  AND(
    OR(Main!$M$7="", C43&gt;=Main!$M$7),
    OR(Main!$M$6="", C43&lt;=Main!$M$6)
  ),
  B43,
  ""
)</f>
        <v>KEEP IT REAL.</v>
      </c>
      <c r="B43" s="101" t="s">
        <v>598</v>
      </c>
      <c r="C43" s="98">
        <v>180.0</v>
      </c>
      <c r="D43" s="86" t="s">
        <v>465</v>
      </c>
      <c r="G43" s="86"/>
    </row>
    <row r="44">
      <c r="A44" s="89" t="str">
        <f>IF(
  AND(
    OR(Main!$M$7="", C44&gt;=Main!$M$7),
    OR(Main!$M$6="", C44&lt;=Main!$M$6)
  ),
  B44,
  ""
)</f>
        <v>Dazzl'n ♪ Diver</v>
      </c>
      <c r="B44" s="101" t="s">
        <v>599</v>
      </c>
      <c r="C44" s="98">
        <v>180.0</v>
      </c>
      <c r="D44" s="86" t="s">
        <v>600</v>
      </c>
      <c r="G44" s="86"/>
    </row>
    <row r="45">
      <c r="A45" s="89" t="str">
        <f>IF(
  AND(
    OR(Main!$M$7="", C45&gt;=Main!$M$7),
    OR(Main!$M$6="", C45&lt;=Main!$M$6)
  ),
  B45,
  ""
)</f>
        <v>A Kiss for Courage</v>
      </c>
      <c r="B45" s="101" t="s">
        <v>601</v>
      </c>
      <c r="C45" s="98">
        <v>180.0</v>
      </c>
      <c r="D45" s="86" t="s">
        <v>602</v>
      </c>
      <c r="G45" s="86"/>
    </row>
    <row r="46">
      <c r="A46" s="89" t="str">
        <f>IF(
  AND(
    OR(Main!$M$7="", C46&gt;=Main!$M$7),
    OR(Main!$M$6="", C46&lt;=Main!$M$6)
  ),
  B46,
  ""
)</f>
        <v>I Never Goof Up!</v>
      </c>
      <c r="B46" s="101" t="s">
        <v>603</v>
      </c>
      <c r="C46" s="98">
        <v>180.0</v>
      </c>
      <c r="D46" s="86" t="s">
        <v>470</v>
      </c>
      <c r="G46" s="86"/>
    </row>
    <row r="47">
      <c r="A47" s="89" t="str">
        <f>IF(
  AND(
    OR(Main!$M$7="", C47&gt;=Main!$M$7),
    OR(Main!$M$6="", C47&lt;=Main!$M$6)
  ),
  B47,
  ""
)</f>
        <v>Schwarzes Schwert</v>
      </c>
      <c r="B47" s="101" t="s">
        <v>604</v>
      </c>
      <c r="C47" s="98">
        <v>180.0</v>
      </c>
      <c r="D47" s="86" t="s">
        <v>462</v>
      </c>
      <c r="G47" s="86"/>
    </row>
    <row r="48">
      <c r="A48" s="89" t="str">
        <f>IF(
  AND(
    OR(Main!$M$7="", C48&gt;=Main!$M$7),
    OR(Main!$M$6="", C48&lt;=Main!$M$6)
  ),
  B48,
  ""
)</f>
        <v>Bountiful Harvest</v>
      </c>
      <c r="B48" s="101" t="s">
        <v>605</v>
      </c>
      <c r="C48" s="98">
        <v>180.0</v>
      </c>
      <c r="D48" s="86" t="s">
        <v>606</v>
      </c>
      <c r="G48" s="86"/>
    </row>
    <row r="49" ht="15.75" customHeight="1">
      <c r="A49" s="89" t="str">
        <f>IF(
  AND(
    OR(Main!$M$7="", C49&gt;=Main!$M$7),
    OR(Main!$M$6="", C49&lt;=Main!$M$6)
  ),
  B49,
  ""
)</f>
        <v>YUMMY☆SPEED!
</v>
      </c>
      <c r="B49" s="101" t="s">
        <v>607</v>
      </c>
      <c r="C49" s="98">
        <v>180.0</v>
      </c>
      <c r="D49" s="86" t="s">
        <v>466</v>
      </c>
    </row>
    <row r="50">
      <c r="A50" s="89" t="str">
        <f>IF(
  AND(
    OR(Main!$M$7="", C50&gt;=Main!$M$7),
    OR(Main!$M$6="", C50&lt;=Main!$M$6)
  ),
  B50,
  ""
)</f>
        <v>OMG! (ﾟ∀ﾟ) The Final Sprint! ☆</v>
      </c>
      <c r="B50" s="101" t="s">
        <v>608</v>
      </c>
      <c r="C50" s="98">
        <v>180.0</v>
      </c>
      <c r="D50" s="86" t="s">
        <v>459</v>
      </c>
    </row>
    <row r="51">
      <c r="A51" s="89" t="str">
        <f>IF(
  AND(
    OR(Main!$M$7="", C51&gt;=Main!$M$7),
    OR(Main!$M$6="", C51&lt;=Main!$M$6)
  ),
  B51,
  ""
)</f>
        <v>Give Mummy a Hug ♡</v>
      </c>
      <c r="B51" s="101" t="s">
        <v>609</v>
      </c>
      <c r="C51" s="98">
        <v>180.0</v>
      </c>
      <c r="D51" s="86" t="s">
        <v>610</v>
      </c>
    </row>
    <row r="52">
      <c r="A52" s="89" t="str">
        <f>IF(
  AND(
    OR(Main!$M$7="", C52&gt;=Main!$M$7),
    OR(Main!$M$6="", C52&lt;=Main!$M$6)
  ),
  B52,
  ""
)</f>
        <v>Every Rose Has Its Fangs</v>
      </c>
      <c r="B52" s="101" t="s">
        <v>611</v>
      </c>
      <c r="C52" s="98">
        <v>180.0</v>
      </c>
      <c r="D52" s="86" t="s">
        <v>612</v>
      </c>
    </row>
    <row r="53">
      <c r="A53" s="89" t="str">
        <f>IF(
  AND(
    OR(Main!$M$7="", C53&gt;=Main!$M$7),
    OR(Main!$M$6="", C53&lt;=Main!$M$6)
  ),
  B53,
  ""
)</f>
        <v>A Princess Must Seize Victory!</v>
      </c>
      <c r="B53" s="93" t="s">
        <v>613</v>
      </c>
      <c r="C53" s="94">
        <v>180.0</v>
      </c>
      <c r="D53" s="97" t="s">
        <v>468</v>
      </c>
    </row>
    <row r="54">
      <c r="A54" s="89" t="str">
        <f>IF(
  AND(
    OR(Main!$M$7="", C54&gt;=Main!$M$7),
    OR(Main!$M$6="", C54&lt;=Main!$M$6)
  ),
  B54,
  ""
)</f>
        <v>Chasing After You</v>
      </c>
      <c r="B54" s="93" t="s">
        <v>614</v>
      </c>
      <c r="C54" s="94">
        <v>180.0</v>
      </c>
      <c r="D54" s="97" t="s">
        <v>469</v>
      </c>
    </row>
    <row r="55">
      <c r="A55" s="89" t="str">
        <f>IF(
  AND(
    OR(Main!$M$7="", C55&gt;=Main!$M$7),
    OR(Main!$M$6="", C55&lt;=Main!$M$6)
  ),
  B55,
  ""
)</f>
        <v>Arrows Whistle, Shadows Disperse</v>
      </c>
      <c r="B55" s="93" t="s">
        <v>615</v>
      </c>
      <c r="C55" s="94">
        <v>180.0</v>
      </c>
      <c r="D55" s="97" t="s">
        <v>616</v>
      </c>
    </row>
    <row r="56">
      <c r="A56" s="89" t="str">
        <f>IF(
  AND(
    OR(Main!$M$7="", C56&gt;=Main!$M$7),
    OR(Main!$M$6="", C56&lt;=Main!$M$6)
  ),
  B56,
  ""
)</f>
        <v>Dancing in the Leaves</v>
      </c>
      <c r="B56" s="93" t="s">
        <v>617</v>
      </c>
      <c r="C56" s="94">
        <v>180.0</v>
      </c>
      <c r="D56" s="97" t="s">
        <v>618</v>
      </c>
    </row>
    <row r="57">
      <c r="A57" s="89" t="str">
        <f>IF(
  AND(
    OR(Main!$M$7="", C57&gt;=Main!$M$7),
    OR(Main!$M$6="", C57&lt;=Main!$M$6)
  ),
  B57,
  ""
)</f>
        <v>Pop &amp; Polish</v>
      </c>
      <c r="B57" s="93" t="s">
        <v>619</v>
      </c>
      <c r="C57" s="94">
        <v>180.0</v>
      </c>
      <c r="D57" s="97" t="s">
        <v>480</v>
      </c>
    </row>
    <row r="58">
      <c r="A58" s="89" t="str">
        <f>IF(
  AND(
    OR(Main!$M$7="", C58&gt;=Main!$M$7),
    OR(Main!$M$6="", C58&lt;=Main!$M$6)
  ),
  B58,
  ""
)</f>
        <v>Moving Past, and Beyond</v>
      </c>
      <c r="B58" s="93" t="s">
        <v>620</v>
      </c>
      <c r="C58" s="94">
        <v>180.0</v>
      </c>
      <c r="D58" s="97" t="s">
        <v>472</v>
      </c>
    </row>
    <row r="59">
      <c r="A59" s="89" t="str">
        <f>IF(
  AND(
    OR(Main!$M$7="", C59&gt;=Main!$M$7),
    OR(Main!$M$6="", C59&lt;=Main!$M$6)
  ),
  B59,
  ""
)</f>
        <v>Festive Miracle</v>
      </c>
      <c r="B59" s="101" t="s">
        <v>621</v>
      </c>
      <c r="C59" s="94">
        <v>180.0</v>
      </c>
      <c r="D59" s="97" t="s">
        <v>622</v>
      </c>
    </row>
    <row r="60">
      <c r="A60" s="89" t="str">
        <f>IF(
  AND(
    OR(Main!$M$7="", C60&gt;=Main!$M$7),
    OR(Main!$M$6="", C60&lt;=Main!$M$6)
  ),
  B60,
  ""
)</f>
        <v>Presents from X</v>
      </c>
      <c r="B60" s="101" t="s">
        <v>623</v>
      </c>
      <c r="C60" s="94">
        <v>180.0</v>
      </c>
      <c r="D60" s="97" t="s">
        <v>624</v>
      </c>
    </row>
    <row r="61">
      <c r="A61" s="89" t="str">
        <f>IF(
  AND(
    OR(Main!$M$7="", C61&gt;=Main!$M$7),
    OR(Main!$M$6="", C61&lt;=Main!$M$6)
  ),
  B61,
  ""
)</f>
        <v>Fairy Tale</v>
      </c>
      <c r="B61" s="101" t="s">
        <v>625</v>
      </c>
      <c r="C61" s="94">
        <v>180.0</v>
      </c>
      <c r="D61" s="97" t="s">
        <v>463</v>
      </c>
    </row>
    <row r="62">
      <c r="A62" s="89" t="str">
        <f>IF(
  AND(
    OR(Main!$M$7="", C62&gt;=Main!$M$7),
    OR(Main!$M$6="", C62&lt;=Main!$M$6)
  ),
  B62,
  ""
)</f>
        <v>White Lightning Comin' Through!</v>
      </c>
      <c r="B62" s="101" t="s">
        <v>626</v>
      </c>
      <c r="C62" s="94">
        <v>180.0</v>
      </c>
      <c r="D62" s="97" t="s">
        <v>478</v>
      </c>
    </row>
    <row r="63">
      <c r="A63" s="89" t="str">
        <f>IF(
  AND(
    OR(Main!$M$7="", C63&gt;=Main!$M$7),
    OR(Main!$M$6="", C63&lt;=Main!$M$6)
  ),
  B63,
  ""
)</f>
        <v>114th Time's the Charm</v>
      </c>
      <c r="B63" s="101" t="s">
        <v>627</v>
      </c>
      <c r="C63" s="94">
        <v>180.0</v>
      </c>
      <c r="D63" s="97" t="s">
        <v>628</v>
      </c>
    </row>
    <row r="64">
      <c r="A64" s="89" t="str">
        <f>IF(
  AND(
    OR(Main!$M$7="", C64&gt;=Main!$M$7),
    OR(Main!$M$6="", C64&lt;=Main!$M$6)
  ),
  B64,
  ""
)</f>
        <v>Barcarole of Blessings</v>
      </c>
      <c r="B64" s="101" t="s">
        <v>629</v>
      </c>
      <c r="C64" s="94">
        <v>180.0</v>
      </c>
      <c r="D64" s="97" t="s">
        <v>630</v>
      </c>
    </row>
    <row r="65">
      <c r="A65" s="97" t="str">
        <f>IF(
  AND(
    OR(Main!$M$7="", C65&gt;=Main!$M$7),
    OR(Main!$M$6="", C65&lt;=Main!$M$6)
  ),
  B65,
  ""
)</f>
        <v>Ambition to Surpass the Sakura</v>
      </c>
      <c r="B65" s="93" t="s">
        <v>631</v>
      </c>
      <c r="C65" s="107">
        <v>180.0</v>
      </c>
      <c r="D65" s="97" t="s">
        <v>32</v>
      </c>
    </row>
    <row r="66">
      <c r="A66" s="143" t="str">
        <f>IF(
  AND(
    OR(Main!$M$7="", C66&gt;=Main!$M$7),
    OR(Main!$M$6="", C66&lt;=Main!$M$6)
  ),
  B66,
  ""
)</f>
        <v>Operation Cacao</v>
      </c>
      <c r="B66" s="144" t="s">
        <v>632</v>
      </c>
      <c r="C66" s="107">
        <v>180.0</v>
      </c>
      <c r="D66" s="97" t="s">
        <v>633</v>
      </c>
    </row>
    <row r="67">
      <c r="A67" s="143" t="str">
        <f>IF(
  AND(
    OR(Main!$M$7="", C67&gt;=Main!$M$7),
    OR(Main!$M$6="", C67&lt;=Main!$M$6)
  ),
  B67,
  ""
)</f>
        <v>Guten Appetit ♪</v>
      </c>
      <c r="B67" s="145" t="s">
        <v>634</v>
      </c>
      <c r="C67" s="107">
        <v>180.0</v>
      </c>
      <c r="D67" s="97" t="s">
        <v>635</v>
      </c>
    </row>
    <row r="68">
      <c r="A68" s="143" t="str">
        <f>IF(
  AND(
    OR(Main!$M$7="", C68&gt;=Main!$M$7),
    OR(Main!$M$6="", C68&lt;=Main!$M$6)
  ),
  B68,
  ""
)</f>
        <v>A Lifelong Dream, A Moment's Flight</v>
      </c>
      <c r="B68" s="145" t="s">
        <v>636</v>
      </c>
      <c r="C68" s="107">
        <v>180.0</v>
      </c>
      <c r="D68" s="97" t="s">
        <v>471</v>
      </c>
    </row>
    <row r="69">
      <c r="A69" s="146"/>
      <c r="B69" s="110"/>
    </row>
    <row r="70">
      <c r="A70" s="146"/>
      <c r="B70" s="110"/>
    </row>
    <row r="71">
      <c r="A71" s="146"/>
    </row>
    <row r="72">
      <c r="A72" s="146"/>
    </row>
    <row r="73">
      <c r="A73" s="146"/>
    </row>
    <row r="74">
      <c r="A74" s="146"/>
    </row>
    <row r="75">
      <c r="A75" s="146"/>
    </row>
    <row r="76">
      <c r="A76" s="146"/>
    </row>
    <row r="77">
      <c r="A77" s="146"/>
    </row>
    <row r="78">
      <c r="A78" s="146"/>
    </row>
    <row r="79">
      <c r="A79" s="146"/>
    </row>
    <row r="80">
      <c r="A80" s="146"/>
    </row>
    <row r="81">
      <c r="A81" s="146"/>
    </row>
    <row r="82">
      <c r="A82" s="146"/>
    </row>
    <row r="83">
      <c r="A83" s="146"/>
    </row>
    <row r="84">
      <c r="A84" s="146"/>
    </row>
    <row r="85">
      <c r="A85" s="146"/>
    </row>
    <row r="86">
      <c r="A86" s="146"/>
    </row>
    <row r="87">
      <c r="A87" s="146"/>
    </row>
    <row r="88">
      <c r="A88" s="146"/>
    </row>
    <row r="89">
      <c r="A89" s="146"/>
    </row>
    <row r="90">
      <c r="A90" s="146"/>
    </row>
    <row r="91">
      <c r="A91" s="146"/>
    </row>
    <row r="92">
      <c r="A92" s="146"/>
    </row>
    <row r="93">
      <c r="A93" s="146"/>
    </row>
    <row r="94">
      <c r="A94" s="146"/>
    </row>
    <row r="95">
      <c r="A95" s="146"/>
    </row>
    <row r="96">
      <c r="A96" s="146"/>
    </row>
    <row r="97">
      <c r="A97" s="146"/>
    </row>
    <row r="98">
      <c r="A98" s="146"/>
    </row>
    <row r="99">
      <c r="A99" s="146"/>
    </row>
    <row r="100">
      <c r="A100" s="146"/>
    </row>
    <row r="101">
      <c r="A101" s="146"/>
    </row>
    <row r="102">
      <c r="A102" s="146"/>
    </row>
    <row r="103">
      <c r="A103" s="146"/>
    </row>
    <row r="104">
      <c r="A104" s="146"/>
    </row>
    <row r="105">
      <c r="A105" s="146"/>
    </row>
    <row r="106">
      <c r="A106" s="146"/>
    </row>
    <row r="107">
      <c r="A107" s="146"/>
    </row>
    <row r="108">
      <c r="A108" s="146"/>
    </row>
    <row r="109">
      <c r="A109" s="146"/>
    </row>
    <row r="110">
      <c r="A110" s="146"/>
    </row>
    <row r="111">
      <c r="A111" s="146"/>
    </row>
    <row r="112">
      <c r="A112" s="146"/>
    </row>
    <row r="113">
      <c r="A113" s="146"/>
    </row>
    <row r="114">
      <c r="A114" s="146"/>
    </row>
    <row r="115">
      <c r="A115" s="146"/>
    </row>
    <row r="116">
      <c r="A116" s="146"/>
    </row>
    <row r="117">
      <c r="A117" s="146"/>
    </row>
    <row r="118">
      <c r="A118" s="146"/>
    </row>
    <row r="119">
      <c r="A119" s="146"/>
    </row>
    <row r="120">
      <c r="A120" s="146"/>
    </row>
    <row r="121">
      <c r="A121" s="146"/>
    </row>
    <row r="122">
      <c r="A122" s="146"/>
    </row>
    <row r="123">
      <c r="A123" s="146"/>
    </row>
    <row r="124">
      <c r="A124" s="146"/>
    </row>
    <row r="125">
      <c r="A125" s="146"/>
    </row>
    <row r="126">
      <c r="A126" s="146"/>
    </row>
    <row r="127">
      <c r="A127" s="146"/>
    </row>
    <row r="128">
      <c r="A128" s="146"/>
    </row>
    <row r="129">
      <c r="A129" s="146"/>
    </row>
    <row r="130">
      <c r="A130" s="146"/>
    </row>
    <row r="131">
      <c r="A131" s="146"/>
    </row>
    <row r="132">
      <c r="A132" s="146"/>
    </row>
    <row r="133">
      <c r="A133" s="146"/>
    </row>
    <row r="134">
      <c r="A134" s="146"/>
    </row>
    <row r="135">
      <c r="A135" s="146"/>
    </row>
    <row r="136">
      <c r="A136" s="146"/>
    </row>
    <row r="137">
      <c r="A137" s="146"/>
    </row>
    <row r="138">
      <c r="A138" s="146"/>
    </row>
    <row r="139">
      <c r="A139" s="146"/>
    </row>
    <row r="140">
      <c r="A140" s="146"/>
    </row>
    <row r="141">
      <c r="A141" s="146"/>
    </row>
    <row r="142">
      <c r="A142" s="146"/>
    </row>
    <row r="143">
      <c r="A143" s="146"/>
    </row>
    <row r="144">
      <c r="A144" s="146"/>
    </row>
    <row r="145">
      <c r="A145" s="146"/>
    </row>
    <row r="146">
      <c r="A146" s="146"/>
    </row>
    <row r="147">
      <c r="A147" s="146"/>
    </row>
    <row r="148">
      <c r="A148" s="146"/>
    </row>
    <row r="149">
      <c r="A149" s="146"/>
    </row>
    <row r="150">
      <c r="A150" s="146"/>
    </row>
    <row r="151">
      <c r="A151" s="146"/>
    </row>
    <row r="152">
      <c r="A152" s="146"/>
    </row>
    <row r="153">
      <c r="A153" s="146"/>
    </row>
    <row r="154">
      <c r="A154" s="146"/>
    </row>
    <row r="155">
      <c r="A155" s="146"/>
    </row>
    <row r="156">
      <c r="A156" s="146"/>
    </row>
    <row r="157">
      <c r="A157" s="146"/>
    </row>
    <row r="158">
      <c r="A158" s="146"/>
    </row>
    <row r="159">
      <c r="A159" s="146"/>
    </row>
    <row r="160">
      <c r="A160" s="146"/>
    </row>
    <row r="161">
      <c r="A161" s="146"/>
    </row>
    <row r="162">
      <c r="A162" s="146"/>
    </row>
    <row r="163">
      <c r="A163" s="146"/>
    </row>
    <row r="164">
      <c r="A164" s="146"/>
    </row>
    <row r="165">
      <c r="A165" s="146"/>
    </row>
    <row r="166">
      <c r="A166" s="146"/>
    </row>
    <row r="167">
      <c r="A167" s="146"/>
    </row>
    <row r="168">
      <c r="A168" s="146"/>
    </row>
    <row r="169">
      <c r="A169" s="146"/>
    </row>
    <row r="170">
      <c r="A170" s="146"/>
    </row>
    <row r="171">
      <c r="A171" s="146"/>
    </row>
    <row r="172">
      <c r="A172" s="146"/>
    </row>
    <row r="173">
      <c r="A173" s="146"/>
    </row>
    <row r="174">
      <c r="A174" s="146"/>
    </row>
    <row r="175">
      <c r="A175" s="146"/>
    </row>
    <row r="176">
      <c r="A176" s="146"/>
    </row>
    <row r="177">
      <c r="A177" s="146"/>
    </row>
    <row r="178">
      <c r="A178" s="146"/>
    </row>
    <row r="179">
      <c r="A179" s="146"/>
    </row>
    <row r="180">
      <c r="A180" s="146"/>
    </row>
    <row r="181">
      <c r="A181" s="146"/>
    </row>
    <row r="182">
      <c r="A182" s="146"/>
    </row>
    <row r="183">
      <c r="A183" s="146"/>
    </row>
    <row r="184">
      <c r="A184" s="146"/>
    </row>
    <row r="185">
      <c r="A185" s="146"/>
    </row>
    <row r="186">
      <c r="A186" s="146"/>
    </row>
    <row r="187">
      <c r="A187" s="146"/>
    </row>
    <row r="188">
      <c r="A188" s="146"/>
    </row>
  </sheetData>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9.25"/>
    <col customWidth="1" min="3" max="3" width="60.13"/>
    <col customWidth="1" min="9" max="9" width="2.0"/>
    <col customWidth="1" min="10" max="10" width="12.63"/>
    <col customWidth="1" min="11" max="13" width="2.0"/>
    <col customWidth="1" min="15" max="15" width="2.0"/>
    <col customWidth="1" min="17" max="17" width="2.0"/>
  </cols>
  <sheetData>
    <row r="1">
      <c r="A1" s="147" t="s">
        <v>637</v>
      </c>
      <c r="B1" s="148" t="s">
        <v>638</v>
      </c>
      <c r="C1" s="149" t="s">
        <v>639</v>
      </c>
      <c r="E1" s="147" t="s">
        <v>640</v>
      </c>
      <c r="F1" s="150" t="str">
        <f>IFERROR(__xludf.DUMMYFUNCTION("INDEX(FILTER(changelog!B:B , changelog!B:B&lt;&gt;""""), COUNTA(FILTER(changelog!B:B,changelog!B:B&lt;&gt;"""")))"),"2.4.0")</f>
        <v>2.4.0</v>
      </c>
      <c r="I1" s="151"/>
      <c r="J1" s="152" t="s">
        <v>641</v>
      </c>
      <c r="K1" s="153"/>
      <c r="M1" s="151" t="s">
        <v>642</v>
      </c>
      <c r="N1" s="154"/>
      <c r="O1" s="154"/>
      <c r="P1" s="154"/>
      <c r="Q1" s="155"/>
    </row>
    <row r="2">
      <c r="A2" s="156">
        <v>45865.0</v>
      </c>
      <c r="B2" s="157" t="s">
        <v>643</v>
      </c>
      <c r="C2" s="158" t="s">
        <v>644</v>
      </c>
      <c r="I2" s="159"/>
      <c r="J2" s="160" t="s">
        <v>645</v>
      </c>
      <c r="K2" s="161"/>
      <c r="M2" s="159"/>
      <c r="N2" s="160" t="s">
        <v>646</v>
      </c>
      <c r="O2" s="160"/>
      <c r="P2" s="160" t="s">
        <v>647</v>
      </c>
      <c r="Q2" s="162"/>
    </row>
    <row r="3" ht="75.0" customHeight="1">
      <c r="A3" s="156">
        <v>45866.0</v>
      </c>
      <c r="B3" s="157" t="s">
        <v>648</v>
      </c>
      <c r="C3" s="163" t="s">
        <v>649</v>
      </c>
      <c r="E3" s="164" t="s">
        <v>650</v>
      </c>
      <c r="F3" s="165" t="s">
        <v>651</v>
      </c>
      <c r="G3" s="166" t="s">
        <v>652</v>
      </c>
      <c r="I3" s="167"/>
      <c r="J3" s="168"/>
      <c r="K3" s="161"/>
      <c r="M3" s="167"/>
      <c r="N3" s="168"/>
      <c r="O3" s="92"/>
      <c r="P3" s="168"/>
      <c r="Q3" s="161"/>
    </row>
    <row r="4">
      <c r="A4" s="156">
        <v>45867.0</v>
      </c>
      <c r="B4" s="157" t="s">
        <v>653</v>
      </c>
      <c r="C4" s="158" t="s">
        <v>654</v>
      </c>
      <c r="E4" s="86" t="s">
        <v>655</v>
      </c>
      <c r="I4" s="169"/>
      <c r="J4" s="170"/>
      <c r="K4" s="171"/>
      <c r="M4" s="169"/>
      <c r="N4" s="170" t="s">
        <v>656</v>
      </c>
      <c r="O4" s="172"/>
      <c r="P4" s="170" t="s">
        <v>657</v>
      </c>
      <c r="Q4" s="173"/>
    </row>
    <row r="5" ht="15.75" customHeight="1">
      <c r="A5" s="156">
        <v>45868.0</v>
      </c>
      <c r="B5" s="157" t="s">
        <v>658</v>
      </c>
      <c r="C5" s="163" t="s">
        <v>659</v>
      </c>
    </row>
    <row r="6" ht="15.75" customHeight="1">
      <c r="A6" s="174"/>
      <c r="B6" s="175"/>
      <c r="J6" s="151" t="s">
        <v>660</v>
      </c>
      <c r="K6" s="154"/>
      <c r="L6" s="154"/>
      <c r="M6" s="154"/>
      <c r="N6" s="155"/>
      <c r="O6" s="176"/>
    </row>
    <row r="7" ht="15.75" customHeight="1">
      <c r="A7" s="174"/>
      <c r="B7" s="175"/>
      <c r="J7" s="169"/>
      <c r="K7" s="172"/>
      <c r="L7" s="172"/>
      <c r="M7" s="172"/>
      <c r="N7" s="173"/>
      <c r="O7" s="176"/>
    </row>
    <row r="8" ht="15.75" customHeight="1">
      <c r="A8" s="174"/>
      <c r="B8" s="175"/>
      <c r="J8" s="177" t="s">
        <v>661</v>
      </c>
      <c r="K8" s="154"/>
      <c r="L8" s="154"/>
      <c r="M8" s="154"/>
      <c r="N8" s="155"/>
    </row>
    <row r="9" ht="15.75" customHeight="1">
      <c r="A9" s="156">
        <v>45871.0</v>
      </c>
      <c r="B9" s="157" t="s">
        <v>662</v>
      </c>
      <c r="C9" s="158" t="s">
        <v>663</v>
      </c>
      <c r="D9" s="178" t="s">
        <v>664</v>
      </c>
      <c r="J9" s="179" t="s">
        <v>665</v>
      </c>
      <c r="N9" s="180"/>
    </row>
    <row r="10" ht="15.75" customHeight="1">
      <c r="A10" s="156">
        <v>45872.0</v>
      </c>
      <c r="B10" s="157" t="s">
        <v>666</v>
      </c>
      <c r="C10" s="163" t="s">
        <v>667</v>
      </c>
      <c r="J10" s="179" t="s">
        <v>668</v>
      </c>
      <c r="N10" s="180"/>
    </row>
    <row r="11" ht="15.75" customHeight="1">
      <c r="A11" s="156">
        <v>45873.0</v>
      </c>
      <c r="B11" s="157" t="s">
        <v>669</v>
      </c>
      <c r="C11" s="163" t="s">
        <v>670</v>
      </c>
      <c r="J11" s="179" t="s">
        <v>671</v>
      </c>
      <c r="N11" s="180"/>
    </row>
    <row r="12" ht="15.75" customHeight="1">
      <c r="A12" s="156">
        <v>45874.0</v>
      </c>
      <c r="B12" s="157" t="s">
        <v>672</v>
      </c>
      <c r="C12" s="181" t="s">
        <v>673</v>
      </c>
      <c r="J12" s="179" t="s">
        <v>674</v>
      </c>
      <c r="N12" s="180"/>
    </row>
    <row r="13" ht="15.75" customHeight="1">
      <c r="A13" s="174"/>
      <c r="B13" s="175"/>
      <c r="J13" s="179" t="s">
        <v>675</v>
      </c>
      <c r="N13" s="180"/>
    </row>
    <row r="14" ht="15.75" customHeight="1">
      <c r="A14" s="174"/>
      <c r="B14" s="175"/>
      <c r="J14" s="179" t="s">
        <v>676</v>
      </c>
      <c r="N14" s="180"/>
    </row>
    <row r="15" ht="15.75" customHeight="1">
      <c r="A15" s="174"/>
      <c r="B15" s="175"/>
      <c r="J15" s="179" t="s">
        <v>677</v>
      </c>
      <c r="N15" s="180"/>
    </row>
    <row r="16" ht="15.75" customHeight="1">
      <c r="A16" s="156">
        <v>45880.0</v>
      </c>
      <c r="B16" s="157" t="s">
        <v>678</v>
      </c>
      <c r="C16" s="163" t="s">
        <v>679</v>
      </c>
      <c r="J16" s="179" t="s">
        <v>680</v>
      </c>
      <c r="N16" s="180"/>
    </row>
    <row r="17" ht="15.75" customHeight="1">
      <c r="A17" s="156">
        <v>45885.0</v>
      </c>
      <c r="B17" s="157" t="s">
        <v>681</v>
      </c>
      <c r="C17" s="182" t="s">
        <v>682</v>
      </c>
      <c r="J17" s="179" t="s">
        <v>683</v>
      </c>
      <c r="N17" s="180"/>
    </row>
    <row r="18" ht="15.75" customHeight="1">
      <c r="A18" s="174"/>
      <c r="B18" s="175"/>
      <c r="J18" s="179" t="s">
        <v>684</v>
      </c>
      <c r="N18" s="180"/>
    </row>
    <row r="19" ht="15.75" customHeight="1">
      <c r="A19" s="174"/>
      <c r="B19" s="175"/>
      <c r="J19" s="179" t="s">
        <v>685</v>
      </c>
      <c r="N19" s="180"/>
    </row>
    <row r="20" ht="15.75" customHeight="1">
      <c r="A20" s="156">
        <v>45887.0</v>
      </c>
      <c r="B20" s="157" t="s">
        <v>686</v>
      </c>
      <c r="C20" s="182" t="s">
        <v>687</v>
      </c>
      <c r="D20" s="183" t="s">
        <v>688</v>
      </c>
      <c r="J20" s="179" t="s">
        <v>689</v>
      </c>
      <c r="N20" s="180"/>
    </row>
    <row r="21" ht="15.75" customHeight="1">
      <c r="A21" s="174"/>
      <c r="B21" s="175"/>
      <c r="J21" s="184" t="s">
        <v>690</v>
      </c>
      <c r="K21" s="172"/>
      <c r="L21" s="172"/>
      <c r="M21" s="172"/>
      <c r="N21" s="173"/>
    </row>
    <row r="22" ht="15.75" customHeight="1">
      <c r="A22" s="174"/>
      <c r="B22" s="175"/>
      <c r="J22" s="185"/>
      <c r="K22" s="185"/>
      <c r="L22" s="185"/>
      <c r="M22" s="185"/>
      <c r="N22" s="185"/>
    </row>
    <row r="23" ht="15.75" customHeight="1">
      <c r="A23" s="174"/>
      <c r="B23" s="175"/>
      <c r="J23" s="185"/>
      <c r="K23" s="185"/>
      <c r="L23" s="185"/>
      <c r="M23" s="185"/>
      <c r="N23" s="185"/>
    </row>
    <row r="24" ht="15.75" customHeight="1">
      <c r="A24" s="174"/>
      <c r="B24" s="175"/>
      <c r="J24" s="185"/>
      <c r="K24" s="185"/>
      <c r="L24" s="185"/>
      <c r="M24" s="185"/>
      <c r="N24" s="185"/>
    </row>
    <row r="25" ht="15.75" customHeight="1">
      <c r="A25" s="156">
        <v>45889.0</v>
      </c>
      <c r="B25" s="157" t="s">
        <v>691</v>
      </c>
      <c r="C25" s="163" t="s">
        <v>692</v>
      </c>
      <c r="J25" s="185"/>
      <c r="K25" s="185"/>
      <c r="L25" s="185"/>
      <c r="M25" s="185"/>
      <c r="N25" s="185"/>
    </row>
    <row r="26" ht="15.75" customHeight="1">
      <c r="A26" s="156">
        <v>45893.0</v>
      </c>
      <c r="B26" s="157" t="s">
        <v>693</v>
      </c>
      <c r="C26" s="158" t="s">
        <v>694</v>
      </c>
      <c r="E26" s="186" t="s">
        <v>695</v>
      </c>
      <c r="J26" s="185"/>
      <c r="K26" s="185"/>
      <c r="L26" s="185"/>
      <c r="M26" s="185"/>
      <c r="N26" s="185"/>
    </row>
    <row r="27" ht="15.75" customHeight="1">
      <c r="A27" s="174"/>
      <c r="B27" s="175"/>
      <c r="J27" s="185"/>
      <c r="K27" s="185"/>
      <c r="L27" s="185"/>
      <c r="M27" s="185"/>
      <c r="N27" s="185"/>
    </row>
    <row r="28" ht="15.75" customHeight="1">
      <c r="A28" s="156">
        <v>45893.0</v>
      </c>
      <c r="B28" s="157" t="s">
        <v>696</v>
      </c>
      <c r="C28" s="163" t="s">
        <v>697</v>
      </c>
      <c r="J28" s="185"/>
      <c r="K28" s="185"/>
      <c r="L28" s="185"/>
      <c r="M28" s="185"/>
      <c r="N28" s="185"/>
    </row>
    <row r="29" ht="15.75" customHeight="1">
      <c r="A29" s="174"/>
      <c r="B29" s="175"/>
      <c r="J29" s="185"/>
      <c r="K29" s="185"/>
      <c r="L29" s="185"/>
      <c r="M29" s="185"/>
      <c r="N29" s="185"/>
    </row>
    <row r="30" ht="15.75" customHeight="1">
      <c r="A30" s="174"/>
      <c r="B30" s="175"/>
      <c r="J30" s="185"/>
      <c r="K30" s="185"/>
      <c r="L30" s="185"/>
      <c r="M30" s="185"/>
      <c r="N30" s="185"/>
    </row>
    <row r="31" ht="15.75" customHeight="1">
      <c r="A31" s="156">
        <v>45894.0</v>
      </c>
      <c r="B31" s="157" t="s">
        <v>698</v>
      </c>
      <c r="C31" s="182" t="s">
        <v>699</v>
      </c>
      <c r="J31" s="185"/>
      <c r="K31" s="185"/>
      <c r="L31" s="185"/>
      <c r="M31" s="185"/>
      <c r="N31" s="185"/>
    </row>
    <row r="32" ht="15.75" customHeight="1">
      <c r="A32" s="174"/>
      <c r="B32" s="175"/>
      <c r="J32" s="185"/>
      <c r="K32" s="185"/>
      <c r="L32" s="185"/>
      <c r="M32" s="185"/>
      <c r="N32" s="185"/>
    </row>
    <row r="33" ht="15.75" customHeight="1">
      <c r="A33" s="174"/>
      <c r="B33" s="175"/>
      <c r="J33" s="185"/>
      <c r="K33" s="185"/>
      <c r="L33" s="185"/>
      <c r="M33" s="185"/>
      <c r="N33" s="185"/>
    </row>
    <row r="34" ht="15.75" customHeight="1">
      <c r="A34" s="156">
        <v>45897.0</v>
      </c>
      <c r="B34" s="157" t="s">
        <v>700</v>
      </c>
      <c r="C34" s="163" t="s">
        <v>701</v>
      </c>
      <c r="J34" s="185"/>
      <c r="K34" s="185"/>
      <c r="L34" s="185"/>
      <c r="M34" s="185"/>
      <c r="N34" s="185"/>
    </row>
    <row r="35" ht="15.75" customHeight="1">
      <c r="A35" s="174"/>
      <c r="B35" s="175"/>
      <c r="J35" s="185"/>
      <c r="K35" s="185"/>
      <c r="L35" s="185"/>
      <c r="M35" s="185"/>
      <c r="N35" s="185"/>
    </row>
    <row r="36" ht="15.75" customHeight="1">
      <c r="A36" s="156">
        <v>45898.0</v>
      </c>
      <c r="B36" s="157"/>
      <c r="C36" s="187" t="s">
        <v>702</v>
      </c>
      <c r="J36" s="185"/>
      <c r="K36" s="185"/>
      <c r="L36" s="185"/>
      <c r="M36" s="185"/>
      <c r="N36" s="185"/>
    </row>
    <row r="37" ht="15.75" customHeight="1">
      <c r="A37" s="174"/>
      <c r="B37" s="175"/>
      <c r="J37" s="185"/>
      <c r="K37" s="185"/>
      <c r="L37" s="185"/>
      <c r="M37" s="185"/>
      <c r="N37" s="185"/>
    </row>
    <row r="38" ht="15.75" customHeight="1">
      <c r="A38" s="174"/>
      <c r="B38" s="175"/>
      <c r="J38" s="185"/>
      <c r="K38" s="185"/>
      <c r="L38" s="185"/>
      <c r="M38" s="185"/>
      <c r="N38" s="185"/>
    </row>
    <row r="39" ht="15.75" customHeight="1">
      <c r="A39" s="188"/>
      <c r="B39" s="175"/>
      <c r="J39" s="185"/>
      <c r="K39" s="185"/>
      <c r="L39" s="185"/>
      <c r="M39" s="185"/>
      <c r="N39" s="185"/>
    </row>
    <row r="40" ht="15.75" customHeight="1">
      <c r="A40" s="174"/>
      <c r="B40" s="175"/>
      <c r="C40" s="187" t="s">
        <v>703</v>
      </c>
      <c r="J40" s="185"/>
      <c r="K40" s="185"/>
      <c r="L40" s="185"/>
      <c r="M40" s="185"/>
      <c r="N40" s="185"/>
    </row>
    <row r="41" ht="15.75" customHeight="1">
      <c r="A41" s="174"/>
      <c r="B41" s="175"/>
      <c r="J41" s="185"/>
      <c r="K41" s="185"/>
      <c r="L41" s="185"/>
      <c r="M41" s="185"/>
      <c r="N41" s="185"/>
    </row>
    <row r="42" ht="15.75" customHeight="1">
      <c r="A42" s="189" t="s">
        <v>704</v>
      </c>
      <c r="B42" s="190" t="s">
        <v>705</v>
      </c>
      <c r="C42" s="163" t="s">
        <v>706</v>
      </c>
      <c r="J42" s="185"/>
      <c r="K42" s="185"/>
      <c r="L42" s="185"/>
      <c r="M42" s="185"/>
      <c r="N42" s="185"/>
    </row>
    <row r="43" ht="15.75" customHeight="1">
      <c r="A43" s="174"/>
      <c r="B43" s="175"/>
      <c r="J43" s="185"/>
      <c r="K43" s="185"/>
      <c r="L43" s="185"/>
      <c r="M43" s="185"/>
      <c r="N43" s="185"/>
    </row>
    <row r="44" ht="15.75" customHeight="1">
      <c r="A44" s="174"/>
      <c r="B44" s="175"/>
      <c r="J44" s="185"/>
      <c r="K44" s="185"/>
      <c r="L44" s="185"/>
      <c r="M44" s="185"/>
      <c r="N44" s="185"/>
    </row>
    <row r="45" ht="15.75" customHeight="1">
      <c r="A45" s="174"/>
      <c r="B45" s="175"/>
      <c r="J45" s="185"/>
      <c r="K45" s="185"/>
      <c r="L45" s="185"/>
      <c r="M45" s="185"/>
      <c r="N45" s="185"/>
    </row>
    <row r="46" ht="15.75" customHeight="1">
      <c r="A46" s="174"/>
      <c r="B46" s="175"/>
      <c r="J46" s="185"/>
      <c r="K46" s="185"/>
      <c r="L46" s="185"/>
      <c r="M46" s="185"/>
      <c r="N46" s="185"/>
    </row>
    <row r="47" ht="15.75" customHeight="1">
      <c r="A47" s="174"/>
      <c r="B47" s="175"/>
      <c r="J47" s="185"/>
      <c r="K47" s="185"/>
      <c r="L47" s="185"/>
      <c r="M47" s="185"/>
      <c r="N47" s="185"/>
    </row>
    <row r="48" ht="15.75" customHeight="1">
      <c r="A48" s="174"/>
      <c r="B48" s="175"/>
      <c r="J48" s="185"/>
      <c r="K48" s="185"/>
      <c r="L48" s="185"/>
      <c r="M48" s="185"/>
      <c r="N48" s="185"/>
    </row>
    <row r="49" ht="15.75" customHeight="1">
      <c r="A49" s="174"/>
      <c r="B49" s="175"/>
      <c r="C49" s="158" t="s">
        <v>707</v>
      </c>
      <c r="J49" s="185"/>
      <c r="K49" s="185"/>
      <c r="L49" s="185"/>
      <c r="M49" s="185"/>
      <c r="N49" s="185"/>
    </row>
    <row r="50" ht="15.75" customHeight="1">
      <c r="A50" s="174"/>
      <c r="B50" s="175" t="s">
        <v>708</v>
      </c>
      <c r="C50" s="163" t="s">
        <v>709</v>
      </c>
      <c r="J50" s="185"/>
      <c r="K50" s="185"/>
      <c r="L50" s="185"/>
      <c r="M50" s="185"/>
      <c r="N50" s="185"/>
    </row>
    <row r="51" ht="15.75" customHeight="1">
      <c r="A51" s="174"/>
      <c r="B51" s="175"/>
      <c r="J51" s="185"/>
      <c r="K51" s="185"/>
      <c r="L51" s="185"/>
      <c r="M51" s="185"/>
      <c r="N51" s="185"/>
    </row>
    <row r="52" ht="15.75" customHeight="1">
      <c r="A52" s="174"/>
      <c r="B52" s="175"/>
      <c r="J52" s="185"/>
      <c r="K52" s="185"/>
      <c r="L52" s="185"/>
      <c r="M52" s="185"/>
      <c r="N52" s="185"/>
    </row>
    <row r="53" ht="15.75" customHeight="1">
      <c r="A53" s="174"/>
      <c r="B53" s="175"/>
      <c r="J53" s="185"/>
      <c r="K53" s="185"/>
      <c r="L53" s="185"/>
      <c r="M53" s="185"/>
      <c r="N53" s="185"/>
    </row>
    <row r="54" ht="15.75" customHeight="1">
      <c r="A54" s="189" t="s">
        <v>710</v>
      </c>
      <c r="B54" s="190" t="s">
        <v>711</v>
      </c>
      <c r="C54" s="187" t="s">
        <v>712</v>
      </c>
      <c r="J54" s="185"/>
      <c r="K54" s="185"/>
      <c r="L54" s="185"/>
      <c r="M54" s="185"/>
      <c r="N54" s="185"/>
    </row>
    <row r="55" ht="15.75" customHeight="1">
      <c r="A55" s="174"/>
      <c r="B55" s="175"/>
      <c r="J55" s="185"/>
      <c r="K55" s="185"/>
      <c r="L55" s="185"/>
      <c r="M55" s="185"/>
      <c r="N55" s="185"/>
    </row>
    <row r="56" ht="15.75" customHeight="1">
      <c r="A56" s="174"/>
      <c r="B56" s="175"/>
      <c r="J56" s="185"/>
      <c r="K56" s="185"/>
      <c r="L56" s="185"/>
      <c r="M56" s="185"/>
      <c r="N56" s="185"/>
    </row>
    <row r="57" ht="15.75" customHeight="1">
      <c r="A57" s="174"/>
      <c r="B57" s="175"/>
      <c r="J57" s="185"/>
      <c r="K57" s="185"/>
      <c r="L57" s="185"/>
      <c r="M57" s="185"/>
      <c r="N57" s="185"/>
    </row>
    <row r="58" ht="15.75" customHeight="1">
      <c r="A58" s="174"/>
      <c r="B58" s="175"/>
      <c r="C58" s="163" t="s">
        <v>713</v>
      </c>
      <c r="J58" s="185"/>
      <c r="K58" s="185"/>
      <c r="L58" s="185"/>
      <c r="M58" s="185"/>
      <c r="N58" s="185"/>
    </row>
    <row r="59" ht="15.75" customHeight="1">
      <c r="A59" s="189" t="s">
        <v>714</v>
      </c>
      <c r="B59" s="190" t="s">
        <v>715</v>
      </c>
      <c r="C59" s="163" t="s">
        <v>716</v>
      </c>
      <c r="J59" s="185"/>
      <c r="K59" s="185"/>
      <c r="L59" s="185"/>
      <c r="M59" s="185"/>
      <c r="N59" s="185"/>
    </row>
    <row r="60" ht="15.75" customHeight="1">
      <c r="A60" s="189" t="s">
        <v>717</v>
      </c>
      <c r="B60" s="190" t="s">
        <v>718</v>
      </c>
      <c r="C60" s="163" t="s">
        <v>719</v>
      </c>
      <c r="J60" s="185"/>
      <c r="K60" s="185"/>
      <c r="L60" s="185"/>
      <c r="M60" s="185"/>
      <c r="N60" s="185"/>
    </row>
    <row r="61" ht="15.75" customHeight="1">
      <c r="A61" s="189" t="s">
        <v>720</v>
      </c>
      <c r="B61" s="190" t="s">
        <v>721</v>
      </c>
      <c r="C61" s="163" t="s">
        <v>722</v>
      </c>
      <c r="J61" s="185"/>
      <c r="K61" s="185"/>
      <c r="L61" s="185"/>
      <c r="M61" s="185"/>
      <c r="N61" s="185"/>
    </row>
    <row r="62" ht="15.75" customHeight="1">
      <c r="A62" s="191">
        <v>45931.0</v>
      </c>
      <c r="B62" s="157" t="s">
        <v>723</v>
      </c>
      <c r="C62" s="192" t="s">
        <v>724</v>
      </c>
      <c r="J62" s="185"/>
      <c r="K62" s="185"/>
      <c r="L62" s="185"/>
      <c r="M62" s="185"/>
      <c r="N62" s="185"/>
    </row>
    <row r="63" ht="15.75" customHeight="1">
      <c r="A63" s="191">
        <v>45935.0</v>
      </c>
      <c r="B63" s="157" t="s">
        <v>725</v>
      </c>
      <c r="C63" s="192" t="s">
        <v>726</v>
      </c>
      <c r="J63" s="185"/>
      <c r="K63" s="185"/>
      <c r="L63" s="185"/>
      <c r="M63" s="185"/>
      <c r="N63" s="185"/>
    </row>
    <row r="64" ht="15.75" customHeight="1">
      <c r="A64" s="156">
        <v>45943.0</v>
      </c>
      <c r="B64" s="157" t="s">
        <v>727</v>
      </c>
      <c r="C64" s="163" t="s">
        <v>728</v>
      </c>
      <c r="J64" s="185"/>
      <c r="K64" s="185"/>
      <c r="L64" s="185"/>
      <c r="M64" s="185"/>
      <c r="N64" s="185"/>
    </row>
    <row r="65" ht="15.75" customHeight="1">
      <c r="A65" s="156">
        <v>45949.0</v>
      </c>
      <c r="B65" s="157" t="s">
        <v>729</v>
      </c>
      <c r="C65" s="163" t="s">
        <v>730</v>
      </c>
      <c r="J65" s="185"/>
      <c r="K65" s="185"/>
      <c r="L65" s="185"/>
      <c r="M65" s="185"/>
      <c r="N65" s="185"/>
    </row>
    <row r="66" ht="15.75" customHeight="1">
      <c r="A66" s="156">
        <v>45950.0</v>
      </c>
      <c r="B66" s="193" t="s">
        <v>731</v>
      </c>
      <c r="C66" s="163" t="s">
        <v>732</v>
      </c>
      <c r="J66" s="185"/>
      <c r="K66" s="185"/>
      <c r="L66" s="185"/>
      <c r="M66" s="185"/>
      <c r="N66" s="185"/>
    </row>
    <row r="67" ht="15.75" customHeight="1">
      <c r="A67" s="174"/>
      <c r="B67" s="175"/>
      <c r="J67" s="185"/>
      <c r="K67" s="185"/>
      <c r="L67" s="185"/>
      <c r="M67" s="185"/>
      <c r="N67" s="185"/>
    </row>
    <row r="68" ht="15.75" customHeight="1">
      <c r="A68" s="174"/>
      <c r="B68" s="175"/>
      <c r="J68" s="185"/>
      <c r="K68" s="185"/>
      <c r="L68" s="185"/>
      <c r="M68" s="185"/>
      <c r="N68" s="185"/>
    </row>
    <row r="69" ht="15.75" customHeight="1">
      <c r="A69" s="174"/>
      <c r="B69" s="194"/>
      <c r="J69" s="185"/>
      <c r="K69" s="185"/>
      <c r="L69" s="185"/>
      <c r="M69" s="185"/>
      <c r="N69" s="185"/>
    </row>
    <row r="70" ht="15.75" customHeight="1">
      <c r="A70" s="174"/>
      <c r="B70" s="194"/>
      <c r="J70" s="185"/>
      <c r="K70" s="185"/>
      <c r="L70" s="185"/>
      <c r="M70" s="185"/>
      <c r="N70" s="185"/>
    </row>
    <row r="71" ht="15.75" customHeight="1">
      <c r="A71" s="174"/>
      <c r="B71" s="194"/>
      <c r="C71" s="163" t="s">
        <v>733</v>
      </c>
      <c r="J71" s="185"/>
      <c r="K71" s="185"/>
      <c r="L71" s="185"/>
      <c r="M71" s="185"/>
      <c r="N71" s="185"/>
    </row>
    <row r="72" ht="15.75" customHeight="1">
      <c r="A72" s="156">
        <v>45959.0</v>
      </c>
      <c r="B72" s="195" t="s">
        <v>734</v>
      </c>
      <c r="C72" s="163" t="s">
        <v>735</v>
      </c>
      <c r="J72" s="185"/>
      <c r="K72" s="185"/>
      <c r="L72" s="185"/>
      <c r="M72" s="185"/>
      <c r="N72" s="185"/>
    </row>
    <row r="73" ht="15.75" customHeight="1">
      <c r="A73" s="174"/>
      <c r="B73" s="194"/>
      <c r="J73" s="185"/>
      <c r="K73" s="185"/>
      <c r="L73" s="185"/>
      <c r="M73" s="185"/>
      <c r="N73" s="185"/>
    </row>
    <row r="74" ht="15.75" customHeight="1">
      <c r="A74" s="174"/>
      <c r="B74" s="194"/>
    </row>
    <row r="75" ht="15.75" customHeight="1">
      <c r="A75" s="174"/>
      <c r="B75" s="194"/>
      <c r="C75" s="158" t="s">
        <v>736</v>
      </c>
    </row>
    <row r="76" ht="15.75" customHeight="1">
      <c r="A76" s="174"/>
      <c r="B76" s="194"/>
    </row>
    <row r="77" ht="15.75" customHeight="1">
      <c r="A77" s="156">
        <v>45965.0</v>
      </c>
      <c r="B77" s="194"/>
      <c r="C77" s="158" t="s">
        <v>737</v>
      </c>
    </row>
    <row r="78" ht="15.75" customHeight="1">
      <c r="A78" s="174"/>
      <c r="B78" s="194"/>
      <c r="C78" s="158" t="s">
        <v>738</v>
      </c>
    </row>
    <row r="79" ht="15.75" customHeight="1">
      <c r="A79" s="156">
        <v>45965.0</v>
      </c>
      <c r="B79" s="195" t="s">
        <v>739</v>
      </c>
      <c r="C79" s="163" t="s">
        <v>740</v>
      </c>
      <c r="N79" s="158" t="s">
        <v>741</v>
      </c>
    </row>
    <row r="80" ht="15.75" customHeight="1">
      <c r="A80" s="174"/>
      <c r="B80" s="194"/>
    </row>
    <row r="81" ht="15.75" customHeight="1">
      <c r="A81" s="174"/>
      <c r="B81" s="194"/>
    </row>
    <row r="82" ht="15.75" customHeight="1">
      <c r="A82" s="174"/>
      <c r="B82" s="194"/>
    </row>
    <row r="83" ht="15.75" customHeight="1">
      <c r="A83" s="174"/>
      <c r="B83" s="194"/>
    </row>
    <row r="84" ht="15.75" customHeight="1">
      <c r="A84" s="174"/>
      <c r="B84" s="194"/>
    </row>
    <row r="85" ht="15.75" customHeight="1">
      <c r="A85" s="174"/>
      <c r="B85" s="194"/>
    </row>
    <row r="86" ht="15.75" customHeight="1">
      <c r="A86" s="174"/>
      <c r="B86" s="194"/>
    </row>
    <row r="87" ht="15.75" customHeight="1">
      <c r="A87" s="174"/>
      <c r="B87" s="194"/>
    </row>
    <row r="88" ht="15.75" customHeight="1">
      <c r="A88" s="174"/>
      <c r="B88" s="194"/>
    </row>
    <row r="89" ht="15.75" customHeight="1">
      <c r="A89" s="174"/>
      <c r="B89" s="194"/>
    </row>
    <row r="90" ht="15.75" customHeight="1">
      <c r="A90" s="174"/>
      <c r="B90" s="194"/>
      <c r="N90" s="158"/>
      <c r="O90" s="158"/>
      <c r="P90" s="158"/>
    </row>
    <row r="91" ht="15.75" customHeight="1">
      <c r="A91" s="174"/>
      <c r="B91" s="194"/>
    </row>
    <row r="92" ht="15.75" customHeight="1">
      <c r="A92" s="174"/>
      <c r="B92" s="194"/>
    </row>
    <row r="93" ht="15.75" customHeight="1">
      <c r="A93" s="174"/>
      <c r="B93" s="194"/>
    </row>
    <row r="94" ht="15.75" customHeight="1">
      <c r="A94" s="174"/>
      <c r="B94" s="194"/>
    </row>
    <row r="95" ht="15.75" customHeight="1">
      <c r="A95" s="174"/>
      <c r="B95" s="194"/>
    </row>
    <row r="96" ht="15.75" customHeight="1">
      <c r="A96" s="174"/>
      <c r="B96" s="194"/>
    </row>
    <row r="97" ht="15.75" customHeight="1">
      <c r="A97" s="174"/>
      <c r="B97" s="194"/>
    </row>
    <row r="98" ht="15.75" customHeight="1">
      <c r="A98" s="174"/>
      <c r="B98" s="194"/>
    </row>
    <row r="99" ht="15.75" customHeight="1">
      <c r="A99" s="174"/>
      <c r="B99" s="194"/>
    </row>
    <row r="100" ht="15.75" customHeight="1">
      <c r="A100" s="174"/>
      <c r="B100" s="194"/>
    </row>
    <row r="101" ht="15.75" customHeight="1">
      <c r="A101" s="174"/>
      <c r="B101" s="194"/>
      <c r="C101" s="158" t="s">
        <v>742</v>
      </c>
    </row>
    <row r="102" ht="15.75" customHeight="1">
      <c r="A102" s="174"/>
      <c r="B102" s="194"/>
      <c r="C102" s="158" t="s">
        <v>743</v>
      </c>
    </row>
    <row r="103" ht="15.75" customHeight="1">
      <c r="A103" s="156">
        <v>45967.0</v>
      </c>
      <c r="B103" s="195" t="s">
        <v>744</v>
      </c>
      <c r="C103" s="163" t="s">
        <v>745</v>
      </c>
    </row>
    <row r="104" ht="15.75" customHeight="1">
      <c r="A104" s="174"/>
      <c r="B104" s="194"/>
    </row>
    <row r="105" ht="15.75" customHeight="1">
      <c r="A105" s="174"/>
      <c r="B105" s="194"/>
      <c r="C105" s="158" t="s">
        <v>746</v>
      </c>
    </row>
    <row r="106" ht="15.75" customHeight="1">
      <c r="A106" s="156">
        <v>45970.0</v>
      </c>
      <c r="B106" s="195" t="s">
        <v>747</v>
      </c>
      <c r="C106" s="163" t="s">
        <v>748</v>
      </c>
    </row>
    <row r="107" ht="15.75" customHeight="1">
      <c r="A107" s="174"/>
      <c r="B107" s="194"/>
    </row>
    <row r="108" ht="15.75" customHeight="1">
      <c r="A108" s="174"/>
      <c r="B108" s="194"/>
    </row>
    <row r="109" ht="15.75" customHeight="1">
      <c r="A109" s="174"/>
      <c r="B109" s="194"/>
    </row>
    <row r="110" ht="15.75" customHeight="1">
      <c r="A110" s="174"/>
      <c r="B110" s="194"/>
    </row>
    <row r="111" ht="15.75" customHeight="1">
      <c r="A111" s="156">
        <v>45972.0</v>
      </c>
      <c r="B111" s="195" t="s">
        <v>749</v>
      </c>
      <c r="C111" s="163" t="s">
        <v>750</v>
      </c>
    </row>
    <row r="112" ht="15.75" customHeight="1">
      <c r="A112" s="174"/>
      <c r="B112" s="194"/>
    </row>
    <row r="113" ht="15.75" customHeight="1">
      <c r="A113" s="174"/>
      <c r="B113" s="194"/>
    </row>
    <row r="114" ht="15.75" customHeight="1">
      <c r="A114" s="156">
        <v>45974.0</v>
      </c>
      <c r="B114" s="195" t="s">
        <v>751</v>
      </c>
      <c r="C114" s="163" t="s">
        <v>752</v>
      </c>
    </row>
    <row r="115">
      <c r="A115" s="156">
        <v>45975.0</v>
      </c>
      <c r="B115" s="195" t="s">
        <v>753</v>
      </c>
      <c r="C115" s="163" t="s">
        <v>754</v>
      </c>
    </row>
    <row r="116">
      <c r="A116" s="174"/>
      <c r="B116" s="194"/>
    </row>
    <row r="117">
      <c r="A117" s="156">
        <v>45976.0</v>
      </c>
      <c r="B117" s="195" t="s">
        <v>755</v>
      </c>
      <c r="C117" s="163" t="s">
        <v>756</v>
      </c>
    </row>
    <row r="118">
      <c r="A118" s="174"/>
      <c r="B118" s="194"/>
    </row>
    <row r="119">
      <c r="A119" s="174"/>
      <c r="B119" s="194"/>
    </row>
    <row r="120">
      <c r="A120" s="174"/>
      <c r="B120" s="194"/>
    </row>
    <row r="121">
      <c r="A121" s="174"/>
      <c r="B121" s="194"/>
    </row>
    <row r="122">
      <c r="A122" s="174"/>
      <c r="B122" s="194"/>
    </row>
    <row r="123">
      <c r="A123" s="174"/>
      <c r="B123" s="194"/>
    </row>
    <row r="124">
      <c r="A124" s="156">
        <v>45979.0</v>
      </c>
      <c r="B124" s="195" t="s">
        <v>757</v>
      </c>
      <c r="C124" s="163" t="s">
        <v>758</v>
      </c>
    </row>
    <row r="125">
      <c r="A125" s="174"/>
      <c r="B125" s="194"/>
    </row>
    <row r="126">
      <c r="A126" s="156">
        <v>45992.0</v>
      </c>
      <c r="B126" s="195" t="s">
        <v>759</v>
      </c>
      <c r="C126" s="163" t="s">
        <v>760</v>
      </c>
    </row>
    <row r="127">
      <c r="A127" s="174"/>
      <c r="B127" s="194"/>
    </row>
    <row r="128">
      <c r="A128" s="174"/>
      <c r="B128" s="194"/>
    </row>
    <row r="129">
      <c r="A129" s="156">
        <v>45993.0</v>
      </c>
      <c r="B129" s="195" t="s">
        <v>761</v>
      </c>
      <c r="C129" s="196" t="s">
        <v>762</v>
      </c>
    </row>
    <row r="130">
      <c r="A130" s="174"/>
      <c r="B130" s="194"/>
    </row>
    <row r="131">
      <c r="A131" s="156">
        <v>46016.0</v>
      </c>
      <c r="B131" s="194"/>
      <c r="C131" s="158" t="s">
        <v>763</v>
      </c>
    </row>
    <row r="132">
      <c r="A132" s="156">
        <v>46023.0</v>
      </c>
      <c r="B132" s="195" t="s">
        <v>764</v>
      </c>
      <c r="C132" s="163" t="s">
        <v>765</v>
      </c>
    </row>
    <row r="133">
      <c r="A133" s="174"/>
      <c r="B133" s="194"/>
    </row>
    <row r="134">
      <c r="A134" s="174"/>
      <c r="B134" s="194"/>
    </row>
    <row r="135">
      <c r="A135" s="174"/>
      <c r="B135" s="194"/>
    </row>
    <row r="136">
      <c r="A136" s="174"/>
      <c r="B136" s="194"/>
    </row>
    <row r="137">
      <c r="A137" s="188"/>
      <c r="B137" s="194"/>
    </row>
    <row r="138">
      <c r="A138" s="188"/>
      <c r="B138" s="194"/>
    </row>
    <row r="139">
      <c r="A139" s="188"/>
      <c r="B139" s="194"/>
      <c r="C139" s="158" t="s">
        <v>766</v>
      </c>
    </row>
    <row r="140">
      <c r="A140" s="188"/>
      <c r="B140" s="194"/>
    </row>
    <row r="141">
      <c r="A141" s="188"/>
      <c r="B141" s="194"/>
    </row>
    <row r="142">
      <c r="A142" s="197">
        <v>46031.0</v>
      </c>
      <c r="B142" s="195" t="s">
        <v>767</v>
      </c>
      <c r="C142" s="163" t="s">
        <v>768</v>
      </c>
    </row>
    <row r="143">
      <c r="A143" s="188"/>
      <c r="B143" s="194"/>
    </row>
    <row r="144">
      <c r="A144" s="188"/>
      <c r="B144" s="194"/>
    </row>
    <row r="145">
      <c r="A145" s="188"/>
      <c r="B145" s="194"/>
      <c r="C145" s="158" t="s">
        <v>769</v>
      </c>
    </row>
    <row r="146">
      <c r="A146" s="197">
        <v>46043.0</v>
      </c>
      <c r="B146" s="195" t="s">
        <v>770</v>
      </c>
      <c r="C146" s="163" t="s">
        <v>771</v>
      </c>
    </row>
    <row r="147">
      <c r="A147" s="188"/>
      <c r="B147" s="194"/>
    </row>
    <row r="148">
      <c r="A148" s="188"/>
      <c r="B148" s="194"/>
    </row>
    <row r="149">
      <c r="A149" s="197">
        <v>46052.0</v>
      </c>
      <c r="B149" s="195" t="s">
        <v>772</v>
      </c>
      <c r="C149" s="196" t="s">
        <v>773</v>
      </c>
    </row>
    <row r="150">
      <c r="A150" s="188"/>
      <c r="B150" s="195" t="s">
        <v>774</v>
      </c>
    </row>
    <row r="151">
      <c r="A151" s="188"/>
      <c r="B151" s="194"/>
    </row>
    <row r="152">
      <c r="A152" s="188"/>
      <c r="B152" s="194"/>
    </row>
    <row r="153">
      <c r="A153" s="188"/>
      <c r="B153" s="194"/>
      <c r="C153" s="198" t="s">
        <v>775</v>
      </c>
    </row>
    <row r="154">
      <c r="A154" s="188"/>
      <c r="B154" s="194"/>
    </row>
    <row r="155">
      <c r="A155" s="188"/>
      <c r="B155" s="194"/>
    </row>
    <row r="156">
      <c r="A156" s="188"/>
      <c r="B156" s="194"/>
    </row>
    <row r="157">
      <c r="A157" s="188"/>
      <c r="B157" s="194"/>
    </row>
    <row r="158">
      <c r="A158" s="188"/>
      <c r="B158" s="194"/>
    </row>
    <row r="159">
      <c r="A159" s="188"/>
      <c r="B159" s="194"/>
      <c r="C159" s="199"/>
    </row>
    <row r="160">
      <c r="A160" s="188"/>
      <c r="B160" s="194"/>
      <c r="C160" s="199"/>
    </row>
    <row r="161">
      <c r="A161" s="188"/>
      <c r="B161" s="194"/>
      <c r="C161" s="199"/>
    </row>
    <row r="162">
      <c r="A162" s="188"/>
      <c r="B162" s="194"/>
      <c r="C162" s="199"/>
    </row>
    <row r="163">
      <c r="A163" s="188"/>
      <c r="B163" s="194"/>
      <c r="C163" s="199"/>
    </row>
    <row r="164">
      <c r="A164" s="188"/>
      <c r="B164" s="194"/>
      <c r="C164" s="199"/>
    </row>
    <row r="165">
      <c r="A165" s="188"/>
      <c r="B165" s="194"/>
      <c r="C165" s="199"/>
    </row>
    <row r="166">
      <c r="A166" s="188"/>
      <c r="B166" s="194"/>
      <c r="C166" s="199"/>
    </row>
    <row r="167">
      <c r="A167" s="188"/>
      <c r="B167" s="194"/>
      <c r="C167" s="199"/>
    </row>
    <row r="168">
      <c r="A168" s="188"/>
      <c r="B168" s="194"/>
      <c r="C168" s="199"/>
    </row>
    <row r="169">
      <c r="A169" s="188"/>
      <c r="B169" s="194"/>
      <c r="C169" s="199"/>
    </row>
    <row r="170">
      <c r="A170" s="188"/>
      <c r="B170" s="194"/>
      <c r="C170" s="199"/>
    </row>
    <row r="171">
      <c r="A171" s="188"/>
      <c r="B171" s="194"/>
      <c r="C171" s="199"/>
    </row>
    <row r="172">
      <c r="A172" s="188"/>
      <c r="B172" s="194"/>
      <c r="C172" s="199"/>
    </row>
    <row r="173">
      <c r="A173" s="188"/>
      <c r="B173" s="194"/>
      <c r="C173" s="199"/>
    </row>
    <row r="174">
      <c r="A174" s="188"/>
      <c r="B174" s="194"/>
      <c r="C174" s="199"/>
    </row>
    <row r="175">
      <c r="A175" s="188"/>
      <c r="B175" s="194"/>
      <c r="C175" s="199"/>
    </row>
    <row r="176">
      <c r="A176" s="188"/>
      <c r="B176" s="194"/>
      <c r="C176" s="199"/>
    </row>
    <row r="177">
      <c r="A177" s="188"/>
      <c r="B177" s="194"/>
      <c r="C177" s="199"/>
    </row>
    <row r="178">
      <c r="A178" s="188"/>
      <c r="B178" s="194"/>
      <c r="C178" s="199"/>
    </row>
    <row r="179">
      <c r="A179" s="188"/>
      <c r="B179" s="194"/>
      <c r="C179" s="199"/>
    </row>
    <row r="180">
      <c r="A180" s="188"/>
      <c r="B180" s="194"/>
      <c r="C180" s="199"/>
    </row>
    <row r="181">
      <c r="A181" s="188"/>
      <c r="B181" s="194"/>
      <c r="C181" s="199"/>
    </row>
    <row r="182">
      <c r="A182" s="188"/>
      <c r="B182" s="194"/>
      <c r="C182" s="199"/>
    </row>
    <row r="183">
      <c r="A183" s="188"/>
      <c r="B183" s="194"/>
      <c r="C183" s="199"/>
    </row>
    <row r="184">
      <c r="A184" s="188"/>
      <c r="B184" s="194"/>
      <c r="C184" s="199"/>
    </row>
    <row r="185">
      <c r="A185" s="188"/>
      <c r="B185" s="194"/>
      <c r="C185" s="199"/>
    </row>
    <row r="186">
      <c r="A186" s="188"/>
      <c r="B186" s="194"/>
      <c r="C186" s="199"/>
    </row>
    <row r="187">
      <c r="A187" s="188"/>
      <c r="B187" s="194"/>
      <c r="C187" s="199"/>
    </row>
    <row r="188">
      <c r="A188" s="188"/>
      <c r="B188" s="194"/>
      <c r="C188" s="199"/>
    </row>
    <row r="189">
      <c r="A189" s="188"/>
      <c r="B189" s="194"/>
      <c r="C189" s="199"/>
    </row>
    <row r="190">
      <c r="A190" s="188"/>
      <c r="B190" s="194"/>
      <c r="C190" s="199"/>
    </row>
    <row r="191">
      <c r="A191" s="188"/>
      <c r="B191" s="194"/>
      <c r="C191" s="199"/>
    </row>
    <row r="192">
      <c r="A192" s="188"/>
      <c r="B192" s="194"/>
      <c r="C192" s="199"/>
    </row>
    <row r="193">
      <c r="A193" s="188"/>
      <c r="B193" s="194"/>
      <c r="C193" s="199"/>
    </row>
    <row r="194">
      <c r="A194" s="188"/>
      <c r="B194" s="194"/>
      <c r="C194" s="199"/>
    </row>
    <row r="195">
      <c r="A195" s="188"/>
      <c r="B195" s="194"/>
      <c r="C195" s="199"/>
    </row>
    <row r="196">
      <c r="A196" s="188"/>
      <c r="B196" s="194"/>
      <c r="C196" s="199"/>
    </row>
    <row r="197">
      <c r="A197" s="188"/>
      <c r="B197" s="194"/>
      <c r="C197" s="199"/>
    </row>
    <row r="198">
      <c r="A198" s="188"/>
      <c r="B198" s="194"/>
      <c r="C198" s="199"/>
    </row>
    <row r="199">
      <c r="A199" s="188"/>
      <c r="B199" s="194"/>
      <c r="C199" s="199"/>
    </row>
    <row r="200">
      <c r="A200" s="188"/>
      <c r="B200" s="194"/>
      <c r="C200" s="199"/>
    </row>
    <row r="201">
      <c r="B201" s="200"/>
      <c r="C201" s="199"/>
    </row>
    <row r="202">
      <c r="B202" s="200"/>
      <c r="C202" s="199"/>
    </row>
    <row r="203">
      <c r="B203" s="200"/>
      <c r="C203" s="199"/>
    </row>
    <row r="204">
      <c r="B204" s="200"/>
      <c r="C204" s="199"/>
    </row>
    <row r="205">
      <c r="B205" s="200"/>
      <c r="C205" s="199"/>
    </row>
    <row r="206">
      <c r="B206" s="200"/>
      <c r="C206" s="199"/>
    </row>
    <row r="207">
      <c r="B207" s="200"/>
      <c r="C207" s="199"/>
    </row>
    <row r="208">
      <c r="B208" s="200"/>
      <c r="C208" s="199"/>
    </row>
    <row r="209">
      <c r="B209" s="200"/>
      <c r="C209" s="199"/>
    </row>
    <row r="210">
      <c r="B210" s="200"/>
      <c r="C210" s="199"/>
    </row>
    <row r="211">
      <c r="B211" s="200"/>
      <c r="C211" s="199"/>
    </row>
    <row r="212">
      <c r="B212" s="200"/>
      <c r="C212" s="199"/>
    </row>
    <row r="213">
      <c r="B213" s="200"/>
      <c r="C213" s="199"/>
    </row>
    <row r="214">
      <c r="B214" s="200"/>
      <c r="C214" s="199"/>
    </row>
    <row r="215">
      <c r="B215" s="200"/>
      <c r="C215" s="199"/>
    </row>
    <row r="216">
      <c r="B216" s="200"/>
      <c r="C216" s="199"/>
    </row>
    <row r="217">
      <c r="B217" s="200"/>
      <c r="C217" s="199"/>
    </row>
    <row r="218">
      <c r="B218" s="200"/>
      <c r="C218" s="199"/>
    </row>
    <row r="219">
      <c r="B219" s="200"/>
      <c r="C219" s="199"/>
    </row>
    <row r="220">
      <c r="B220" s="200"/>
      <c r="C220" s="199"/>
    </row>
    <row r="221">
      <c r="B221" s="200"/>
      <c r="C221" s="199"/>
    </row>
    <row r="222">
      <c r="B222" s="200"/>
      <c r="C222" s="199"/>
    </row>
    <row r="223">
      <c r="B223" s="200"/>
      <c r="C223" s="199"/>
    </row>
    <row r="224">
      <c r="B224" s="200"/>
      <c r="C224" s="199"/>
    </row>
    <row r="225">
      <c r="B225" s="200"/>
      <c r="C225" s="199"/>
    </row>
    <row r="226">
      <c r="B226" s="200"/>
      <c r="C226" s="199"/>
    </row>
    <row r="227">
      <c r="B227" s="200"/>
      <c r="C227" s="199"/>
    </row>
    <row r="228">
      <c r="B228" s="200"/>
      <c r="C228" s="199"/>
    </row>
    <row r="229">
      <c r="B229" s="200"/>
      <c r="C229" s="199"/>
    </row>
    <row r="230">
      <c r="B230" s="200"/>
      <c r="C230" s="199"/>
    </row>
    <row r="231">
      <c r="B231" s="200"/>
      <c r="C231" s="199"/>
    </row>
    <row r="232">
      <c r="B232" s="200"/>
      <c r="C232" s="199"/>
    </row>
    <row r="233">
      <c r="B233" s="200"/>
      <c r="C233" s="199"/>
    </row>
    <row r="234">
      <c r="B234" s="200"/>
      <c r="C234" s="199"/>
    </row>
    <row r="235">
      <c r="B235" s="200"/>
      <c r="C235" s="199"/>
    </row>
    <row r="236">
      <c r="B236" s="200"/>
      <c r="C236" s="199"/>
    </row>
    <row r="237">
      <c r="B237" s="200"/>
      <c r="C237" s="199"/>
    </row>
    <row r="238">
      <c r="B238" s="200"/>
      <c r="C238" s="199"/>
    </row>
    <row r="239">
      <c r="B239" s="200"/>
      <c r="C239" s="199"/>
    </row>
    <row r="240">
      <c r="B240" s="200"/>
      <c r="C240" s="199"/>
    </row>
    <row r="241">
      <c r="B241" s="200"/>
      <c r="C241" s="199"/>
    </row>
    <row r="242">
      <c r="B242" s="200"/>
      <c r="C242" s="199"/>
    </row>
    <row r="243">
      <c r="B243" s="200"/>
      <c r="C243" s="199"/>
    </row>
    <row r="244">
      <c r="B244" s="200"/>
      <c r="C244" s="199"/>
    </row>
    <row r="245">
      <c r="B245" s="200"/>
      <c r="C245" s="199"/>
    </row>
    <row r="246">
      <c r="B246" s="200"/>
      <c r="C246" s="199"/>
    </row>
    <row r="247">
      <c r="B247" s="200"/>
      <c r="C247" s="199"/>
    </row>
    <row r="248">
      <c r="B248" s="200"/>
      <c r="C248" s="199"/>
    </row>
    <row r="249">
      <c r="B249" s="200"/>
      <c r="C249" s="199"/>
    </row>
    <row r="250">
      <c r="B250" s="200"/>
      <c r="C250" s="199"/>
    </row>
    <row r="251">
      <c r="B251" s="200"/>
      <c r="C251" s="199"/>
    </row>
    <row r="252">
      <c r="B252" s="200"/>
      <c r="C252" s="199"/>
    </row>
    <row r="253">
      <c r="B253" s="200"/>
      <c r="C253" s="199"/>
    </row>
    <row r="254">
      <c r="B254" s="200"/>
      <c r="C254" s="199"/>
    </row>
    <row r="255">
      <c r="B255" s="200"/>
      <c r="C255" s="199"/>
    </row>
    <row r="256">
      <c r="B256" s="200"/>
      <c r="C256" s="199"/>
    </row>
    <row r="257">
      <c r="B257" s="200"/>
      <c r="C257" s="199"/>
    </row>
    <row r="258">
      <c r="B258" s="200"/>
      <c r="C258" s="199"/>
    </row>
    <row r="259">
      <c r="B259" s="200"/>
      <c r="C259" s="199"/>
    </row>
    <row r="260">
      <c r="B260" s="200"/>
      <c r="C260" s="199"/>
    </row>
    <row r="261">
      <c r="B261" s="200"/>
      <c r="C261" s="199"/>
    </row>
    <row r="262">
      <c r="B262" s="200"/>
      <c r="C262" s="199"/>
    </row>
    <row r="263">
      <c r="B263" s="200"/>
      <c r="C263" s="199"/>
    </row>
    <row r="264">
      <c r="B264" s="200"/>
      <c r="C264" s="199"/>
    </row>
    <row r="265">
      <c r="B265" s="200"/>
      <c r="C265" s="199"/>
    </row>
    <row r="266">
      <c r="B266" s="200"/>
      <c r="C266" s="199"/>
    </row>
    <row r="267">
      <c r="B267" s="200"/>
      <c r="C267" s="199"/>
    </row>
    <row r="268">
      <c r="B268" s="200"/>
      <c r="C268" s="199"/>
    </row>
    <row r="269">
      <c r="B269" s="200"/>
      <c r="C269" s="199"/>
    </row>
    <row r="270">
      <c r="B270" s="200"/>
      <c r="C270" s="199"/>
    </row>
    <row r="271">
      <c r="B271" s="200"/>
      <c r="C271" s="199"/>
    </row>
    <row r="272">
      <c r="B272" s="200"/>
      <c r="C272" s="199"/>
    </row>
    <row r="273">
      <c r="B273" s="200"/>
      <c r="C273" s="199"/>
    </row>
    <row r="274">
      <c r="B274" s="200"/>
      <c r="C274" s="199"/>
    </row>
    <row r="275">
      <c r="B275" s="200"/>
      <c r="C275" s="199"/>
    </row>
    <row r="276">
      <c r="B276" s="200"/>
      <c r="C276" s="199"/>
    </row>
    <row r="277">
      <c r="B277" s="200"/>
      <c r="C277" s="199"/>
    </row>
    <row r="278">
      <c r="B278" s="200"/>
      <c r="C278" s="199"/>
    </row>
    <row r="279">
      <c r="B279" s="200"/>
      <c r="C279" s="199"/>
    </row>
    <row r="280">
      <c r="B280" s="200"/>
      <c r="C280" s="199"/>
    </row>
    <row r="281">
      <c r="B281" s="200"/>
      <c r="C281" s="199"/>
    </row>
    <row r="282">
      <c r="B282" s="200"/>
      <c r="C282" s="199"/>
    </row>
    <row r="283">
      <c r="B283" s="200"/>
      <c r="C283" s="199"/>
    </row>
    <row r="284">
      <c r="B284" s="200"/>
      <c r="C284" s="199"/>
    </row>
    <row r="285">
      <c r="B285" s="200"/>
      <c r="C285" s="199"/>
    </row>
    <row r="286">
      <c r="B286" s="200"/>
      <c r="C286" s="199"/>
    </row>
    <row r="287">
      <c r="B287" s="200"/>
      <c r="C287" s="199"/>
    </row>
    <row r="288">
      <c r="B288" s="200"/>
      <c r="C288" s="199"/>
    </row>
    <row r="289">
      <c r="B289" s="200"/>
      <c r="C289" s="199"/>
    </row>
    <row r="290">
      <c r="B290" s="200"/>
      <c r="C290" s="199"/>
    </row>
    <row r="291">
      <c r="B291" s="200"/>
      <c r="C291" s="199"/>
    </row>
    <row r="292">
      <c r="B292" s="200"/>
      <c r="C292" s="199"/>
    </row>
    <row r="293">
      <c r="B293" s="200"/>
      <c r="C293" s="199"/>
    </row>
    <row r="294">
      <c r="B294" s="200"/>
      <c r="C294" s="199"/>
    </row>
    <row r="295">
      <c r="B295" s="200"/>
      <c r="C295" s="199"/>
    </row>
    <row r="296">
      <c r="B296" s="200"/>
      <c r="C296" s="199"/>
    </row>
    <row r="297">
      <c r="B297" s="200"/>
      <c r="C297" s="199"/>
    </row>
    <row r="298">
      <c r="B298" s="200"/>
      <c r="C298" s="199"/>
    </row>
    <row r="299">
      <c r="B299" s="200"/>
      <c r="C299" s="199"/>
    </row>
    <row r="300">
      <c r="B300" s="200"/>
      <c r="C300" s="199"/>
    </row>
    <row r="301">
      <c r="B301" s="200"/>
      <c r="C301" s="199"/>
    </row>
    <row r="302">
      <c r="B302" s="200"/>
      <c r="C302" s="199"/>
    </row>
    <row r="303">
      <c r="B303" s="200"/>
      <c r="C303" s="199"/>
    </row>
    <row r="304">
      <c r="B304" s="200"/>
      <c r="C304" s="199"/>
    </row>
    <row r="305">
      <c r="B305" s="200"/>
      <c r="C305" s="199"/>
    </row>
    <row r="306">
      <c r="B306" s="200"/>
      <c r="C306" s="199"/>
    </row>
    <row r="307">
      <c r="B307" s="200"/>
      <c r="C307" s="199"/>
    </row>
    <row r="308">
      <c r="B308" s="200"/>
      <c r="C308" s="199"/>
    </row>
    <row r="309">
      <c r="B309" s="200"/>
      <c r="C309" s="199"/>
    </row>
    <row r="310">
      <c r="B310" s="200"/>
      <c r="C310" s="199"/>
    </row>
    <row r="311">
      <c r="B311" s="200"/>
      <c r="C311" s="199"/>
    </row>
    <row r="312">
      <c r="B312" s="200"/>
      <c r="C312" s="199"/>
    </row>
    <row r="313">
      <c r="B313" s="200"/>
      <c r="C313" s="199"/>
    </row>
    <row r="314">
      <c r="B314" s="200"/>
      <c r="C314" s="199"/>
    </row>
    <row r="315">
      <c r="B315" s="200"/>
      <c r="C315" s="199"/>
    </row>
    <row r="316">
      <c r="B316" s="200"/>
      <c r="C316" s="199"/>
    </row>
    <row r="317">
      <c r="B317" s="200"/>
      <c r="C317" s="199"/>
    </row>
    <row r="318">
      <c r="B318" s="200"/>
      <c r="C318" s="199"/>
    </row>
    <row r="319">
      <c r="B319" s="200"/>
      <c r="C319" s="199"/>
    </row>
    <row r="320">
      <c r="B320" s="200"/>
      <c r="C320" s="199"/>
    </row>
    <row r="321">
      <c r="B321" s="200"/>
      <c r="C321" s="199"/>
    </row>
    <row r="322">
      <c r="B322" s="200"/>
      <c r="C322" s="199"/>
    </row>
    <row r="323">
      <c r="B323" s="200"/>
      <c r="C323" s="199"/>
    </row>
    <row r="324">
      <c r="B324" s="200"/>
      <c r="C324" s="199"/>
    </row>
    <row r="325">
      <c r="B325" s="200"/>
      <c r="C325" s="199"/>
    </row>
    <row r="326">
      <c r="B326" s="200"/>
      <c r="C326" s="199"/>
    </row>
    <row r="327">
      <c r="B327" s="200"/>
      <c r="C327" s="199"/>
    </row>
    <row r="328">
      <c r="B328" s="200"/>
      <c r="C328" s="199"/>
    </row>
    <row r="329">
      <c r="B329" s="200"/>
      <c r="C329" s="199"/>
    </row>
    <row r="330">
      <c r="B330" s="200"/>
      <c r="C330" s="199"/>
    </row>
    <row r="331">
      <c r="B331" s="200"/>
      <c r="C331" s="199"/>
    </row>
    <row r="332">
      <c r="B332" s="200"/>
      <c r="C332" s="199"/>
    </row>
    <row r="333">
      <c r="B333" s="200"/>
      <c r="C333" s="199"/>
    </row>
    <row r="334">
      <c r="B334" s="200"/>
      <c r="C334" s="199"/>
    </row>
    <row r="335">
      <c r="B335" s="200"/>
      <c r="C335" s="199"/>
    </row>
    <row r="336">
      <c r="B336" s="200"/>
      <c r="C336" s="199"/>
    </row>
    <row r="337">
      <c r="B337" s="200"/>
      <c r="C337" s="199"/>
    </row>
    <row r="338">
      <c r="B338" s="200"/>
      <c r="C338" s="199"/>
    </row>
    <row r="339">
      <c r="B339" s="200"/>
      <c r="C339" s="199"/>
    </row>
    <row r="340">
      <c r="B340" s="200"/>
      <c r="C340" s="199"/>
    </row>
    <row r="341">
      <c r="B341" s="200"/>
      <c r="C341" s="199"/>
    </row>
    <row r="342">
      <c r="B342" s="200"/>
      <c r="C342" s="199"/>
    </row>
    <row r="343">
      <c r="B343" s="200"/>
      <c r="C343" s="199"/>
    </row>
    <row r="344">
      <c r="B344" s="200"/>
      <c r="C344" s="199"/>
    </row>
    <row r="345">
      <c r="B345" s="200"/>
      <c r="C345" s="199"/>
    </row>
    <row r="346">
      <c r="B346" s="200"/>
      <c r="C346" s="199"/>
    </row>
    <row r="347">
      <c r="B347" s="200"/>
      <c r="C347" s="199"/>
    </row>
    <row r="348">
      <c r="B348" s="200"/>
      <c r="C348" s="199"/>
    </row>
    <row r="349">
      <c r="B349" s="200"/>
      <c r="C349" s="199"/>
    </row>
    <row r="350">
      <c r="B350" s="200"/>
      <c r="C350" s="199"/>
    </row>
    <row r="351">
      <c r="B351" s="200"/>
      <c r="C351" s="199"/>
    </row>
    <row r="352">
      <c r="B352" s="200"/>
      <c r="C352" s="199"/>
    </row>
    <row r="353">
      <c r="B353" s="200"/>
      <c r="C353" s="199"/>
    </row>
    <row r="354">
      <c r="B354" s="200"/>
      <c r="C354" s="199"/>
    </row>
    <row r="355">
      <c r="B355" s="200"/>
      <c r="C355" s="199"/>
    </row>
    <row r="356">
      <c r="B356" s="200"/>
      <c r="C356" s="199"/>
    </row>
    <row r="357">
      <c r="B357" s="200"/>
      <c r="C357" s="199"/>
    </row>
    <row r="358">
      <c r="B358" s="200"/>
      <c r="C358" s="199"/>
    </row>
    <row r="359">
      <c r="B359" s="200"/>
      <c r="C359" s="199"/>
    </row>
    <row r="360">
      <c r="B360" s="200"/>
      <c r="C360" s="199"/>
    </row>
    <row r="361">
      <c r="B361" s="200"/>
      <c r="C361" s="199"/>
    </row>
    <row r="362">
      <c r="B362" s="200"/>
      <c r="C362" s="199"/>
    </row>
    <row r="363">
      <c r="B363" s="200"/>
      <c r="C363" s="199"/>
    </row>
    <row r="364">
      <c r="B364" s="200"/>
      <c r="C364" s="199"/>
    </row>
    <row r="365">
      <c r="B365" s="200"/>
      <c r="C365" s="199"/>
    </row>
    <row r="366">
      <c r="B366" s="200"/>
      <c r="C366" s="199"/>
    </row>
    <row r="367">
      <c r="B367" s="200"/>
      <c r="C367" s="199"/>
    </row>
    <row r="368">
      <c r="B368" s="200"/>
      <c r="C368" s="199"/>
    </row>
    <row r="369">
      <c r="B369" s="200"/>
      <c r="C369" s="199"/>
    </row>
    <row r="370">
      <c r="B370" s="200"/>
      <c r="C370" s="199"/>
    </row>
    <row r="371">
      <c r="B371" s="200"/>
      <c r="C371" s="199"/>
    </row>
    <row r="372">
      <c r="B372" s="200"/>
      <c r="C372" s="199"/>
    </row>
    <row r="373">
      <c r="B373" s="200"/>
      <c r="C373" s="199"/>
    </row>
    <row r="374">
      <c r="B374" s="200"/>
      <c r="C374" s="199"/>
    </row>
    <row r="375">
      <c r="B375" s="200"/>
      <c r="C375" s="199"/>
    </row>
    <row r="376">
      <c r="B376" s="200"/>
      <c r="C376" s="199"/>
    </row>
    <row r="377">
      <c r="B377" s="200"/>
      <c r="C377" s="199"/>
    </row>
    <row r="378">
      <c r="B378" s="200"/>
      <c r="C378" s="199"/>
    </row>
    <row r="379">
      <c r="B379" s="200"/>
      <c r="C379" s="199"/>
    </row>
    <row r="380">
      <c r="B380" s="200"/>
      <c r="C380" s="199"/>
    </row>
    <row r="381">
      <c r="B381" s="200"/>
      <c r="C381" s="199"/>
    </row>
    <row r="382">
      <c r="B382" s="200"/>
      <c r="C382" s="199"/>
    </row>
    <row r="383">
      <c r="B383" s="200"/>
      <c r="C383" s="199"/>
    </row>
    <row r="384">
      <c r="B384" s="200"/>
      <c r="C384" s="199"/>
    </row>
    <row r="385">
      <c r="B385" s="200"/>
      <c r="C385" s="199"/>
    </row>
    <row r="386">
      <c r="B386" s="200"/>
      <c r="C386" s="199"/>
    </row>
    <row r="387">
      <c r="B387" s="200"/>
      <c r="C387" s="199"/>
    </row>
    <row r="388">
      <c r="B388" s="200"/>
      <c r="C388" s="199"/>
    </row>
    <row r="389">
      <c r="B389" s="200"/>
      <c r="C389" s="199"/>
    </row>
    <row r="390">
      <c r="B390" s="200"/>
      <c r="C390" s="199"/>
    </row>
    <row r="391">
      <c r="B391" s="200"/>
      <c r="C391" s="199"/>
    </row>
    <row r="392">
      <c r="B392" s="200"/>
      <c r="C392" s="199"/>
    </row>
    <row r="393">
      <c r="B393" s="200"/>
      <c r="C393" s="199"/>
    </row>
    <row r="394">
      <c r="B394" s="200"/>
      <c r="C394" s="199"/>
    </row>
    <row r="395">
      <c r="B395" s="200"/>
      <c r="C395" s="199"/>
    </row>
    <row r="396">
      <c r="B396" s="200"/>
      <c r="C396" s="199"/>
    </row>
    <row r="397">
      <c r="B397" s="200"/>
      <c r="C397" s="199"/>
    </row>
    <row r="398">
      <c r="B398" s="200"/>
      <c r="C398" s="199"/>
    </row>
    <row r="399">
      <c r="B399" s="200"/>
      <c r="C399" s="199"/>
    </row>
    <row r="400">
      <c r="B400" s="200"/>
      <c r="C400" s="199"/>
    </row>
    <row r="401">
      <c r="B401" s="200"/>
      <c r="C401" s="199"/>
    </row>
    <row r="402">
      <c r="B402" s="200"/>
      <c r="C402" s="199"/>
    </row>
    <row r="403">
      <c r="B403" s="200"/>
      <c r="C403" s="199"/>
    </row>
    <row r="404">
      <c r="B404" s="200"/>
      <c r="C404" s="199"/>
    </row>
    <row r="405">
      <c r="B405" s="200"/>
      <c r="C405" s="199"/>
    </row>
    <row r="406">
      <c r="B406" s="200"/>
      <c r="C406" s="199"/>
    </row>
    <row r="407">
      <c r="B407" s="200"/>
      <c r="C407" s="199"/>
    </row>
    <row r="408">
      <c r="B408" s="200"/>
      <c r="C408" s="199"/>
    </row>
    <row r="409">
      <c r="B409" s="200"/>
      <c r="C409" s="199"/>
    </row>
    <row r="410">
      <c r="B410" s="200"/>
      <c r="C410" s="199"/>
    </row>
    <row r="411">
      <c r="B411" s="200"/>
      <c r="C411" s="199"/>
    </row>
    <row r="412">
      <c r="B412" s="200"/>
      <c r="C412" s="199"/>
    </row>
    <row r="413">
      <c r="B413" s="200"/>
      <c r="C413" s="199"/>
    </row>
    <row r="414">
      <c r="B414" s="200"/>
      <c r="C414" s="199"/>
    </row>
    <row r="415">
      <c r="B415" s="200"/>
      <c r="C415" s="199"/>
    </row>
    <row r="416">
      <c r="B416" s="200"/>
      <c r="C416" s="199"/>
    </row>
    <row r="417">
      <c r="B417" s="200"/>
      <c r="C417" s="199"/>
    </row>
    <row r="418">
      <c r="B418" s="200"/>
      <c r="C418" s="199"/>
    </row>
    <row r="419">
      <c r="B419" s="200"/>
      <c r="C419" s="199"/>
    </row>
    <row r="420">
      <c r="B420" s="200"/>
      <c r="C420" s="199"/>
    </row>
    <row r="421">
      <c r="B421" s="200"/>
      <c r="C421" s="199"/>
    </row>
    <row r="422">
      <c r="B422" s="200"/>
      <c r="C422" s="199"/>
    </row>
    <row r="423">
      <c r="B423" s="200"/>
      <c r="C423" s="199"/>
    </row>
    <row r="424">
      <c r="B424" s="200"/>
      <c r="C424" s="199"/>
    </row>
    <row r="425">
      <c r="B425" s="200"/>
      <c r="C425" s="199"/>
    </row>
    <row r="426">
      <c r="B426" s="200"/>
      <c r="C426" s="199"/>
    </row>
    <row r="427">
      <c r="B427" s="200"/>
      <c r="C427" s="199"/>
    </row>
    <row r="428">
      <c r="B428" s="200"/>
      <c r="C428" s="199"/>
    </row>
    <row r="429">
      <c r="B429" s="200"/>
      <c r="C429" s="199"/>
    </row>
    <row r="430">
      <c r="B430" s="200"/>
      <c r="C430" s="199"/>
    </row>
    <row r="431">
      <c r="B431" s="200"/>
      <c r="C431" s="199"/>
    </row>
    <row r="432">
      <c r="B432" s="200"/>
      <c r="C432" s="199"/>
    </row>
    <row r="433">
      <c r="B433" s="200"/>
      <c r="C433" s="199"/>
    </row>
    <row r="434">
      <c r="B434" s="200"/>
      <c r="C434" s="199"/>
    </row>
    <row r="435">
      <c r="B435" s="200"/>
      <c r="C435" s="199"/>
    </row>
    <row r="436">
      <c r="B436" s="200"/>
      <c r="C436" s="199"/>
    </row>
    <row r="437">
      <c r="B437" s="200"/>
      <c r="C437" s="199"/>
    </row>
    <row r="438">
      <c r="B438" s="200"/>
      <c r="C438" s="199"/>
    </row>
    <row r="439">
      <c r="B439" s="200"/>
      <c r="C439" s="199"/>
    </row>
    <row r="440">
      <c r="B440" s="200"/>
      <c r="C440" s="199"/>
    </row>
    <row r="441">
      <c r="B441" s="200"/>
      <c r="C441" s="199"/>
    </row>
    <row r="442">
      <c r="B442" s="200"/>
      <c r="C442" s="199"/>
    </row>
    <row r="443">
      <c r="B443" s="200"/>
      <c r="C443" s="199"/>
    </row>
    <row r="444">
      <c r="B444" s="200"/>
      <c r="C444" s="199"/>
    </row>
    <row r="445">
      <c r="B445" s="200"/>
      <c r="C445" s="199"/>
    </row>
    <row r="446">
      <c r="B446" s="200"/>
      <c r="C446" s="199"/>
    </row>
    <row r="447">
      <c r="B447" s="200"/>
      <c r="C447" s="199"/>
    </row>
    <row r="448">
      <c r="B448" s="200"/>
      <c r="C448" s="199"/>
    </row>
    <row r="449">
      <c r="B449" s="200"/>
      <c r="C449" s="199"/>
    </row>
    <row r="450">
      <c r="B450" s="200"/>
      <c r="C450" s="199"/>
    </row>
    <row r="451">
      <c r="B451" s="200"/>
      <c r="C451" s="199"/>
    </row>
    <row r="452">
      <c r="B452" s="200"/>
      <c r="C452" s="199"/>
    </row>
    <row r="453">
      <c r="B453" s="200"/>
      <c r="C453" s="199"/>
    </row>
    <row r="454">
      <c r="B454" s="200"/>
      <c r="C454" s="199"/>
    </row>
    <row r="455">
      <c r="B455" s="200"/>
      <c r="C455" s="199"/>
    </row>
    <row r="456">
      <c r="B456" s="200"/>
      <c r="C456" s="199"/>
    </row>
    <row r="457">
      <c r="B457" s="200"/>
      <c r="C457" s="199"/>
    </row>
    <row r="458">
      <c r="B458" s="200"/>
      <c r="C458" s="199"/>
    </row>
    <row r="459">
      <c r="B459" s="200"/>
      <c r="C459" s="199"/>
    </row>
    <row r="460">
      <c r="B460" s="200"/>
      <c r="C460" s="199"/>
    </row>
    <row r="461">
      <c r="B461" s="200"/>
      <c r="C461" s="199"/>
    </row>
    <row r="462">
      <c r="B462" s="200"/>
      <c r="C462" s="199"/>
    </row>
    <row r="463">
      <c r="B463" s="200"/>
      <c r="C463" s="199"/>
    </row>
    <row r="464">
      <c r="B464" s="200"/>
      <c r="C464" s="199"/>
    </row>
    <row r="465">
      <c r="B465" s="200"/>
      <c r="C465" s="199"/>
    </row>
    <row r="466">
      <c r="B466" s="200"/>
      <c r="C466" s="199"/>
    </row>
    <row r="467">
      <c r="B467" s="200"/>
      <c r="C467" s="199"/>
    </row>
    <row r="468">
      <c r="B468" s="200"/>
      <c r="C468" s="199"/>
    </row>
    <row r="469">
      <c r="B469" s="200"/>
      <c r="C469" s="199"/>
    </row>
    <row r="470">
      <c r="B470" s="200"/>
      <c r="C470" s="199"/>
    </row>
    <row r="471">
      <c r="B471" s="200"/>
      <c r="C471" s="199"/>
    </row>
    <row r="472">
      <c r="B472" s="200"/>
      <c r="C472" s="199"/>
    </row>
    <row r="473">
      <c r="B473" s="200"/>
      <c r="C473" s="199"/>
    </row>
    <row r="474">
      <c r="B474" s="200"/>
      <c r="C474" s="199"/>
    </row>
    <row r="475">
      <c r="B475" s="200"/>
      <c r="C475" s="199"/>
    </row>
    <row r="476">
      <c r="B476" s="200"/>
      <c r="C476" s="199"/>
    </row>
    <row r="477">
      <c r="B477" s="200"/>
      <c r="C477" s="199"/>
    </row>
    <row r="478">
      <c r="B478" s="200"/>
      <c r="C478" s="199"/>
    </row>
    <row r="479">
      <c r="B479" s="200"/>
      <c r="C479" s="199"/>
    </row>
    <row r="480">
      <c r="B480" s="200"/>
      <c r="C480" s="199"/>
    </row>
    <row r="481">
      <c r="B481" s="200"/>
      <c r="C481" s="199"/>
    </row>
    <row r="482">
      <c r="B482" s="200"/>
      <c r="C482" s="199"/>
    </row>
    <row r="483">
      <c r="B483" s="200"/>
      <c r="C483" s="199"/>
    </row>
    <row r="484">
      <c r="B484" s="200"/>
      <c r="C484" s="199"/>
    </row>
    <row r="485">
      <c r="B485" s="200"/>
      <c r="C485" s="199"/>
    </row>
    <row r="486">
      <c r="B486" s="200"/>
      <c r="C486" s="199"/>
    </row>
    <row r="487">
      <c r="B487" s="200"/>
      <c r="C487" s="199"/>
    </row>
    <row r="488">
      <c r="B488" s="200"/>
      <c r="C488" s="199"/>
    </row>
    <row r="489">
      <c r="B489" s="200"/>
      <c r="C489" s="199"/>
    </row>
    <row r="490">
      <c r="B490" s="200"/>
      <c r="C490" s="199"/>
    </row>
    <row r="491">
      <c r="B491" s="200"/>
      <c r="C491" s="199"/>
    </row>
    <row r="492">
      <c r="B492" s="200"/>
      <c r="C492" s="199"/>
    </row>
    <row r="493">
      <c r="B493" s="200"/>
      <c r="C493" s="199"/>
    </row>
    <row r="494">
      <c r="B494" s="200"/>
      <c r="C494" s="199"/>
    </row>
    <row r="495">
      <c r="B495" s="200"/>
      <c r="C495" s="199"/>
    </row>
    <row r="496">
      <c r="B496" s="200"/>
      <c r="C496" s="199"/>
    </row>
    <row r="497">
      <c r="B497" s="200"/>
      <c r="C497" s="199"/>
    </row>
    <row r="498">
      <c r="B498" s="200"/>
      <c r="C498" s="199"/>
    </row>
    <row r="499">
      <c r="B499" s="200"/>
      <c r="C499" s="199"/>
    </row>
    <row r="500">
      <c r="B500" s="200"/>
      <c r="C500" s="199"/>
    </row>
    <row r="501">
      <c r="B501" s="200"/>
      <c r="C501" s="199"/>
    </row>
    <row r="502">
      <c r="B502" s="200"/>
      <c r="C502" s="199"/>
    </row>
    <row r="503">
      <c r="B503" s="200"/>
      <c r="C503" s="199"/>
    </row>
    <row r="504">
      <c r="B504" s="200"/>
      <c r="C504" s="199"/>
    </row>
    <row r="505">
      <c r="B505" s="200"/>
      <c r="C505" s="199"/>
    </row>
    <row r="506">
      <c r="B506" s="200"/>
      <c r="C506" s="199"/>
    </row>
    <row r="507">
      <c r="B507" s="200"/>
      <c r="C507" s="199"/>
    </row>
    <row r="508">
      <c r="B508" s="200"/>
      <c r="C508" s="199"/>
    </row>
    <row r="509">
      <c r="B509" s="200"/>
      <c r="C509" s="199"/>
    </row>
    <row r="510">
      <c r="B510" s="200"/>
      <c r="C510" s="199"/>
    </row>
    <row r="511">
      <c r="B511" s="200"/>
      <c r="C511" s="199"/>
    </row>
    <row r="512">
      <c r="B512" s="200"/>
      <c r="C512" s="199"/>
    </row>
    <row r="513">
      <c r="B513" s="200"/>
      <c r="C513" s="199"/>
    </row>
    <row r="514">
      <c r="B514" s="200"/>
      <c r="C514" s="199"/>
    </row>
    <row r="515">
      <c r="B515" s="200"/>
      <c r="C515" s="199"/>
    </row>
    <row r="516">
      <c r="B516" s="200"/>
      <c r="C516" s="199"/>
    </row>
    <row r="517">
      <c r="B517" s="200"/>
      <c r="C517" s="199"/>
    </row>
    <row r="518">
      <c r="B518" s="200"/>
      <c r="C518" s="199"/>
    </row>
    <row r="519">
      <c r="B519" s="200"/>
      <c r="C519" s="199"/>
    </row>
    <row r="520">
      <c r="B520" s="200"/>
      <c r="C520" s="199"/>
    </row>
    <row r="521">
      <c r="B521" s="200"/>
      <c r="C521" s="199"/>
    </row>
    <row r="522">
      <c r="B522" s="200"/>
      <c r="C522" s="199"/>
    </row>
    <row r="523">
      <c r="B523" s="200"/>
      <c r="C523" s="199"/>
    </row>
    <row r="524">
      <c r="B524" s="200"/>
      <c r="C524" s="199"/>
    </row>
    <row r="525">
      <c r="B525" s="200"/>
      <c r="C525" s="199"/>
    </row>
    <row r="526">
      <c r="B526" s="200"/>
      <c r="C526" s="199"/>
    </row>
    <row r="527">
      <c r="B527" s="200"/>
      <c r="C527" s="199"/>
    </row>
    <row r="528">
      <c r="B528" s="200"/>
      <c r="C528" s="199"/>
    </row>
    <row r="529">
      <c r="B529" s="200"/>
      <c r="C529" s="199"/>
    </row>
    <row r="530">
      <c r="B530" s="200"/>
      <c r="C530" s="199"/>
    </row>
    <row r="531">
      <c r="B531" s="200"/>
      <c r="C531" s="199"/>
    </row>
    <row r="532">
      <c r="B532" s="200"/>
      <c r="C532" s="199"/>
    </row>
    <row r="533">
      <c r="B533" s="200"/>
      <c r="C533" s="199"/>
    </row>
    <row r="534">
      <c r="B534" s="200"/>
      <c r="C534" s="199"/>
    </row>
    <row r="535">
      <c r="B535" s="200"/>
      <c r="C535" s="199"/>
    </row>
    <row r="536">
      <c r="B536" s="200"/>
      <c r="C536" s="199"/>
    </row>
    <row r="537">
      <c r="B537" s="200"/>
      <c r="C537" s="199"/>
    </row>
    <row r="538">
      <c r="B538" s="200"/>
      <c r="C538" s="199"/>
    </row>
    <row r="539">
      <c r="B539" s="200"/>
      <c r="C539" s="199"/>
    </row>
    <row r="540">
      <c r="B540" s="200"/>
      <c r="C540" s="199"/>
    </row>
    <row r="541">
      <c r="B541" s="200"/>
      <c r="C541" s="199"/>
    </row>
    <row r="542">
      <c r="B542" s="200"/>
      <c r="C542" s="199"/>
    </row>
    <row r="543">
      <c r="B543" s="200"/>
      <c r="C543" s="199"/>
    </row>
    <row r="544">
      <c r="B544" s="200"/>
      <c r="C544" s="199"/>
    </row>
    <row r="545">
      <c r="B545" s="200"/>
      <c r="C545" s="199"/>
    </row>
    <row r="546">
      <c r="B546" s="200"/>
      <c r="C546" s="199"/>
    </row>
    <row r="547">
      <c r="B547" s="200"/>
      <c r="C547" s="199"/>
    </row>
    <row r="548">
      <c r="B548" s="200"/>
      <c r="C548" s="199"/>
    </row>
    <row r="549">
      <c r="B549" s="200"/>
      <c r="C549" s="199"/>
    </row>
    <row r="550">
      <c r="B550" s="200"/>
      <c r="C550" s="199"/>
    </row>
    <row r="551">
      <c r="B551" s="200"/>
      <c r="C551" s="199"/>
    </row>
    <row r="552">
      <c r="B552" s="200"/>
      <c r="C552" s="199"/>
    </row>
    <row r="553">
      <c r="B553" s="200"/>
      <c r="C553" s="199"/>
    </row>
    <row r="554">
      <c r="B554" s="200"/>
      <c r="C554" s="199"/>
    </row>
    <row r="555">
      <c r="B555" s="200"/>
      <c r="C555" s="199"/>
    </row>
    <row r="556">
      <c r="B556" s="200"/>
      <c r="C556" s="199"/>
    </row>
    <row r="557">
      <c r="B557" s="200"/>
      <c r="C557" s="199"/>
    </row>
    <row r="558">
      <c r="B558" s="200"/>
      <c r="C558" s="199"/>
    </row>
    <row r="559">
      <c r="B559" s="200"/>
      <c r="C559" s="199"/>
    </row>
    <row r="560">
      <c r="B560" s="200"/>
      <c r="C560" s="199"/>
    </row>
    <row r="561">
      <c r="B561" s="200"/>
      <c r="C561" s="199"/>
    </row>
    <row r="562">
      <c r="B562" s="200"/>
      <c r="C562" s="199"/>
    </row>
    <row r="563">
      <c r="B563" s="200"/>
      <c r="C563" s="199"/>
    </row>
    <row r="564">
      <c r="B564" s="200"/>
      <c r="C564" s="199"/>
    </row>
    <row r="565">
      <c r="B565" s="200"/>
      <c r="C565" s="199"/>
    </row>
    <row r="566">
      <c r="B566" s="200"/>
      <c r="C566" s="199"/>
    </row>
    <row r="567">
      <c r="B567" s="200"/>
      <c r="C567" s="199"/>
    </row>
    <row r="568">
      <c r="B568" s="200"/>
      <c r="C568" s="199"/>
    </row>
    <row r="569">
      <c r="B569" s="200"/>
      <c r="C569" s="199"/>
    </row>
    <row r="570">
      <c r="B570" s="200"/>
      <c r="C570" s="199"/>
    </row>
    <row r="571">
      <c r="B571" s="200"/>
      <c r="C571" s="199"/>
    </row>
    <row r="572">
      <c r="B572" s="200"/>
      <c r="C572" s="199"/>
    </row>
    <row r="573">
      <c r="B573" s="200"/>
      <c r="C573" s="199"/>
    </row>
    <row r="574">
      <c r="B574" s="200"/>
      <c r="C574" s="199"/>
    </row>
    <row r="575">
      <c r="B575" s="200"/>
      <c r="C575" s="199"/>
    </row>
    <row r="576">
      <c r="B576" s="200"/>
      <c r="C576" s="199"/>
    </row>
    <row r="577">
      <c r="B577" s="200"/>
      <c r="C577" s="199"/>
    </row>
    <row r="578">
      <c r="B578" s="200"/>
      <c r="C578" s="199"/>
    </row>
    <row r="579">
      <c r="B579" s="200"/>
      <c r="C579" s="199"/>
    </row>
    <row r="580">
      <c r="B580" s="200"/>
      <c r="C580" s="199"/>
    </row>
    <row r="581">
      <c r="B581" s="200"/>
      <c r="C581" s="199"/>
    </row>
    <row r="582">
      <c r="B582" s="200"/>
      <c r="C582" s="199"/>
    </row>
    <row r="583">
      <c r="B583" s="200"/>
      <c r="C583" s="199"/>
    </row>
    <row r="584">
      <c r="B584" s="200"/>
      <c r="C584" s="199"/>
    </row>
    <row r="585">
      <c r="B585" s="200"/>
      <c r="C585" s="199"/>
    </row>
    <row r="586">
      <c r="B586" s="200"/>
      <c r="C586" s="199"/>
    </row>
    <row r="587">
      <c r="B587" s="200"/>
      <c r="C587" s="199"/>
    </row>
    <row r="588">
      <c r="B588" s="200"/>
      <c r="C588" s="199"/>
    </row>
    <row r="589">
      <c r="B589" s="200"/>
      <c r="C589" s="199"/>
    </row>
    <row r="590">
      <c r="B590" s="200"/>
      <c r="C590" s="199"/>
    </row>
    <row r="591">
      <c r="B591" s="200"/>
      <c r="C591" s="199"/>
    </row>
    <row r="592">
      <c r="B592" s="200"/>
      <c r="C592" s="199"/>
    </row>
    <row r="593">
      <c r="B593" s="200"/>
      <c r="C593" s="199"/>
    </row>
    <row r="594">
      <c r="B594" s="200"/>
      <c r="C594" s="199"/>
    </row>
    <row r="595">
      <c r="B595" s="200"/>
      <c r="C595" s="199"/>
    </row>
    <row r="596">
      <c r="B596" s="200"/>
      <c r="C596" s="199"/>
    </row>
    <row r="597">
      <c r="B597" s="200"/>
      <c r="C597" s="199"/>
    </row>
    <row r="598">
      <c r="B598" s="200"/>
      <c r="C598" s="199"/>
    </row>
    <row r="599">
      <c r="B599" s="200"/>
      <c r="C599" s="199"/>
    </row>
    <row r="600">
      <c r="B600" s="200"/>
      <c r="C600" s="199"/>
    </row>
    <row r="601">
      <c r="B601" s="200"/>
      <c r="C601" s="199"/>
    </row>
    <row r="602">
      <c r="B602" s="200"/>
      <c r="C602" s="199"/>
    </row>
    <row r="603">
      <c r="B603" s="200"/>
      <c r="C603" s="199"/>
    </row>
    <row r="604">
      <c r="B604" s="200"/>
      <c r="C604" s="199"/>
    </row>
    <row r="605">
      <c r="B605" s="200"/>
      <c r="C605" s="199"/>
    </row>
    <row r="606">
      <c r="B606" s="200"/>
      <c r="C606" s="199"/>
    </row>
    <row r="607">
      <c r="B607" s="200"/>
      <c r="C607" s="199"/>
    </row>
    <row r="608">
      <c r="B608" s="200"/>
      <c r="C608" s="199"/>
    </row>
    <row r="609">
      <c r="B609" s="200"/>
      <c r="C609" s="199"/>
    </row>
    <row r="610">
      <c r="B610" s="200"/>
      <c r="C610" s="199"/>
    </row>
    <row r="611">
      <c r="B611" s="200"/>
      <c r="C611" s="199"/>
    </row>
    <row r="612">
      <c r="B612" s="200"/>
      <c r="C612" s="199"/>
    </row>
    <row r="613">
      <c r="B613" s="200"/>
      <c r="C613" s="199"/>
    </row>
    <row r="614">
      <c r="B614" s="200"/>
      <c r="C614" s="199"/>
    </row>
    <row r="615">
      <c r="B615" s="200"/>
      <c r="C615" s="199"/>
    </row>
    <row r="616">
      <c r="B616" s="200"/>
      <c r="C616" s="199"/>
    </row>
    <row r="617">
      <c r="B617" s="200"/>
      <c r="C617" s="199"/>
    </row>
    <row r="618">
      <c r="B618" s="200"/>
      <c r="C618" s="199"/>
    </row>
    <row r="619">
      <c r="B619" s="200"/>
      <c r="C619" s="199"/>
    </row>
    <row r="620">
      <c r="B620" s="200"/>
      <c r="C620" s="199"/>
    </row>
    <row r="621">
      <c r="B621" s="200"/>
      <c r="C621" s="199"/>
    </row>
    <row r="622">
      <c r="B622" s="200"/>
      <c r="C622" s="199"/>
    </row>
    <row r="623">
      <c r="B623" s="200"/>
      <c r="C623" s="199"/>
    </row>
    <row r="624">
      <c r="B624" s="200"/>
      <c r="C624" s="199"/>
    </row>
    <row r="625">
      <c r="B625" s="200"/>
      <c r="C625" s="199"/>
    </row>
    <row r="626">
      <c r="B626" s="200"/>
      <c r="C626" s="199"/>
    </row>
    <row r="627">
      <c r="B627" s="200"/>
      <c r="C627" s="199"/>
    </row>
    <row r="628">
      <c r="B628" s="200"/>
      <c r="C628" s="199"/>
    </row>
    <row r="629">
      <c r="B629" s="200"/>
      <c r="C629" s="199"/>
    </row>
    <row r="630">
      <c r="B630" s="200"/>
      <c r="C630" s="199"/>
    </row>
    <row r="631">
      <c r="B631" s="200"/>
      <c r="C631" s="199"/>
    </row>
    <row r="632">
      <c r="B632" s="200"/>
      <c r="C632" s="199"/>
    </row>
    <row r="633">
      <c r="B633" s="200"/>
      <c r="C633" s="199"/>
    </row>
    <row r="634">
      <c r="B634" s="200"/>
      <c r="C634" s="199"/>
    </row>
    <row r="635">
      <c r="B635" s="200"/>
      <c r="C635" s="199"/>
    </row>
    <row r="636">
      <c r="B636" s="200"/>
      <c r="C636" s="199"/>
    </row>
    <row r="637">
      <c r="B637" s="200"/>
      <c r="C637" s="199"/>
    </row>
    <row r="638">
      <c r="B638" s="200"/>
      <c r="C638" s="199"/>
    </row>
    <row r="639">
      <c r="B639" s="200"/>
      <c r="C639" s="199"/>
    </row>
    <row r="640">
      <c r="B640" s="200"/>
      <c r="C640" s="199"/>
    </row>
    <row r="641">
      <c r="B641" s="200"/>
      <c r="C641" s="199"/>
    </row>
    <row r="642">
      <c r="B642" s="200"/>
      <c r="C642" s="199"/>
    </row>
    <row r="643">
      <c r="B643" s="200"/>
      <c r="C643" s="199"/>
    </row>
    <row r="644">
      <c r="B644" s="200"/>
      <c r="C644" s="199"/>
    </row>
    <row r="645">
      <c r="B645" s="200"/>
      <c r="C645" s="199"/>
    </row>
    <row r="646">
      <c r="B646" s="200"/>
      <c r="C646" s="199"/>
    </row>
    <row r="647">
      <c r="B647" s="200"/>
      <c r="C647" s="199"/>
    </row>
    <row r="648">
      <c r="B648" s="200"/>
      <c r="C648" s="199"/>
    </row>
    <row r="649">
      <c r="B649" s="200"/>
      <c r="C649" s="199"/>
    </row>
    <row r="650">
      <c r="B650" s="200"/>
      <c r="C650" s="199"/>
    </row>
    <row r="651">
      <c r="B651" s="200"/>
      <c r="C651" s="199"/>
    </row>
    <row r="652">
      <c r="B652" s="200"/>
      <c r="C652" s="199"/>
    </row>
    <row r="653">
      <c r="B653" s="200"/>
      <c r="C653" s="199"/>
    </row>
    <row r="654">
      <c r="B654" s="200"/>
      <c r="C654" s="199"/>
    </row>
    <row r="655">
      <c r="B655" s="200"/>
      <c r="C655" s="199"/>
    </row>
    <row r="656">
      <c r="B656" s="200"/>
      <c r="C656" s="199"/>
    </row>
    <row r="657">
      <c r="B657" s="200"/>
      <c r="C657" s="199"/>
    </row>
    <row r="658">
      <c r="B658" s="200"/>
      <c r="C658" s="199"/>
    </row>
    <row r="659">
      <c r="B659" s="200"/>
      <c r="C659" s="199"/>
    </row>
    <row r="660">
      <c r="B660" s="200"/>
      <c r="C660" s="199"/>
    </row>
    <row r="661">
      <c r="B661" s="200"/>
      <c r="C661" s="199"/>
    </row>
    <row r="662">
      <c r="B662" s="200"/>
      <c r="C662" s="199"/>
    </row>
    <row r="663">
      <c r="B663" s="200"/>
      <c r="C663" s="199"/>
    </row>
    <row r="664">
      <c r="B664" s="200"/>
      <c r="C664" s="199"/>
    </row>
    <row r="665">
      <c r="B665" s="200"/>
      <c r="C665" s="199"/>
    </row>
    <row r="666">
      <c r="B666" s="200"/>
      <c r="C666" s="199"/>
    </row>
    <row r="667">
      <c r="B667" s="200"/>
      <c r="C667" s="199"/>
    </row>
    <row r="668">
      <c r="B668" s="200"/>
      <c r="C668" s="199"/>
    </row>
    <row r="669">
      <c r="B669" s="200"/>
      <c r="C669" s="199"/>
    </row>
    <row r="670">
      <c r="B670" s="200"/>
      <c r="C670" s="199"/>
    </row>
    <row r="671">
      <c r="B671" s="200"/>
      <c r="C671" s="199"/>
    </row>
    <row r="672">
      <c r="B672" s="200"/>
      <c r="C672" s="199"/>
    </row>
    <row r="673">
      <c r="B673" s="200"/>
      <c r="C673" s="199"/>
    </row>
    <row r="674">
      <c r="B674" s="200"/>
      <c r="C674" s="199"/>
    </row>
    <row r="675">
      <c r="B675" s="200"/>
      <c r="C675" s="199"/>
    </row>
    <row r="676">
      <c r="B676" s="200"/>
      <c r="C676" s="199"/>
    </row>
    <row r="677">
      <c r="B677" s="200"/>
      <c r="C677" s="199"/>
    </row>
    <row r="678">
      <c r="B678" s="200"/>
      <c r="C678" s="199"/>
    </row>
    <row r="679">
      <c r="B679" s="200"/>
      <c r="C679" s="199"/>
    </row>
    <row r="680">
      <c r="B680" s="200"/>
      <c r="C680" s="199"/>
    </row>
    <row r="681">
      <c r="B681" s="200"/>
      <c r="C681" s="199"/>
    </row>
    <row r="682">
      <c r="B682" s="200"/>
      <c r="C682" s="199"/>
    </row>
    <row r="683">
      <c r="B683" s="200"/>
      <c r="C683" s="199"/>
    </row>
    <row r="684">
      <c r="B684" s="200"/>
      <c r="C684" s="199"/>
    </row>
    <row r="685">
      <c r="B685" s="200"/>
      <c r="C685" s="199"/>
    </row>
    <row r="686">
      <c r="B686" s="200"/>
      <c r="C686" s="199"/>
    </row>
    <row r="687">
      <c r="B687" s="200"/>
      <c r="C687" s="199"/>
    </row>
    <row r="688">
      <c r="B688" s="200"/>
      <c r="C688" s="199"/>
    </row>
    <row r="689">
      <c r="B689" s="200"/>
      <c r="C689" s="199"/>
    </row>
    <row r="690">
      <c r="B690" s="200"/>
      <c r="C690" s="199"/>
    </row>
    <row r="691">
      <c r="B691" s="200"/>
      <c r="C691" s="199"/>
    </row>
    <row r="692">
      <c r="B692" s="200"/>
      <c r="C692" s="199"/>
    </row>
    <row r="693">
      <c r="B693" s="200"/>
      <c r="C693" s="199"/>
    </row>
    <row r="694">
      <c r="B694" s="200"/>
      <c r="C694" s="199"/>
    </row>
    <row r="695">
      <c r="B695" s="200"/>
      <c r="C695" s="199"/>
    </row>
    <row r="696">
      <c r="B696" s="200"/>
      <c r="C696" s="199"/>
    </row>
    <row r="697">
      <c r="B697" s="200"/>
      <c r="C697" s="199"/>
    </row>
    <row r="698">
      <c r="B698" s="200"/>
      <c r="C698" s="199"/>
    </row>
    <row r="699">
      <c r="B699" s="200"/>
      <c r="C699" s="199"/>
    </row>
    <row r="700">
      <c r="B700" s="200"/>
      <c r="C700" s="199"/>
    </row>
    <row r="701">
      <c r="B701" s="200"/>
      <c r="C701" s="199"/>
    </row>
    <row r="702">
      <c r="B702" s="200"/>
      <c r="C702" s="199"/>
    </row>
    <row r="703">
      <c r="B703" s="200"/>
      <c r="C703" s="199"/>
    </row>
    <row r="704">
      <c r="B704" s="200"/>
      <c r="C704" s="199"/>
    </row>
    <row r="705">
      <c r="B705" s="200"/>
      <c r="C705" s="199"/>
    </row>
    <row r="706">
      <c r="B706" s="200"/>
      <c r="C706" s="199"/>
    </row>
    <row r="707">
      <c r="B707" s="200"/>
      <c r="C707" s="199"/>
    </row>
    <row r="708">
      <c r="B708" s="200"/>
      <c r="C708" s="199"/>
    </row>
    <row r="709">
      <c r="B709" s="200"/>
      <c r="C709" s="199"/>
    </row>
    <row r="710">
      <c r="B710" s="200"/>
      <c r="C710" s="199"/>
    </row>
    <row r="711">
      <c r="B711" s="200"/>
      <c r="C711" s="199"/>
    </row>
    <row r="712">
      <c r="B712" s="200"/>
      <c r="C712" s="199"/>
    </row>
    <row r="713">
      <c r="B713" s="200"/>
      <c r="C713" s="199"/>
    </row>
    <row r="714">
      <c r="B714" s="200"/>
      <c r="C714" s="199"/>
    </row>
    <row r="715">
      <c r="B715" s="200"/>
      <c r="C715" s="199"/>
    </row>
    <row r="716">
      <c r="B716" s="200"/>
      <c r="C716" s="199"/>
    </row>
    <row r="717">
      <c r="B717" s="200"/>
      <c r="C717" s="199"/>
    </row>
    <row r="718">
      <c r="B718" s="200"/>
      <c r="C718" s="199"/>
    </row>
    <row r="719">
      <c r="B719" s="200"/>
      <c r="C719" s="199"/>
    </row>
    <row r="720">
      <c r="B720" s="200"/>
      <c r="C720" s="199"/>
    </row>
    <row r="721">
      <c r="B721" s="200"/>
      <c r="C721" s="199"/>
    </row>
    <row r="722">
      <c r="B722" s="200"/>
      <c r="C722" s="199"/>
    </row>
    <row r="723">
      <c r="B723" s="200"/>
      <c r="C723" s="199"/>
    </row>
    <row r="724">
      <c r="B724" s="200"/>
      <c r="C724" s="199"/>
    </row>
    <row r="725">
      <c r="B725" s="200"/>
      <c r="C725" s="199"/>
    </row>
    <row r="726">
      <c r="B726" s="200"/>
      <c r="C726" s="199"/>
    </row>
    <row r="727">
      <c r="B727" s="200"/>
      <c r="C727" s="199"/>
    </row>
    <row r="728">
      <c r="B728" s="200"/>
      <c r="C728" s="199"/>
    </row>
    <row r="729">
      <c r="B729" s="200"/>
      <c r="C729" s="199"/>
    </row>
    <row r="730">
      <c r="B730" s="200"/>
      <c r="C730" s="199"/>
    </row>
    <row r="731">
      <c r="B731" s="200"/>
      <c r="C731" s="199"/>
    </row>
    <row r="732">
      <c r="B732" s="200"/>
      <c r="C732" s="199"/>
    </row>
    <row r="733">
      <c r="B733" s="200"/>
      <c r="C733" s="199"/>
    </row>
    <row r="734">
      <c r="B734" s="200"/>
      <c r="C734" s="199"/>
    </row>
    <row r="735">
      <c r="B735" s="200"/>
      <c r="C735" s="199"/>
    </row>
    <row r="736">
      <c r="B736" s="200"/>
      <c r="C736" s="199"/>
    </row>
    <row r="737">
      <c r="B737" s="200"/>
      <c r="C737" s="199"/>
    </row>
    <row r="738">
      <c r="B738" s="200"/>
      <c r="C738" s="199"/>
    </row>
    <row r="739">
      <c r="B739" s="200"/>
      <c r="C739" s="199"/>
    </row>
    <row r="740">
      <c r="B740" s="200"/>
      <c r="C740" s="199"/>
    </row>
    <row r="741">
      <c r="B741" s="200"/>
      <c r="C741" s="199"/>
    </row>
    <row r="742">
      <c r="B742" s="200"/>
      <c r="C742" s="199"/>
    </row>
    <row r="743">
      <c r="B743" s="200"/>
      <c r="C743" s="199"/>
    </row>
    <row r="744">
      <c r="B744" s="200"/>
      <c r="C744" s="199"/>
    </row>
    <row r="745">
      <c r="B745" s="200"/>
      <c r="C745" s="199"/>
    </row>
    <row r="746">
      <c r="B746" s="200"/>
      <c r="C746" s="199"/>
    </row>
    <row r="747">
      <c r="B747" s="200"/>
      <c r="C747" s="199"/>
    </row>
    <row r="748">
      <c r="B748" s="200"/>
      <c r="C748" s="199"/>
    </row>
    <row r="749">
      <c r="B749" s="200"/>
      <c r="C749" s="199"/>
    </row>
    <row r="750">
      <c r="B750" s="200"/>
      <c r="C750" s="199"/>
    </row>
    <row r="751">
      <c r="B751" s="200"/>
      <c r="C751" s="199"/>
    </row>
    <row r="752">
      <c r="B752" s="200"/>
      <c r="C752" s="199"/>
    </row>
    <row r="753">
      <c r="B753" s="200"/>
      <c r="C753" s="199"/>
    </row>
    <row r="754">
      <c r="B754" s="200"/>
      <c r="C754" s="199"/>
    </row>
    <row r="755">
      <c r="B755" s="200"/>
      <c r="C755" s="199"/>
    </row>
    <row r="756">
      <c r="B756" s="200"/>
      <c r="C756" s="199"/>
    </row>
    <row r="757">
      <c r="B757" s="200"/>
      <c r="C757" s="199"/>
    </row>
    <row r="758">
      <c r="B758" s="200"/>
      <c r="C758" s="199"/>
    </row>
    <row r="759">
      <c r="B759" s="200"/>
      <c r="C759" s="199"/>
    </row>
    <row r="760">
      <c r="B760" s="200"/>
      <c r="C760" s="199"/>
    </row>
    <row r="761">
      <c r="B761" s="200"/>
      <c r="C761" s="199"/>
    </row>
    <row r="762">
      <c r="B762" s="200"/>
      <c r="C762" s="199"/>
    </row>
    <row r="763">
      <c r="B763" s="200"/>
      <c r="C763" s="199"/>
    </row>
    <row r="764">
      <c r="B764" s="200"/>
      <c r="C764" s="199"/>
    </row>
    <row r="765">
      <c r="B765" s="200"/>
      <c r="C765" s="199"/>
    </row>
    <row r="766">
      <c r="B766" s="200"/>
      <c r="C766" s="199"/>
    </row>
    <row r="767">
      <c r="B767" s="200"/>
      <c r="C767" s="199"/>
    </row>
    <row r="768">
      <c r="B768" s="200"/>
      <c r="C768" s="199"/>
    </row>
    <row r="769">
      <c r="B769" s="200"/>
      <c r="C769" s="199"/>
    </row>
    <row r="770">
      <c r="B770" s="200"/>
      <c r="C770" s="199"/>
    </row>
    <row r="771">
      <c r="B771" s="200"/>
      <c r="C771" s="199"/>
    </row>
    <row r="772">
      <c r="B772" s="200"/>
      <c r="C772" s="199"/>
    </row>
    <row r="773">
      <c r="B773" s="200"/>
      <c r="C773" s="199"/>
    </row>
    <row r="774">
      <c r="B774" s="200"/>
      <c r="C774" s="199"/>
    </row>
    <row r="775">
      <c r="B775" s="200"/>
      <c r="C775" s="199"/>
    </row>
    <row r="776">
      <c r="B776" s="200"/>
      <c r="C776" s="199"/>
    </row>
    <row r="777">
      <c r="B777" s="200"/>
      <c r="C777" s="199"/>
    </row>
    <row r="778">
      <c r="B778" s="200"/>
      <c r="C778" s="199"/>
    </row>
    <row r="779">
      <c r="B779" s="200"/>
      <c r="C779" s="199"/>
    </row>
    <row r="780">
      <c r="B780" s="200"/>
      <c r="C780" s="199"/>
    </row>
    <row r="781">
      <c r="B781" s="200"/>
      <c r="C781" s="199"/>
    </row>
    <row r="782">
      <c r="B782" s="200"/>
      <c r="C782" s="199"/>
    </row>
    <row r="783">
      <c r="B783" s="200"/>
      <c r="C783" s="199"/>
    </row>
    <row r="784">
      <c r="B784" s="200"/>
      <c r="C784" s="199"/>
    </row>
    <row r="785">
      <c r="B785" s="200"/>
      <c r="C785" s="199"/>
    </row>
    <row r="786">
      <c r="B786" s="200"/>
      <c r="C786" s="199"/>
    </row>
    <row r="787">
      <c r="B787" s="200"/>
      <c r="C787" s="199"/>
    </row>
    <row r="788">
      <c r="B788" s="200"/>
      <c r="C788" s="199"/>
    </row>
    <row r="789">
      <c r="B789" s="200"/>
      <c r="C789" s="199"/>
    </row>
    <row r="790">
      <c r="B790" s="200"/>
      <c r="C790" s="199"/>
    </row>
    <row r="791">
      <c r="B791" s="200"/>
      <c r="C791" s="199"/>
    </row>
    <row r="792">
      <c r="B792" s="200"/>
      <c r="C792" s="199"/>
    </row>
    <row r="793">
      <c r="B793" s="200"/>
      <c r="C793" s="199"/>
    </row>
    <row r="794">
      <c r="B794" s="200"/>
      <c r="C794" s="199"/>
    </row>
    <row r="795">
      <c r="B795" s="200"/>
      <c r="C795" s="199"/>
    </row>
    <row r="796">
      <c r="B796" s="200"/>
      <c r="C796" s="199"/>
    </row>
    <row r="797">
      <c r="B797" s="200"/>
      <c r="C797" s="199"/>
    </row>
    <row r="798">
      <c r="B798" s="200"/>
      <c r="C798" s="199"/>
    </row>
    <row r="799">
      <c r="B799" s="200"/>
      <c r="C799" s="199"/>
    </row>
    <row r="800">
      <c r="B800" s="200"/>
      <c r="C800" s="199"/>
    </row>
    <row r="801">
      <c r="B801" s="200"/>
      <c r="C801" s="199"/>
    </row>
    <row r="802">
      <c r="B802" s="200"/>
      <c r="C802" s="199"/>
    </row>
    <row r="803">
      <c r="B803" s="200"/>
      <c r="C803" s="199"/>
    </row>
    <row r="804">
      <c r="B804" s="200"/>
      <c r="C804" s="199"/>
    </row>
    <row r="805">
      <c r="B805" s="200"/>
      <c r="C805" s="199"/>
    </row>
    <row r="806">
      <c r="B806" s="200"/>
      <c r="C806" s="199"/>
    </row>
    <row r="807">
      <c r="B807" s="200"/>
      <c r="C807" s="199"/>
    </row>
    <row r="808">
      <c r="B808" s="200"/>
      <c r="C808" s="199"/>
    </row>
    <row r="809">
      <c r="B809" s="200"/>
      <c r="C809" s="199"/>
    </row>
    <row r="810">
      <c r="B810" s="200"/>
      <c r="C810" s="199"/>
    </row>
    <row r="811">
      <c r="B811" s="200"/>
      <c r="C811" s="199"/>
    </row>
    <row r="812">
      <c r="B812" s="200"/>
      <c r="C812" s="199"/>
    </row>
    <row r="813">
      <c r="B813" s="200"/>
      <c r="C813" s="199"/>
    </row>
    <row r="814">
      <c r="B814" s="200"/>
      <c r="C814" s="199"/>
    </row>
    <row r="815">
      <c r="B815" s="200"/>
      <c r="C815" s="199"/>
    </row>
    <row r="816">
      <c r="B816" s="200"/>
      <c r="C816" s="199"/>
    </row>
    <row r="817">
      <c r="B817" s="200"/>
      <c r="C817" s="199"/>
    </row>
    <row r="818">
      <c r="B818" s="200"/>
      <c r="C818" s="199"/>
    </row>
    <row r="819">
      <c r="B819" s="200"/>
      <c r="C819" s="199"/>
    </row>
    <row r="820">
      <c r="B820" s="200"/>
      <c r="C820" s="199"/>
    </row>
    <row r="821">
      <c r="B821" s="200"/>
      <c r="C821" s="199"/>
    </row>
    <row r="822">
      <c r="B822" s="200"/>
      <c r="C822" s="199"/>
    </row>
    <row r="823">
      <c r="B823" s="200"/>
      <c r="C823" s="199"/>
    </row>
    <row r="824">
      <c r="B824" s="200"/>
      <c r="C824" s="199"/>
    </row>
    <row r="825">
      <c r="B825" s="200"/>
      <c r="C825" s="199"/>
    </row>
    <row r="826">
      <c r="B826" s="200"/>
      <c r="C826" s="199"/>
    </row>
    <row r="827">
      <c r="B827" s="200"/>
      <c r="C827" s="199"/>
    </row>
    <row r="828">
      <c r="B828" s="200"/>
      <c r="C828" s="199"/>
    </row>
    <row r="829">
      <c r="B829" s="200"/>
      <c r="C829" s="199"/>
    </row>
    <row r="830">
      <c r="B830" s="200"/>
      <c r="C830" s="199"/>
    </row>
    <row r="831">
      <c r="B831" s="200"/>
      <c r="C831" s="199"/>
    </row>
    <row r="832">
      <c r="B832" s="200"/>
      <c r="C832" s="199"/>
    </row>
    <row r="833">
      <c r="B833" s="200"/>
      <c r="C833" s="199"/>
    </row>
    <row r="834">
      <c r="B834" s="200"/>
      <c r="C834" s="199"/>
    </row>
    <row r="835">
      <c r="B835" s="200"/>
      <c r="C835" s="199"/>
    </row>
    <row r="836">
      <c r="B836" s="200"/>
      <c r="C836" s="199"/>
    </row>
    <row r="837">
      <c r="B837" s="200"/>
      <c r="C837" s="199"/>
    </row>
    <row r="838">
      <c r="B838" s="200"/>
      <c r="C838" s="199"/>
    </row>
    <row r="839">
      <c r="B839" s="200"/>
      <c r="C839" s="199"/>
    </row>
    <row r="840">
      <c r="B840" s="200"/>
      <c r="C840" s="199"/>
    </row>
    <row r="841">
      <c r="B841" s="200"/>
      <c r="C841" s="199"/>
    </row>
    <row r="842">
      <c r="B842" s="200"/>
      <c r="C842" s="199"/>
    </row>
    <row r="843">
      <c r="B843" s="200"/>
      <c r="C843" s="199"/>
    </row>
    <row r="844">
      <c r="B844" s="200"/>
      <c r="C844" s="199"/>
    </row>
    <row r="845">
      <c r="B845" s="200"/>
      <c r="C845" s="199"/>
    </row>
    <row r="846">
      <c r="B846" s="200"/>
      <c r="C846" s="199"/>
    </row>
    <row r="847">
      <c r="B847" s="200"/>
      <c r="C847" s="199"/>
    </row>
    <row r="848">
      <c r="B848" s="200"/>
      <c r="C848" s="199"/>
    </row>
    <row r="849">
      <c r="B849" s="200"/>
      <c r="C849" s="199"/>
    </row>
    <row r="850">
      <c r="B850" s="200"/>
      <c r="C850" s="199"/>
    </row>
    <row r="851">
      <c r="B851" s="200"/>
      <c r="C851" s="199"/>
    </row>
    <row r="852">
      <c r="B852" s="200"/>
      <c r="C852" s="199"/>
    </row>
    <row r="853">
      <c r="B853" s="200"/>
      <c r="C853" s="199"/>
    </row>
    <row r="854">
      <c r="B854" s="200"/>
      <c r="C854" s="199"/>
    </row>
    <row r="855">
      <c r="B855" s="200"/>
      <c r="C855" s="199"/>
    </row>
    <row r="856">
      <c r="B856" s="200"/>
      <c r="C856" s="199"/>
    </row>
    <row r="857">
      <c r="B857" s="200"/>
      <c r="C857" s="199"/>
    </row>
    <row r="858">
      <c r="B858" s="200"/>
      <c r="C858" s="199"/>
    </row>
    <row r="859">
      <c r="B859" s="200"/>
      <c r="C859" s="199"/>
    </row>
    <row r="860">
      <c r="B860" s="200"/>
      <c r="C860" s="199"/>
    </row>
    <row r="861">
      <c r="B861" s="200"/>
      <c r="C861" s="199"/>
    </row>
    <row r="862">
      <c r="B862" s="200"/>
      <c r="C862" s="199"/>
    </row>
    <row r="863">
      <c r="B863" s="200"/>
      <c r="C863" s="199"/>
    </row>
    <row r="864">
      <c r="B864" s="200"/>
      <c r="C864" s="199"/>
    </row>
    <row r="865">
      <c r="B865" s="200"/>
      <c r="C865" s="199"/>
    </row>
    <row r="866">
      <c r="B866" s="200"/>
      <c r="C866" s="199"/>
    </row>
    <row r="867">
      <c r="B867" s="200"/>
      <c r="C867" s="199"/>
    </row>
    <row r="868">
      <c r="B868" s="200"/>
      <c r="C868" s="199"/>
    </row>
    <row r="869">
      <c r="B869" s="200"/>
      <c r="C869" s="199"/>
    </row>
    <row r="870">
      <c r="B870" s="200"/>
      <c r="C870" s="199"/>
    </row>
    <row r="871">
      <c r="B871" s="200"/>
      <c r="C871" s="199"/>
    </row>
    <row r="872">
      <c r="B872" s="200"/>
      <c r="C872" s="199"/>
    </row>
    <row r="873">
      <c r="B873" s="200"/>
      <c r="C873" s="199"/>
    </row>
    <row r="874">
      <c r="B874" s="200"/>
      <c r="C874" s="199"/>
    </row>
    <row r="875">
      <c r="B875" s="200"/>
      <c r="C875" s="199"/>
    </row>
    <row r="876">
      <c r="B876" s="200"/>
      <c r="C876" s="199"/>
    </row>
    <row r="877">
      <c r="B877" s="200"/>
      <c r="C877" s="199"/>
    </row>
    <row r="878">
      <c r="B878" s="200"/>
      <c r="C878" s="199"/>
    </row>
    <row r="879">
      <c r="B879" s="200"/>
      <c r="C879" s="199"/>
    </row>
    <row r="880">
      <c r="B880" s="200"/>
      <c r="C880" s="199"/>
    </row>
    <row r="881">
      <c r="B881" s="200"/>
      <c r="C881" s="199"/>
    </row>
    <row r="882">
      <c r="B882" s="200"/>
      <c r="C882" s="199"/>
    </row>
    <row r="883">
      <c r="B883" s="200"/>
      <c r="C883" s="199"/>
    </row>
    <row r="884">
      <c r="B884" s="200"/>
      <c r="C884" s="199"/>
    </row>
    <row r="885">
      <c r="B885" s="200"/>
      <c r="C885" s="199"/>
    </row>
    <row r="886">
      <c r="B886" s="200"/>
      <c r="C886" s="199"/>
    </row>
    <row r="887">
      <c r="B887" s="200"/>
      <c r="C887" s="199"/>
    </row>
    <row r="888">
      <c r="B888" s="200"/>
      <c r="C888" s="199"/>
    </row>
    <row r="889">
      <c r="B889" s="200"/>
      <c r="C889" s="199"/>
    </row>
    <row r="890">
      <c r="B890" s="200"/>
      <c r="C890" s="199"/>
    </row>
    <row r="891">
      <c r="B891" s="200"/>
      <c r="C891" s="199"/>
    </row>
    <row r="892">
      <c r="B892" s="200"/>
      <c r="C892" s="199"/>
    </row>
    <row r="893">
      <c r="B893" s="200"/>
      <c r="C893" s="199"/>
    </row>
    <row r="894">
      <c r="B894" s="200"/>
      <c r="C894" s="199"/>
    </row>
    <row r="895">
      <c r="B895" s="200"/>
      <c r="C895" s="199"/>
    </row>
    <row r="896">
      <c r="B896" s="200"/>
      <c r="C896" s="199"/>
    </row>
    <row r="897">
      <c r="B897" s="200"/>
      <c r="C897" s="199"/>
    </row>
    <row r="898">
      <c r="B898" s="200"/>
      <c r="C898" s="199"/>
    </row>
    <row r="899">
      <c r="B899" s="200"/>
      <c r="C899" s="199"/>
    </row>
    <row r="900">
      <c r="B900" s="200"/>
      <c r="C900" s="199"/>
    </row>
    <row r="901">
      <c r="B901" s="200"/>
      <c r="C901" s="199"/>
    </row>
    <row r="902">
      <c r="B902" s="200"/>
      <c r="C902" s="199"/>
    </row>
    <row r="903">
      <c r="B903" s="200"/>
      <c r="C903" s="199"/>
    </row>
    <row r="904">
      <c r="B904" s="200"/>
      <c r="C904" s="199"/>
    </row>
    <row r="905">
      <c r="B905" s="200"/>
      <c r="C905" s="199"/>
    </row>
    <row r="906">
      <c r="B906" s="200"/>
      <c r="C906" s="199"/>
    </row>
    <row r="907">
      <c r="B907" s="200"/>
      <c r="C907" s="199"/>
    </row>
    <row r="908">
      <c r="B908" s="200"/>
      <c r="C908" s="199"/>
    </row>
    <row r="909">
      <c r="B909" s="200"/>
      <c r="C909" s="199"/>
    </row>
    <row r="910">
      <c r="B910" s="200"/>
      <c r="C910" s="199"/>
    </row>
    <row r="911">
      <c r="B911" s="200"/>
      <c r="C911" s="199"/>
    </row>
    <row r="912">
      <c r="B912" s="200"/>
      <c r="C912" s="199"/>
    </row>
    <row r="913">
      <c r="B913" s="200"/>
      <c r="C913" s="199"/>
    </row>
    <row r="914">
      <c r="B914" s="200"/>
      <c r="C914" s="199"/>
    </row>
    <row r="915">
      <c r="B915" s="200"/>
      <c r="C915" s="199"/>
    </row>
    <row r="916">
      <c r="B916" s="200"/>
      <c r="C916" s="199"/>
    </row>
    <row r="917">
      <c r="B917" s="200"/>
      <c r="C917" s="199"/>
    </row>
    <row r="918">
      <c r="B918" s="200"/>
      <c r="C918" s="199"/>
    </row>
    <row r="919">
      <c r="B919" s="200"/>
      <c r="C919" s="199"/>
    </row>
    <row r="920">
      <c r="B920" s="200"/>
      <c r="C920" s="199"/>
    </row>
    <row r="921">
      <c r="B921" s="200"/>
      <c r="C921" s="199"/>
    </row>
    <row r="922">
      <c r="B922" s="200"/>
      <c r="C922" s="199"/>
    </row>
    <row r="923">
      <c r="B923" s="200"/>
      <c r="C923" s="199"/>
    </row>
    <row r="924">
      <c r="B924" s="200"/>
      <c r="C924" s="199"/>
    </row>
    <row r="925">
      <c r="B925" s="200"/>
      <c r="C925" s="199"/>
    </row>
    <row r="926">
      <c r="B926" s="200"/>
      <c r="C926" s="199"/>
    </row>
    <row r="927">
      <c r="B927" s="200"/>
      <c r="C927" s="199"/>
    </row>
    <row r="928">
      <c r="B928" s="200"/>
      <c r="C928" s="199"/>
    </row>
    <row r="929">
      <c r="B929" s="200"/>
      <c r="C929" s="199"/>
    </row>
    <row r="930">
      <c r="B930" s="200"/>
      <c r="C930" s="199"/>
    </row>
    <row r="931">
      <c r="B931" s="200"/>
      <c r="C931" s="199"/>
    </row>
    <row r="932">
      <c r="B932" s="200"/>
      <c r="C932" s="199"/>
    </row>
    <row r="933">
      <c r="B933" s="200"/>
      <c r="C933" s="199"/>
    </row>
    <row r="934">
      <c r="B934" s="200"/>
      <c r="C934" s="199"/>
    </row>
    <row r="935">
      <c r="B935" s="200"/>
      <c r="C935" s="199"/>
    </row>
    <row r="936">
      <c r="B936" s="200"/>
      <c r="C936" s="199"/>
    </row>
    <row r="937">
      <c r="B937" s="200"/>
      <c r="C937" s="199"/>
    </row>
    <row r="938">
      <c r="B938" s="200"/>
      <c r="C938" s="199"/>
    </row>
    <row r="939">
      <c r="B939" s="200"/>
      <c r="C939" s="199"/>
    </row>
    <row r="940">
      <c r="B940" s="200"/>
      <c r="C940" s="199"/>
    </row>
    <row r="941">
      <c r="B941" s="200"/>
      <c r="C941" s="199"/>
    </row>
    <row r="942">
      <c r="B942" s="200"/>
      <c r="C942" s="199"/>
    </row>
    <row r="943">
      <c r="B943" s="200"/>
      <c r="C943" s="199"/>
    </row>
    <row r="944">
      <c r="B944" s="200"/>
      <c r="C944" s="199"/>
    </row>
    <row r="945">
      <c r="B945" s="200"/>
      <c r="C945" s="199"/>
    </row>
    <row r="946">
      <c r="B946" s="200"/>
      <c r="C946" s="199"/>
    </row>
    <row r="947">
      <c r="B947" s="200"/>
      <c r="C947" s="199"/>
    </row>
    <row r="948">
      <c r="B948" s="200"/>
      <c r="C948" s="199"/>
    </row>
    <row r="949">
      <c r="B949" s="200"/>
      <c r="C949" s="199"/>
    </row>
    <row r="950">
      <c r="B950" s="200"/>
      <c r="C950" s="199"/>
    </row>
    <row r="951">
      <c r="B951" s="200"/>
      <c r="C951" s="199"/>
    </row>
    <row r="952">
      <c r="B952" s="200"/>
      <c r="C952" s="199"/>
    </row>
    <row r="953">
      <c r="B953" s="200"/>
      <c r="C953" s="199"/>
    </row>
    <row r="954">
      <c r="B954" s="200"/>
      <c r="C954" s="199"/>
    </row>
    <row r="955">
      <c r="B955" s="200"/>
      <c r="C955" s="199"/>
    </row>
    <row r="956">
      <c r="B956" s="200"/>
      <c r="C956" s="199"/>
    </row>
    <row r="957">
      <c r="B957" s="200"/>
      <c r="C957" s="199"/>
    </row>
    <row r="958">
      <c r="B958" s="200"/>
      <c r="C958" s="199"/>
    </row>
    <row r="959">
      <c r="B959" s="200"/>
      <c r="C959" s="199"/>
    </row>
    <row r="960">
      <c r="B960" s="200"/>
      <c r="C960" s="199"/>
    </row>
    <row r="961">
      <c r="B961" s="200"/>
      <c r="C961" s="199"/>
    </row>
    <row r="962">
      <c r="B962" s="200"/>
      <c r="C962" s="199"/>
    </row>
    <row r="963">
      <c r="B963" s="200"/>
      <c r="C963" s="199"/>
    </row>
    <row r="964">
      <c r="B964" s="200"/>
      <c r="C964" s="199"/>
    </row>
    <row r="965">
      <c r="B965" s="200"/>
      <c r="C965" s="199"/>
    </row>
    <row r="966">
      <c r="B966" s="200"/>
      <c r="C966" s="199"/>
    </row>
    <row r="967">
      <c r="B967" s="200"/>
      <c r="C967" s="199"/>
    </row>
    <row r="968">
      <c r="B968" s="200"/>
      <c r="C968" s="199"/>
    </row>
    <row r="969">
      <c r="B969" s="200"/>
      <c r="C969" s="199"/>
    </row>
    <row r="970">
      <c r="B970" s="200"/>
      <c r="C970" s="199"/>
    </row>
    <row r="971">
      <c r="B971" s="200"/>
      <c r="C971" s="199"/>
    </row>
    <row r="972">
      <c r="B972" s="200"/>
      <c r="C972" s="199"/>
    </row>
    <row r="973">
      <c r="B973" s="200"/>
      <c r="C973" s="199"/>
    </row>
    <row r="974">
      <c r="B974" s="200"/>
      <c r="C974" s="199"/>
    </row>
    <row r="975">
      <c r="B975" s="200"/>
      <c r="C975" s="199"/>
    </row>
    <row r="976">
      <c r="B976" s="200"/>
      <c r="C976" s="199"/>
    </row>
    <row r="977">
      <c r="B977" s="200"/>
      <c r="C977" s="199"/>
    </row>
    <row r="978">
      <c r="B978" s="200"/>
      <c r="C978" s="199"/>
    </row>
    <row r="979">
      <c r="B979" s="200"/>
      <c r="C979" s="199"/>
    </row>
    <row r="980">
      <c r="B980" s="200"/>
      <c r="C980" s="199"/>
    </row>
    <row r="981">
      <c r="B981" s="200"/>
      <c r="C981" s="199"/>
    </row>
    <row r="982">
      <c r="B982" s="200"/>
      <c r="C982" s="199"/>
    </row>
    <row r="983">
      <c r="B983" s="200"/>
      <c r="C983" s="199"/>
    </row>
    <row r="984">
      <c r="B984" s="200"/>
      <c r="C984" s="199"/>
    </row>
    <row r="985">
      <c r="B985" s="200"/>
      <c r="C985" s="199"/>
    </row>
    <row r="986">
      <c r="B986" s="200"/>
      <c r="C986" s="199"/>
    </row>
    <row r="987">
      <c r="B987" s="200"/>
      <c r="C987" s="199"/>
    </row>
    <row r="988">
      <c r="B988" s="200"/>
      <c r="C988" s="199"/>
    </row>
    <row r="989">
      <c r="B989" s="200"/>
      <c r="C989" s="199"/>
    </row>
    <row r="990">
      <c r="B990" s="200"/>
      <c r="C990" s="199"/>
    </row>
    <row r="991">
      <c r="B991" s="200"/>
      <c r="C991" s="199"/>
    </row>
    <row r="992">
      <c r="B992" s="200"/>
      <c r="C992" s="199"/>
    </row>
    <row r="993">
      <c r="B993" s="200"/>
      <c r="C993" s="199"/>
    </row>
    <row r="994">
      <c r="B994" s="200"/>
      <c r="C994" s="199"/>
    </row>
    <row r="995">
      <c r="B995" s="200"/>
      <c r="C995" s="199"/>
    </row>
    <row r="996">
      <c r="B996" s="200"/>
      <c r="C996" s="199"/>
    </row>
    <row r="997">
      <c r="B997" s="200"/>
      <c r="C997" s="199"/>
    </row>
    <row r="998">
      <c r="B998" s="200"/>
      <c r="C998" s="199"/>
    </row>
    <row r="999">
      <c r="B999" s="200"/>
      <c r="C999" s="199"/>
    </row>
    <row r="1000">
      <c r="B1000" s="200"/>
      <c r="C1000" s="199"/>
    </row>
  </sheetData>
  <mergeCells count="54">
    <mergeCell ref="M1:Q1"/>
    <mergeCell ref="I3:I4"/>
    <mergeCell ref="M3:M4"/>
    <mergeCell ref="O3:O4"/>
    <mergeCell ref="Q3:Q4"/>
    <mergeCell ref="J6:N7"/>
    <mergeCell ref="J8:N8"/>
    <mergeCell ref="J16:N16"/>
    <mergeCell ref="J17:N17"/>
    <mergeCell ref="J18:N18"/>
    <mergeCell ref="J19:N19"/>
    <mergeCell ref="J20:N20"/>
    <mergeCell ref="J21:N21"/>
    <mergeCell ref="N79:P89"/>
    <mergeCell ref="J9:N9"/>
    <mergeCell ref="J10:N10"/>
    <mergeCell ref="J11:N11"/>
    <mergeCell ref="J12:N12"/>
    <mergeCell ref="J13:N13"/>
    <mergeCell ref="J14:N14"/>
    <mergeCell ref="J15:N15"/>
    <mergeCell ref="C5:C8"/>
    <mergeCell ref="D9:D11"/>
    <mergeCell ref="C12:C15"/>
    <mergeCell ref="C17:C19"/>
    <mergeCell ref="C20:C24"/>
    <mergeCell ref="D20:E24"/>
    <mergeCell ref="C26:C27"/>
    <mergeCell ref="C28:C30"/>
    <mergeCell ref="C31:C33"/>
    <mergeCell ref="C34:C35"/>
    <mergeCell ref="C36:C39"/>
    <mergeCell ref="C40:C41"/>
    <mergeCell ref="C42:C48"/>
    <mergeCell ref="C50:C53"/>
    <mergeCell ref="C54:C57"/>
    <mergeCell ref="C66:C70"/>
    <mergeCell ref="C72:C74"/>
    <mergeCell ref="C75:C76"/>
    <mergeCell ref="C79:C100"/>
    <mergeCell ref="C103:C104"/>
    <mergeCell ref="C106:C110"/>
    <mergeCell ref="C139:C141"/>
    <mergeCell ref="C142:C144"/>
    <mergeCell ref="C146:C148"/>
    <mergeCell ref="C149:C152"/>
    <mergeCell ref="C153:C158"/>
    <mergeCell ref="C111:C113"/>
    <mergeCell ref="C115:C116"/>
    <mergeCell ref="C117:C123"/>
    <mergeCell ref="C124:C125"/>
    <mergeCell ref="C126:C128"/>
    <mergeCell ref="C129:C130"/>
    <mergeCell ref="C132:C138"/>
  </mergeCells>
  <hyperlinks>
    <hyperlink r:id="rId1" ref="C20"/>
    <hyperlink r:id="rId2" ref="C153"/>
  </hyperlinks>
  <drawing r:id="rId3"/>
</worksheet>
</file>