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 activeTab="1"/>
  </bookViews>
  <sheets>
    <sheet name="results" sheetId="1" r:id="rId1"/>
    <sheet name="200cw" sheetId="2" r:id="rId2"/>
    <sheet name="60cw" sheetId="6" r:id="rId3"/>
    <sheet name="0cw" sheetId="3" r:id="rId4"/>
    <sheet name="200 vs 0 non TMR" sheetId="4" r:id="rId5"/>
    <sheet name="Sheet4" sheetId="5" r:id="rId6"/>
    <sheet name="Sheet1" sheetId="7" r:id="rId7"/>
  </sheets>
  <calcPr calcId="145621"/>
</workbook>
</file>

<file path=xl/calcChain.xml><?xml version="1.0" encoding="utf-8"?>
<calcChain xmlns="http://schemas.openxmlformats.org/spreadsheetml/2006/main">
  <c r="AB1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3" i="1"/>
  <c r="AB4" i="1"/>
  <c r="AB5" i="1"/>
  <c r="AB6" i="1"/>
  <c r="AB7" i="1"/>
  <c r="AB8" i="1"/>
  <c r="AB9" i="1"/>
  <c r="AB10" i="1"/>
  <c r="AB2" i="1"/>
  <c r="Z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92" i="1"/>
  <c r="Z93" i="1"/>
  <c r="Z94" i="1"/>
  <c r="Z95" i="1"/>
  <c r="Z96" i="1"/>
  <c r="Z97" i="1"/>
  <c r="Z98" i="1"/>
  <c r="Z106" i="1"/>
  <c r="Z107" i="1"/>
  <c r="Z110" i="1"/>
  <c r="Z111" i="1"/>
  <c r="Z112" i="1"/>
  <c r="Z113" i="1"/>
  <c r="Z114" i="1"/>
  <c r="Z115" i="1"/>
  <c r="Z116" i="1"/>
  <c r="Z117" i="1"/>
  <c r="Z120" i="1"/>
  <c r="Z121" i="1"/>
  <c r="Z122" i="1"/>
  <c r="Z123" i="1"/>
  <c r="Z124" i="1"/>
  <c r="Z125" i="1"/>
  <c r="Z126" i="1"/>
  <c r="Z127" i="1"/>
  <c r="Z128" i="1"/>
  <c r="Z129" i="1"/>
  <c r="Z133" i="1"/>
  <c r="Z134" i="1"/>
  <c r="Z135" i="1"/>
  <c r="Z136" i="1"/>
  <c r="Z137" i="1"/>
  <c r="Z138" i="1"/>
  <c r="Z139" i="1"/>
  <c r="Z142" i="1"/>
  <c r="Z143" i="1"/>
  <c r="Z144" i="1"/>
  <c r="Z145" i="1"/>
  <c r="Z146" i="1"/>
  <c r="Z147" i="1"/>
  <c r="Z150" i="1"/>
  <c r="Z151" i="1"/>
  <c r="Z156" i="1"/>
  <c r="Z157" i="1"/>
  <c r="Z158" i="1"/>
  <c r="Z159" i="1"/>
  <c r="Z161" i="1"/>
  <c r="Z2" i="1"/>
  <c r="C2" i="6"/>
  <c r="D2" i="6"/>
  <c r="E2" i="6"/>
  <c r="F2" i="6"/>
  <c r="F23" i="6" s="1"/>
  <c r="G2" i="6"/>
  <c r="H2" i="6"/>
  <c r="I2" i="6"/>
  <c r="J2" i="6"/>
  <c r="J23" i="6" s="1"/>
  <c r="K2" i="6"/>
  <c r="L2" i="6"/>
  <c r="M2" i="6"/>
  <c r="N2" i="6"/>
  <c r="N23" i="6" s="1"/>
  <c r="O2" i="6"/>
  <c r="P2" i="6"/>
  <c r="Q2" i="6"/>
  <c r="R2" i="6"/>
  <c r="R23" i="6" s="1"/>
  <c r="S2" i="6"/>
  <c r="T2" i="6"/>
  <c r="U2" i="6"/>
  <c r="V2" i="6"/>
  <c r="V23" i="6" s="1"/>
  <c r="W2" i="6"/>
  <c r="X2" i="6"/>
  <c r="C3" i="6"/>
  <c r="D3" i="6"/>
  <c r="E3" i="6"/>
  <c r="F3" i="6"/>
  <c r="G3" i="6"/>
  <c r="H3" i="6"/>
  <c r="I3" i="6"/>
  <c r="J3" i="6"/>
  <c r="K3" i="6"/>
  <c r="L3" i="6"/>
  <c r="L23" i="6" s="1"/>
  <c r="M3" i="6"/>
  <c r="N3" i="6"/>
  <c r="O3" i="6"/>
  <c r="P3" i="6"/>
  <c r="Q3" i="6"/>
  <c r="R3" i="6"/>
  <c r="S3" i="6"/>
  <c r="S23" i="6" s="1"/>
  <c r="T3" i="6"/>
  <c r="T23" i="6" s="1"/>
  <c r="U3" i="6"/>
  <c r="V3" i="6"/>
  <c r="W3" i="6"/>
  <c r="W23" i="6" s="1"/>
  <c r="X3" i="6"/>
  <c r="X23" i="6" s="1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C12" i="6"/>
  <c r="D12" i="6"/>
  <c r="E12" i="6"/>
  <c r="F12" i="6"/>
  <c r="G12" i="6"/>
  <c r="H12" i="6"/>
  <c r="I12" i="6"/>
  <c r="J12" i="6"/>
  <c r="K12" i="6"/>
  <c r="L12" i="6"/>
  <c r="M12" i="6"/>
  <c r="M23" i="6" s="1"/>
  <c r="N12" i="6"/>
  <c r="O12" i="6"/>
  <c r="P12" i="6"/>
  <c r="Q12" i="6"/>
  <c r="R12" i="6"/>
  <c r="S12" i="6"/>
  <c r="T12" i="6"/>
  <c r="U12" i="6"/>
  <c r="V12" i="6"/>
  <c r="W12" i="6"/>
  <c r="X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B2" i="6"/>
  <c r="B2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6" i="6"/>
  <c r="A5" i="6"/>
  <c r="A4" i="6"/>
  <c r="A3" i="6"/>
  <c r="A2" i="6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Q23" i="6"/>
  <c r="U23" i="6"/>
  <c r="K23" i="6"/>
  <c r="O23" i="6"/>
  <c r="I23" i="6"/>
  <c r="H23" i="6"/>
  <c r="G23" i="6"/>
  <c r="E23" i="6"/>
  <c r="C23" i="6"/>
  <c r="A2" i="2"/>
  <c r="B2" i="2"/>
  <c r="C2" i="2"/>
  <c r="D2" i="2"/>
  <c r="E2" i="2"/>
  <c r="F2" i="2"/>
  <c r="G2" i="2"/>
  <c r="H2" i="2"/>
  <c r="I2" i="2"/>
  <c r="J2" i="2"/>
  <c r="L2" i="2"/>
  <c r="M2" i="2"/>
  <c r="N2" i="2"/>
  <c r="O2" i="2"/>
  <c r="P2" i="2"/>
  <c r="Q2" i="2"/>
  <c r="R2" i="2"/>
  <c r="S2" i="2"/>
  <c r="T2" i="2"/>
  <c r="U2" i="2"/>
  <c r="V2" i="2"/>
  <c r="W2" i="2"/>
  <c r="X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3" i="5"/>
  <c r="E65" i="5"/>
  <c r="E32" i="5"/>
  <c r="E83" i="5"/>
  <c r="E8" i="5"/>
  <c r="E53" i="5"/>
  <c r="E26" i="5"/>
  <c r="E80" i="5"/>
  <c r="E95" i="5"/>
  <c r="E119" i="5"/>
  <c r="E23" i="5"/>
  <c r="E74" i="5"/>
  <c r="E17" i="5"/>
  <c r="E62" i="5"/>
  <c r="E11" i="5"/>
  <c r="E59" i="5"/>
  <c r="E47" i="5"/>
  <c r="E101" i="5"/>
  <c r="E71" i="5"/>
  <c r="E110" i="5"/>
  <c r="E5" i="5"/>
  <c r="E38" i="5"/>
  <c r="E44" i="5"/>
  <c r="E98" i="5"/>
  <c r="E14" i="5"/>
  <c r="E56" i="5"/>
  <c r="E68" i="5"/>
  <c r="E107" i="5"/>
  <c r="E35" i="5"/>
  <c r="E86" i="5"/>
  <c r="E89" i="5"/>
  <c r="E113" i="5"/>
  <c r="E92" i="5"/>
  <c r="E116" i="5"/>
  <c r="E29" i="5"/>
  <c r="E77" i="5"/>
  <c r="E50" i="5"/>
  <c r="E104" i="5"/>
  <c r="E2" i="5"/>
  <c r="E41" i="5"/>
  <c r="E21" i="5"/>
  <c r="E66" i="5"/>
  <c r="E33" i="5"/>
  <c r="E84" i="5"/>
  <c r="E9" i="5"/>
  <c r="E54" i="5"/>
  <c r="E27" i="5"/>
  <c r="E81" i="5"/>
  <c r="E96" i="5"/>
  <c r="E120" i="5"/>
  <c r="E24" i="5"/>
  <c r="E75" i="5"/>
  <c r="E18" i="5"/>
  <c r="E63" i="5"/>
  <c r="E12" i="5"/>
  <c r="E60" i="5"/>
  <c r="E48" i="5"/>
  <c r="E102" i="5"/>
  <c r="E72" i="5"/>
  <c r="E111" i="5"/>
  <c r="E6" i="5"/>
  <c r="E39" i="5"/>
  <c r="E45" i="5"/>
  <c r="E99" i="5"/>
  <c r="E15" i="5"/>
  <c r="E57" i="5"/>
  <c r="E69" i="5"/>
  <c r="E108" i="5"/>
  <c r="E36" i="5"/>
  <c r="E87" i="5"/>
  <c r="E90" i="5"/>
  <c r="E114" i="5"/>
  <c r="E93" i="5"/>
  <c r="E117" i="5"/>
  <c r="E30" i="5"/>
  <c r="E78" i="5"/>
  <c r="E51" i="5"/>
  <c r="E105" i="5"/>
  <c r="E3" i="5"/>
  <c r="E42" i="5"/>
  <c r="E22" i="5"/>
  <c r="E67" i="5"/>
  <c r="E34" i="5"/>
  <c r="E85" i="5"/>
  <c r="E10" i="5"/>
  <c r="E55" i="5"/>
  <c r="E28" i="5"/>
  <c r="E82" i="5"/>
  <c r="E97" i="5"/>
  <c r="E121" i="5"/>
  <c r="E25" i="5"/>
  <c r="E76" i="5"/>
  <c r="E19" i="5"/>
  <c r="E64" i="5"/>
  <c r="E13" i="5"/>
  <c r="E61" i="5"/>
  <c r="E49" i="5"/>
  <c r="E103" i="5"/>
  <c r="E73" i="5"/>
  <c r="E112" i="5"/>
  <c r="E7" i="5"/>
  <c r="E40" i="5"/>
  <c r="E46" i="5"/>
  <c r="E100" i="5"/>
  <c r="E16" i="5"/>
  <c r="E58" i="5"/>
  <c r="E70" i="5"/>
  <c r="E109" i="5"/>
  <c r="E37" i="5"/>
  <c r="E88" i="5"/>
  <c r="E91" i="5"/>
  <c r="E115" i="5"/>
  <c r="E94" i="5"/>
  <c r="E118" i="5"/>
  <c r="E31" i="5"/>
  <c r="E79" i="5"/>
  <c r="E52" i="5"/>
  <c r="E106" i="5"/>
  <c r="E4" i="5"/>
  <c r="E43" i="5"/>
  <c r="E20" i="5"/>
  <c r="O81" i="7"/>
  <c r="O79" i="7"/>
  <c r="O77" i="7"/>
  <c r="O75" i="7"/>
  <c r="O73" i="7"/>
  <c r="O71" i="7"/>
  <c r="O69" i="7"/>
  <c r="O67" i="7"/>
  <c r="O65" i="7"/>
  <c r="O63" i="7"/>
  <c r="O61" i="7"/>
  <c r="O59" i="7"/>
  <c r="O57" i="7"/>
  <c r="O55" i="7"/>
  <c r="O53" i="7"/>
  <c r="O51" i="7"/>
  <c r="O49" i="7"/>
  <c r="O47" i="7"/>
  <c r="O45" i="7"/>
  <c r="O43" i="7"/>
  <c r="N81" i="7"/>
  <c r="N79" i="7"/>
  <c r="N77" i="7"/>
  <c r="N75" i="7"/>
  <c r="N73" i="7"/>
  <c r="N71" i="7"/>
  <c r="N69" i="7"/>
  <c r="N67" i="7"/>
  <c r="N65" i="7"/>
  <c r="N63" i="7"/>
  <c r="N61" i="7"/>
  <c r="N59" i="7"/>
  <c r="N57" i="7"/>
  <c r="N55" i="7"/>
  <c r="N53" i="7"/>
  <c r="N51" i="7"/>
  <c r="N49" i="7"/>
  <c r="N47" i="7"/>
  <c r="N45" i="7"/>
  <c r="N43" i="7"/>
  <c r="P23" i="6" l="1"/>
  <c r="D23" i="6"/>
  <c r="F64" i="5"/>
  <c r="F31" i="5"/>
  <c r="F82" i="5"/>
  <c r="F7" i="5"/>
  <c r="F52" i="5"/>
  <c r="F25" i="5"/>
  <c r="F79" i="5"/>
  <c r="F94" i="5"/>
  <c r="F118" i="5"/>
  <c r="F22" i="5"/>
  <c r="F73" i="5"/>
  <c r="F16" i="5"/>
  <c r="F61" i="5"/>
  <c r="F10" i="5"/>
  <c r="F58" i="5"/>
  <c r="F46" i="5"/>
  <c r="F100" i="5"/>
  <c r="F70" i="5"/>
  <c r="F109" i="5"/>
  <c r="F4" i="5"/>
  <c r="F37" i="5"/>
  <c r="F43" i="5"/>
  <c r="F97" i="5"/>
  <c r="F13" i="5"/>
  <c r="F55" i="5"/>
  <c r="F67" i="5"/>
  <c r="F106" i="5"/>
  <c r="F34" i="5"/>
  <c r="F85" i="5"/>
  <c r="F88" i="5"/>
  <c r="F112" i="5"/>
  <c r="F91" i="5"/>
  <c r="F115" i="5"/>
  <c r="F28" i="5"/>
  <c r="F76" i="5"/>
  <c r="F49" i="5"/>
  <c r="F103" i="5"/>
  <c r="F40" i="5"/>
  <c r="F20" i="5"/>
  <c r="F65" i="5"/>
  <c r="F32" i="5"/>
  <c r="F83" i="5"/>
  <c r="F8" i="5"/>
  <c r="F53" i="5"/>
  <c r="F26" i="5"/>
  <c r="F80" i="5"/>
  <c r="F95" i="5"/>
  <c r="F119" i="5"/>
  <c r="F23" i="5"/>
  <c r="F74" i="5"/>
  <c r="F17" i="5"/>
  <c r="F62" i="5"/>
  <c r="F11" i="5"/>
  <c r="F59" i="5"/>
  <c r="F47" i="5"/>
  <c r="F101" i="5"/>
  <c r="F71" i="5"/>
  <c r="F110" i="5"/>
  <c r="F5" i="5"/>
  <c r="F38" i="5"/>
  <c r="F44" i="5"/>
  <c r="F98" i="5"/>
  <c r="F14" i="5"/>
  <c r="F56" i="5"/>
  <c r="F68" i="5"/>
  <c r="F107" i="5"/>
  <c r="F86" i="5"/>
  <c r="F89" i="5"/>
  <c r="F92" i="5"/>
  <c r="F116" i="5"/>
  <c r="F29" i="5"/>
  <c r="F77" i="5"/>
  <c r="F50" i="5"/>
  <c r="F104" i="5"/>
  <c r="F2" i="5"/>
  <c r="F41" i="5"/>
  <c r="F21" i="5"/>
  <c r="F66" i="5"/>
  <c r="F33" i="5"/>
  <c r="F84" i="5"/>
  <c r="F9" i="5"/>
  <c r="F54" i="5"/>
  <c r="F27" i="5"/>
  <c r="F81" i="5"/>
  <c r="F96" i="5"/>
  <c r="F120" i="5"/>
  <c r="F24" i="5"/>
  <c r="F75" i="5"/>
  <c r="F18" i="5"/>
  <c r="F63" i="5"/>
  <c r="F12" i="5"/>
  <c r="F48" i="5"/>
  <c r="F102" i="5"/>
  <c r="F111" i="5"/>
  <c r="F6" i="5"/>
  <c r="F39" i="5"/>
  <c r="F45" i="5"/>
  <c r="F99" i="5"/>
  <c r="F57" i="5"/>
  <c r="F69" i="5"/>
  <c r="F36" i="5"/>
  <c r="F87" i="5"/>
  <c r="F114" i="5"/>
  <c r="F93" i="5"/>
  <c r="F117" i="5"/>
  <c r="F30" i="5"/>
  <c r="F78" i="5"/>
  <c r="F51" i="5"/>
  <c r="F105" i="5"/>
  <c r="F3" i="5"/>
  <c r="F19" i="5"/>
  <c r="G25" i="3"/>
  <c r="C25" i="3"/>
  <c r="H25" i="3"/>
  <c r="B25" i="3"/>
  <c r="A1" i="6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B21" i="4"/>
  <c r="B20" i="4"/>
  <c r="B19" i="4"/>
  <c r="B12" i="4"/>
  <c r="B13" i="4"/>
  <c r="B14" i="4"/>
  <c r="B15" i="4"/>
  <c r="B16" i="4"/>
  <c r="B17" i="4"/>
  <c r="B18" i="4"/>
  <c r="B11" i="4"/>
  <c r="B10" i="4"/>
  <c r="B9" i="4"/>
  <c r="B8" i="4"/>
  <c r="B7" i="4"/>
  <c r="B6" i="4"/>
  <c r="B5" i="4"/>
  <c r="B3" i="4"/>
  <c r="B4" i="4"/>
  <c r="B2" i="4"/>
  <c r="B23" i="2"/>
  <c r="B24" i="3" s="1"/>
  <c r="H23" i="3"/>
  <c r="B23" i="3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J20" i="2"/>
  <c r="I20" i="2"/>
  <c r="H20" i="2"/>
  <c r="G20" i="2"/>
  <c r="F20" i="2"/>
  <c r="E20" i="2"/>
  <c r="D20" i="2"/>
  <c r="C20" i="2"/>
  <c r="B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C19" i="2"/>
  <c r="B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J15" i="2"/>
  <c r="I15" i="2"/>
  <c r="H15" i="2"/>
  <c r="G15" i="2"/>
  <c r="F15" i="2"/>
  <c r="E15" i="2"/>
  <c r="D15" i="2"/>
  <c r="C15" i="2"/>
  <c r="B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J14" i="2"/>
  <c r="I14" i="2"/>
  <c r="H14" i="2"/>
  <c r="G14" i="2"/>
  <c r="F14" i="2"/>
  <c r="E14" i="2"/>
  <c r="D14" i="2"/>
  <c r="C14" i="2"/>
  <c r="B14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J12" i="2"/>
  <c r="I12" i="2"/>
  <c r="H12" i="2"/>
  <c r="G12" i="2"/>
  <c r="F12" i="2"/>
  <c r="E12" i="2"/>
  <c r="D12" i="2"/>
  <c r="C12" i="2"/>
  <c r="B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J11" i="2"/>
  <c r="I11" i="2"/>
  <c r="H11" i="2"/>
  <c r="G11" i="2"/>
  <c r="F11" i="2"/>
  <c r="E11" i="2"/>
  <c r="D11" i="2"/>
  <c r="C11" i="2"/>
  <c r="B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X7" i="2"/>
  <c r="W7" i="2"/>
  <c r="V7" i="2"/>
  <c r="U7" i="2"/>
  <c r="T7" i="2"/>
  <c r="S7" i="2"/>
  <c r="R7" i="2"/>
  <c r="Q7" i="2"/>
  <c r="P7" i="2"/>
  <c r="O7" i="2"/>
  <c r="N7" i="2"/>
  <c r="M7" i="2"/>
  <c r="L7" i="2"/>
  <c r="J7" i="2"/>
  <c r="I7" i="2"/>
  <c r="H7" i="2"/>
  <c r="G7" i="2"/>
  <c r="F7" i="2"/>
  <c r="E7" i="2"/>
  <c r="D7" i="2"/>
  <c r="C7" i="2"/>
  <c r="B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X4" i="2"/>
  <c r="W4" i="2"/>
  <c r="V4" i="2"/>
  <c r="V23" i="2" s="1"/>
  <c r="V24" i="3" s="1"/>
  <c r="U4" i="2"/>
  <c r="T4" i="2"/>
  <c r="S4" i="2"/>
  <c r="R4" i="2"/>
  <c r="R23" i="2" s="1"/>
  <c r="R24" i="3" s="1"/>
  <c r="Q4" i="2"/>
  <c r="P4" i="2"/>
  <c r="O4" i="2"/>
  <c r="N4" i="2"/>
  <c r="M4" i="2"/>
  <c r="L4" i="2"/>
  <c r="J4" i="2"/>
  <c r="I4" i="2"/>
  <c r="H4" i="2"/>
  <c r="G4" i="2"/>
  <c r="F4" i="2"/>
  <c r="E4" i="2"/>
  <c r="D4" i="2"/>
  <c r="C4" i="2"/>
  <c r="B4" i="2"/>
  <c r="C3" i="2"/>
  <c r="D3" i="2"/>
  <c r="E3" i="2"/>
  <c r="F3" i="2"/>
  <c r="F23" i="2" s="1"/>
  <c r="F24" i="3" s="1"/>
  <c r="G3" i="2"/>
  <c r="H3" i="2"/>
  <c r="I3" i="2"/>
  <c r="J3" i="2"/>
  <c r="J23" i="2" s="1"/>
  <c r="J24" i="3" s="1"/>
  <c r="L3" i="2"/>
  <c r="M3" i="2"/>
  <c r="N3" i="2"/>
  <c r="O3" i="2"/>
  <c r="P3" i="2"/>
  <c r="Q3" i="2"/>
  <c r="R3" i="2"/>
  <c r="S3" i="2"/>
  <c r="T3" i="2"/>
  <c r="U3" i="2"/>
  <c r="V3" i="2"/>
  <c r="W3" i="2"/>
  <c r="X3" i="2"/>
  <c r="B3" i="2"/>
  <c r="N25" i="3" l="1"/>
  <c r="U25" i="3"/>
  <c r="Q25" i="3"/>
  <c r="M25" i="3"/>
  <c r="D25" i="3"/>
  <c r="R25" i="3"/>
  <c r="X25" i="3"/>
  <c r="T25" i="3"/>
  <c r="P25" i="3"/>
  <c r="L25" i="3"/>
  <c r="V25" i="3"/>
  <c r="K25" i="3"/>
  <c r="I25" i="3"/>
  <c r="E25" i="3"/>
  <c r="W25" i="3"/>
  <c r="S25" i="3"/>
  <c r="O25" i="3"/>
  <c r="J25" i="3"/>
  <c r="F25" i="3"/>
  <c r="O23" i="3"/>
  <c r="W23" i="3"/>
  <c r="S23" i="3"/>
  <c r="U23" i="3"/>
  <c r="Q23" i="3"/>
  <c r="M23" i="3"/>
  <c r="D23" i="3"/>
  <c r="V23" i="3"/>
  <c r="R23" i="3"/>
  <c r="N23" i="3"/>
  <c r="X23" i="3"/>
  <c r="T23" i="3"/>
  <c r="P23" i="3"/>
  <c r="L23" i="3"/>
  <c r="C23" i="3"/>
  <c r="J23" i="3"/>
  <c r="K23" i="3"/>
  <c r="G23" i="3"/>
  <c r="F23" i="3"/>
  <c r="I23" i="3"/>
  <c r="E23" i="3"/>
  <c r="L23" i="2"/>
  <c r="L24" i="3" s="1"/>
  <c r="X23" i="2"/>
  <c r="X24" i="3" s="1"/>
  <c r="O23" i="2"/>
  <c r="O24" i="3" s="1"/>
  <c r="S23" i="2"/>
  <c r="S24" i="3" s="1"/>
  <c r="W23" i="2"/>
  <c r="W24" i="3" s="1"/>
  <c r="T23" i="2"/>
  <c r="T24" i="3" s="1"/>
  <c r="D23" i="2"/>
  <c r="D24" i="3" s="1"/>
  <c r="M23" i="2"/>
  <c r="M24" i="3" s="1"/>
  <c r="Q23" i="2"/>
  <c r="Q24" i="3" s="1"/>
  <c r="U23" i="2"/>
  <c r="U24" i="3" s="1"/>
  <c r="P23" i="2"/>
  <c r="P24" i="3" s="1"/>
  <c r="N23" i="2"/>
  <c r="N24" i="3" s="1"/>
  <c r="E23" i="2"/>
  <c r="E24" i="3" s="1"/>
  <c r="I23" i="2"/>
  <c r="I24" i="3" s="1"/>
  <c r="H23" i="2"/>
  <c r="H24" i="3" s="1"/>
  <c r="K23" i="2"/>
  <c r="K24" i="3" s="1"/>
  <c r="G23" i="2"/>
  <c r="G24" i="3" s="1"/>
  <c r="C23" i="2"/>
  <c r="C24" i="3" s="1"/>
</calcChain>
</file>

<file path=xl/sharedStrings.xml><?xml version="1.0" encoding="utf-8"?>
<sst xmlns="http://schemas.openxmlformats.org/spreadsheetml/2006/main" count="433" uniqueCount="211">
  <si>
    <t>Name</t>
  </si>
  <si>
    <t>0-LUT</t>
  </si>
  <si>
    <t>1-LUT</t>
  </si>
  <si>
    <t>2-LUT</t>
  </si>
  <si>
    <t>3-LUT</t>
  </si>
  <si>
    <t>4-LUT</t>
  </si>
  <si>
    <t>5-LUT</t>
  </si>
  <si>
    <t>6-LUT</t>
  </si>
  <si>
    <t>Input</t>
  </si>
  <si>
    <t>Output</t>
  </si>
  <si>
    <t>.latch</t>
  </si>
  <si>
    <t>.names</t>
  </si>
  <si>
    <t>FPGA Area (width in CLBs)</t>
  </si>
  <si>
    <t>First Pass Delay</t>
  </si>
  <si>
    <t>Estimated Critical Path Delay</t>
  </si>
  <si>
    <t>Channel Width</t>
  </si>
  <si>
    <t>Av. Wire Segments</t>
  </si>
  <si>
    <t xml:space="preserve"> Max Wire Segments</t>
  </si>
  <si>
    <t>Total Logic Block Area</t>
  </si>
  <si>
    <t>Used Logic Block Area</t>
  </si>
  <si>
    <t>Total Routing Area</t>
  </si>
  <si>
    <t>Segment Usage</t>
  </si>
  <si>
    <t>Critical Path</t>
  </si>
  <si>
    <t>VPR Time</t>
  </si>
  <si>
    <t>Median</t>
  </si>
  <si>
    <t>Median Auto Channel Width</t>
  </si>
  <si>
    <t>Median 200 Channel Width</t>
  </si>
  <si>
    <t xml:space="preserve"> </t>
  </si>
  <si>
    <t>Median 60 Channel Width</t>
  </si>
  <si>
    <t>FPGA Width</t>
  </si>
  <si>
    <t>Width 60 alu4</t>
  </si>
  <si>
    <t>Width 60 alu4TMR</t>
  </si>
  <si>
    <t>Width 60 apex2</t>
  </si>
  <si>
    <t>Width 60 apex2TMR</t>
  </si>
  <si>
    <t>Width 60 apex4</t>
  </si>
  <si>
    <t>Width 60 apex4TMR</t>
  </si>
  <si>
    <t>Width 60 bigkey</t>
  </si>
  <si>
    <t>Width 60 bigkeyTMR</t>
  </si>
  <si>
    <t>Width 60 clma</t>
  </si>
  <si>
    <t>Width 60 clmaTMR</t>
  </si>
  <si>
    <t>Width 60 des</t>
  </si>
  <si>
    <t>Width 60 desTMR</t>
  </si>
  <si>
    <t>Width 60 diffeq</t>
  </si>
  <si>
    <t>Width 60 diffeqTMR</t>
  </si>
  <si>
    <t>Width 60 dsip</t>
  </si>
  <si>
    <t>Width 60 dsipTMR</t>
  </si>
  <si>
    <t>Width 60 elliptic</t>
  </si>
  <si>
    <t>Width 60 ellipticTMR</t>
  </si>
  <si>
    <t>Width 60 ex1010</t>
  </si>
  <si>
    <t>Width 60 ex1010TMR</t>
  </si>
  <si>
    <t>Width 60 ex5p</t>
  </si>
  <si>
    <t>Width 60 ex5pTMR</t>
  </si>
  <si>
    <t>Width 60 frisc</t>
  </si>
  <si>
    <t>Width 60 friscTMR</t>
  </si>
  <si>
    <t>Width 60 misex3</t>
  </si>
  <si>
    <t>Width 60 misex3TMR</t>
  </si>
  <si>
    <t>Width 60 pdc</t>
  </si>
  <si>
    <t>Width 60 pdcTMR</t>
  </si>
  <si>
    <t>Width 60 s298</t>
  </si>
  <si>
    <t>Width 60 s298TMR</t>
  </si>
  <si>
    <t>Width 60 s38417</t>
  </si>
  <si>
    <t>Width 60 s38417TMR</t>
  </si>
  <si>
    <t>Width 60 s38584.1</t>
  </si>
  <si>
    <t>Width 60 s38584.1TMR</t>
  </si>
  <si>
    <t>Width 60 seq</t>
  </si>
  <si>
    <t>Width 60 seqTMR</t>
  </si>
  <si>
    <t>Width 60 spla</t>
  </si>
  <si>
    <t>Width 60 splaTMR</t>
  </si>
  <si>
    <t>Width 60 tseng</t>
  </si>
  <si>
    <t>Width 60 tsengTMR</t>
  </si>
  <si>
    <t>Width 200 alu4</t>
  </si>
  <si>
    <t>Width 200 alu4TMR</t>
  </si>
  <si>
    <t>Width 200 apex2</t>
  </si>
  <si>
    <t>Width 200 apex2TMR</t>
  </si>
  <si>
    <t>Width 200 apex4</t>
  </si>
  <si>
    <t>Width 200 apex4TMR</t>
  </si>
  <si>
    <t>Width 200 bigkey</t>
  </si>
  <si>
    <t>Width 200 bigkeyTMR</t>
  </si>
  <si>
    <t>Width 200 clma</t>
  </si>
  <si>
    <t>Width 200 clmaTMR</t>
  </si>
  <si>
    <t>Width 200 des</t>
  </si>
  <si>
    <t>Width 200 desTMR</t>
  </si>
  <si>
    <t>Width 200 diffeq</t>
  </si>
  <si>
    <t>Width 200 diffeqTMR</t>
  </si>
  <si>
    <t>Width 200 dsip</t>
  </si>
  <si>
    <t>Width 200 dsipTMR</t>
  </si>
  <si>
    <t>Width 200 elliptic</t>
  </si>
  <si>
    <t>Width 200 ellipticTMR</t>
  </si>
  <si>
    <t>Width 200 ex1010</t>
  </si>
  <si>
    <t>Width 200 ex1010TMR</t>
  </si>
  <si>
    <t>Width 200 ex5p</t>
  </si>
  <si>
    <t>Width 200 ex5pTMR</t>
  </si>
  <si>
    <t>Width 200 frisc</t>
  </si>
  <si>
    <t>Width 200 friscTMR</t>
  </si>
  <si>
    <t>Width 200 misex3</t>
  </si>
  <si>
    <t>Width 200 misex3TMR</t>
  </si>
  <si>
    <t>Width 200 pdc</t>
  </si>
  <si>
    <t>Width 200 pdcTMR</t>
  </si>
  <si>
    <t>Width 200 s298</t>
  </si>
  <si>
    <t>Width 200 s298TMR</t>
  </si>
  <si>
    <t>Width 200 s38417</t>
  </si>
  <si>
    <t>Width 200 s38417TMR</t>
  </si>
  <si>
    <t>Width 200 s38584.1</t>
  </si>
  <si>
    <t>Width 200 s38584.1TMR</t>
  </si>
  <si>
    <t>Width 200 seq</t>
  </si>
  <si>
    <t>Width 200 seqTMR</t>
  </si>
  <si>
    <t>Width 200 spla</t>
  </si>
  <si>
    <t>Width 200 splaTMR</t>
  </si>
  <si>
    <t>Width 200 tseng</t>
  </si>
  <si>
    <t>Width 200 tsengTMR</t>
  </si>
  <si>
    <t>Minimum Width alu4</t>
  </si>
  <si>
    <t>Minimum Width apex2</t>
  </si>
  <si>
    <t>Minimum Width apex4</t>
  </si>
  <si>
    <t>Minimum Width bigkey</t>
  </si>
  <si>
    <t>Minimum Width clma</t>
  </si>
  <si>
    <t>Minimum Width des</t>
  </si>
  <si>
    <t>Minimum Width diffeq</t>
  </si>
  <si>
    <t>Minimum Width dsip</t>
  </si>
  <si>
    <t>Minimum Width elliptic</t>
  </si>
  <si>
    <t>Minimum Width ex1010</t>
  </si>
  <si>
    <t>Minimum Width ex5p</t>
  </si>
  <si>
    <t>Minimum Width frisc</t>
  </si>
  <si>
    <t>Minimum Width misex3</t>
  </si>
  <si>
    <t>Minimum Width pdc</t>
  </si>
  <si>
    <t>Minimum Width s298</t>
  </si>
  <si>
    <t>Minimum Width s38417</t>
  </si>
  <si>
    <t>Minimum Width s38584.1</t>
  </si>
  <si>
    <t>Minimum Width seq</t>
  </si>
  <si>
    <t>Minimum Width spla</t>
  </si>
  <si>
    <t>Minimum Width tseng</t>
  </si>
  <si>
    <t>results_w-1\alu4.blif.txt</t>
  </si>
  <si>
    <t>results_w-1\alu4TMR.blif.txt</t>
  </si>
  <si>
    <t>Minimum Width apex2 TMR</t>
  </si>
  <si>
    <t>Minimum Width apex4 TMR</t>
  </si>
  <si>
    <t>Minimum Width bigkey TMR</t>
  </si>
  <si>
    <t>Minimum Width clma TMR</t>
  </si>
  <si>
    <t>Minimum Width des TMR</t>
  </si>
  <si>
    <t>Minimum Width diffeq TMR</t>
  </si>
  <si>
    <t>Minimum Width dsip TMR</t>
  </si>
  <si>
    <t>Minimum Width elliptic TMR</t>
  </si>
  <si>
    <t>Minimum Width ex1010 TMR</t>
  </si>
  <si>
    <t>Minimum Width ex5p TMR</t>
  </si>
  <si>
    <t>Minimum Width frisc TMR</t>
  </si>
  <si>
    <t>Minimum Width misex3 TMR</t>
  </si>
  <si>
    <t>Minimum Width pdc TMR</t>
  </si>
  <si>
    <t>Minimum Width s298 TMR</t>
  </si>
  <si>
    <t>Minimum Width s38417 TMR</t>
  </si>
  <si>
    <t>Minimum Width s38584.1 TMR</t>
  </si>
  <si>
    <t>Minimum Width seq TMR</t>
  </si>
  <si>
    <t>Minimum Width spla TMR</t>
  </si>
  <si>
    <t>Minimum Width tseng TMR</t>
  </si>
  <si>
    <t>Minimum Width alu4TMR</t>
  </si>
  <si>
    <t>Minimum Width apex2TMR</t>
  </si>
  <si>
    <t>Minimum Width apex4TMR</t>
  </si>
  <si>
    <t>Minimum Width bigkeyTMR</t>
  </si>
  <si>
    <t>Minimum Width clmaTMR</t>
  </si>
  <si>
    <t>Minimum Width desTMR</t>
  </si>
  <si>
    <t>Minimum Width diffeqTMR</t>
  </si>
  <si>
    <t>Minimum Width dsipTMR</t>
  </si>
  <si>
    <t>Minimum Width ellipticTMR</t>
  </si>
  <si>
    <t>Minimum Width ex1010TMR</t>
  </si>
  <si>
    <t>Minimum Width ex5pTMR</t>
  </si>
  <si>
    <t>Minimum Width friscTMR</t>
  </si>
  <si>
    <t>Minimum Width misex3TMR</t>
  </si>
  <si>
    <t>Minimum Width pdcTMR</t>
  </si>
  <si>
    <t>Minimum Width s298TMR</t>
  </si>
  <si>
    <t>Minimum Width s38417TMR</t>
  </si>
  <si>
    <t>Minimum Width s38584.1TMR</t>
  </si>
  <si>
    <t>Minimum Width seqTMR</t>
  </si>
  <si>
    <t>Minimum Width splaTMR</t>
  </si>
  <si>
    <t>Minimum Width tsengTMR</t>
  </si>
  <si>
    <t>Width</t>
  </si>
  <si>
    <t>Area</t>
  </si>
  <si>
    <t>results_w-1\apex2.blif.txt</t>
  </si>
  <si>
    <t>results_w-1\apex2TMR.blif.txt</t>
  </si>
  <si>
    <t>results_w-1\apex4.blif.txt</t>
  </si>
  <si>
    <t>results_w-1\apex4TMR.blif.txt</t>
  </si>
  <si>
    <t>results_w-1\bigkey.blif.txt</t>
  </si>
  <si>
    <t>results_w-1\bigkeyTMR.blif.txt</t>
  </si>
  <si>
    <t>results_w-1\clma.blif.txt</t>
  </si>
  <si>
    <t>results_w-1\clmaTMR.blif.txt</t>
  </si>
  <si>
    <t>results_w-1\des.blif.txt</t>
  </si>
  <si>
    <t>results_w-1\desTMR.blif.txt</t>
  </si>
  <si>
    <t>results_w-1\diffeq.blif.txt</t>
  </si>
  <si>
    <t>results_w-1\diffeqTMR.blif.txt</t>
  </si>
  <si>
    <t>results_w-1\dsip.blif.txt</t>
  </si>
  <si>
    <t>results_w-1\dsipTMR.blif.txt</t>
  </si>
  <si>
    <t>results_w-1\elliptic.blif.txt</t>
  </si>
  <si>
    <t>results_w-1\ellipticTMR.blif.txt</t>
  </si>
  <si>
    <t>results_w-1\ex1010.blif.txt</t>
  </si>
  <si>
    <t>results_w-1\ex1010TMR.blif.txt</t>
  </si>
  <si>
    <t>results_w-1\ex5p.blif.txt</t>
  </si>
  <si>
    <t>results_w-1\ex5pTMR.blif.txt</t>
  </si>
  <si>
    <t>results_w-1\frisc.blif.txt</t>
  </si>
  <si>
    <t>results_w-1\friscTMR.blif.txt</t>
  </si>
  <si>
    <t>results_w-1\misex3.blif.txt</t>
  </si>
  <si>
    <t>results_w-1\misex3TMR.blif.txt</t>
  </si>
  <si>
    <t>results_w-1\pdc.blif.txt</t>
  </si>
  <si>
    <t>results_w-1\pdcTMR.blif.txt</t>
  </si>
  <si>
    <t>results_w-1\s298.blif.txt</t>
  </si>
  <si>
    <t>results_w-1\s298TMR.blif.txt</t>
  </si>
  <si>
    <t>results_w-1\s38417.blif.txt</t>
  </si>
  <si>
    <t>results_w-1\s38417TMR.blif.txt</t>
  </si>
  <si>
    <t>results_w-1\s38584.1.blif.txt</t>
  </si>
  <si>
    <t>results_w-1\s38584.1TMR.blif.txt</t>
  </si>
  <si>
    <t>results_w-1\seq.blif.txt</t>
  </si>
  <si>
    <t>results_w-1\seqTMR.blif.txt</t>
  </si>
  <si>
    <t>results_w-1\spla.blif.txt</t>
  </si>
  <si>
    <t>results_w-1\splaTMR.blif.txt</t>
  </si>
  <si>
    <t>results_w-1\tseng.blif.txt</t>
  </si>
  <si>
    <t>results_w-1\tsengTMR.blif.txt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</si>
</sst>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Sheet4!$E$2</c:f>
              <c:strCache>
                <c:ptCount val="1"/>
                <c:pt idx="0">
                  <c:v>169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5.1387739668134702E-2"/>
                  <c:y val="-3.8629593318461268E-2"/>
                </c:manualLayout>
              </c:layout>
              <c:numFmt formatCode="General" sourceLinked="0"/>
            </c:trendlineLbl>
          </c:trendline>
          <c:xVal>
            <c:numRef>
              <c:f>Sheet4!$C$3:$C$82</c:f>
              <c:numCache>
                <c:formatCode>General</c:formatCode>
                <c:ptCount val="80"/>
                <c:pt idx="0">
                  <c:v>1046</c:v>
                </c:pt>
                <c:pt idx="1">
                  <c:v>1046</c:v>
                </c:pt>
                <c:pt idx="2">
                  <c:v>1064</c:v>
                </c:pt>
                <c:pt idx="3">
                  <c:v>1064</c:v>
                </c:pt>
                <c:pt idx="4">
                  <c:v>1064</c:v>
                </c:pt>
                <c:pt idx="5">
                  <c:v>1262</c:v>
                </c:pt>
                <c:pt idx="6">
                  <c:v>1262</c:v>
                </c:pt>
                <c:pt idx="7">
                  <c:v>1262</c:v>
                </c:pt>
                <c:pt idx="8">
                  <c:v>1362</c:v>
                </c:pt>
                <c:pt idx="9">
                  <c:v>1362</c:v>
                </c:pt>
                <c:pt idx="10">
                  <c:v>1362</c:v>
                </c:pt>
                <c:pt idx="11">
                  <c:v>1397</c:v>
                </c:pt>
                <c:pt idx="12">
                  <c:v>1397</c:v>
                </c:pt>
                <c:pt idx="13">
                  <c:v>1397</c:v>
                </c:pt>
                <c:pt idx="14">
                  <c:v>1494</c:v>
                </c:pt>
                <c:pt idx="15">
                  <c:v>1494</c:v>
                </c:pt>
                <c:pt idx="16">
                  <c:v>1494</c:v>
                </c:pt>
                <c:pt idx="17">
                  <c:v>1522</c:v>
                </c:pt>
                <c:pt idx="18">
                  <c:v>1522</c:v>
                </c:pt>
                <c:pt idx="19">
                  <c:v>1522</c:v>
                </c:pt>
                <c:pt idx="20">
                  <c:v>1591</c:v>
                </c:pt>
                <c:pt idx="21">
                  <c:v>1591</c:v>
                </c:pt>
                <c:pt idx="22">
                  <c:v>1591</c:v>
                </c:pt>
                <c:pt idx="23">
                  <c:v>1699</c:v>
                </c:pt>
                <c:pt idx="24">
                  <c:v>1699</c:v>
                </c:pt>
                <c:pt idx="25">
                  <c:v>1699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1878</c:v>
                </c:pt>
                <c:pt idx="30">
                  <c:v>1878</c:v>
                </c:pt>
                <c:pt idx="31">
                  <c:v>1878</c:v>
                </c:pt>
                <c:pt idx="32">
                  <c:v>1930</c:v>
                </c:pt>
                <c:pt idx="33">
                  <c:v>1930</c:v>
                </c:pt>
                <c:pt idx="34">
                  <c:v>1930</c:v>
                </c:pt>
                <c:pt idx="35">
                  <c:v>3255</c:v>
                </c:pt>
                <c:pt idx="36">
                  <c:v>3255</c:v>
                </c:pt>
                <c:pt idx="37">
                  <c:v>3255</c:v>
                </c:pt>
                <c:pt idx="38">
                  <c:v>3260</c:v>
                </c:pt>
                <c:pt idx="39">
                  <c:v>3260</c:v>
                </c:pt>
                <c:pt idx="40">
                  <c:v>3260</c:v>
                </c:pt>
                <c:pt idx="41">
                  <c:v>3539</c:v>
                </c:pt>
                <c:pt idx="42">
                  <c:v>3539</c:v>
                </c:pt>
                <c:pt idx="43">
                  <c:v>3539</c:v>
                </c:pt>
                <c:pt idx="44">
                  <c:v>3602</c:v>
                </c:pt>
                <c:pt idx="45">
                  <c:v>3602</c:v>
                </c:pt>
                <c:pt idx="46">
                  <c:v>3602</c:v>
                </c:pt>
                <c:pt idx="47">
                  <c:v>3690</c:v>
                </c:pt>
                <c:pt idx="48">
                  <c:v>3690</c:v>
                </c:pt>
                <c:pt idx="49">
                  <c:v>3690</c:v>
                </c:pt>
                <c:pt idx="50">
                  <c:v>3805</c:v>
                </c:pt>
                <c:pt idx="51">
                  <c:v>3805</c:v>
                </c:pt>
                <c:pt idx="52">
                  <c:v>3805</c:v>
                </c:pt>
                <c:pt idx="53">
                  <c:v>4205</c:v>
                </c:pt>
                <c:pt idx="54">
                  <c:v>4205</c:v>
                </c:pt>
                <c:pt idx="55">
                  <c:v>4205</c:v>
                </c:pt>
                <c:pt idx="56">
                  <c:v>4283</c:v>
                </c:pt>
                <c:pt idx="57">
                  <c:v>4283</c:v>
                </c:pt>
                <c:pt idx="58">
                  <c:v>4283</c:v>
                </c:pt>
                <c:pt idx="59">
                  <c:v>4521</c:v>
                </c:pt>
                <c:pt idx="60">
                  <c:v>4521</c:v>
                </c:pt>
                <c:pt idx="61">
                  <c:v>4521</c:v>
                </c:pt>
                <c:pt idx="62">
                  <c:v>4574</c:v>
                </c:pt>
                <c:pt idx="63">
                  <c:v>4574</c:v>
                </c:pt>
                <c:pt idx="64">
                  <c:v>4574</c:v>
                </c:pt>
                <c:pt idx="65">
                  <c:v>4575</c:v>
                </c:pt>
                <c:pt idx="66">
                  <c:v>4575</c:v>
                </c:pt>
                <c:pt idx="67">
                  <c:v>4575</c:v>
                </c:pt>
                <c:pt idx="68">
                  <c:v>4598</c:v>
                </c:pt>
                <c:pt idx="69">
                  <c:v>4598</c:v>
                </c:pt>
                <c:pt idx="70">
                  <c:v>4598</c:v>
                </c:pt>
                <c:pt idx="71">
                  <c:v>5018</c:v>
                </c:pt>
                <c:pt idx="72">
                  <c:v>5018</c:v>
                </c:pt>
                <c:pt idx="73">
                  <c:v>5018</c:v>
                </c:pt>
                <c:pt idx="74">
                  <c:v>5285</c:v>
                </c:pt>
                <c:pt idx="75">
                  <c:v>5285</c:v>
                </c:pt>
                <c:pt idx="76">
                  <c:v>5285</c:v>
                </c:pt>
                <c:pt idx="77">
                  <c:v>5294</c:v>
                </c:pt>
                <c:pt idx="78">
                  <c:v>5294</c:v>
                </c:pt>
                <c:pt idx="79">
                  <c:v>5294</c:v>
                </c:pt>
              </c:numCache>
            </c:numRef>
          </c:xVal>
          <c:yVal>
            <c:numRef>
              <c:f>Sheet4!$E$3:$E$82</c:f>
              <c:numCache>
                <c:formatCode>General</c:formatCode>
                <c:ptCount val="80"/>
                <c:pt idx="0">
                  <c:v>169</c:v>
                </c:pt>
                <c:pt idx="1">
                  <c:v>169</c:v>
                </c:pt>
                <c:pt idx="2">
                  <c:v>169</c:v>
                </c:pt>
                <c:pt idx="3">
                  <c:v>169</c:v>
                </c:pt>
                <c:pt idx="4">
                  <c:v>169</c:v>
                </c:pt>
                <c:pt idx="5">
                  <c:v>196</c:v>
                </c:pt>
                <c:pt idx="6">
                  <c:v>196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  <c:pt idx="11">
                  <c:v>196</c:v>
                </c:pt>
                <c:pt idx="12">
                  <c:v>196</c:v>
                </c:pt>
                <c:pt idx="13">
                  <c:v>196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256</c:v>
                </c:pt>
                <c:pt idx="28">
                  <c:v>256</c:v>
                </c:pt>
                <c:pt idx="29">
                  <c:v>256</c:v>
                </c:pt>
                <c:pt idx="30">
                  <c:v>256</c:v>
                </c:pt>
                <c:pt idx="31">
                  <c:v>256</c:v>
                </c:pt>
                <c:pt idx="32">
                  <c:v>289</c:v>
                </c:pt>
                <c:pt idx="33">
                  <c:v>289</c:v>
                </c:pt>
                <c:pt idx="34">
                  <c:v>289</c:v>
                </c:pt>
                <c:pt idx="35">
                  <c:v>484</c:v>
                </c:pt>
                <c:pt idx="36">
                  <c:v>484</c:v>
                </c:pt>
                <c:pt idx="37">
                  <c:v>484</c:v>
                </c:pt>
                <c:pt idx="38">
                  <c:v>484</c:v>
                </c:pt>
                <c:pt idx="39">
                  <c:v>484</c:v>
                </c:pt>
                <c:pt idx="40">
                  <c:v>484</c:v>
                </c:pt>
                <c:pt idx="41">
                  <c:v>529</c:v>
                </c:pt>
                <c:pt idx="42">
                  <c:v>529</c:v>
                </c:pt>
                <c:pt idx="43">
                  <c:v>529</c:v>
                </c:pt>
                <c:pt idx="44">
                  <c:v>529</c:v>
                </c:pt>
                <c:pt idx="45">
                  <c:v>529</c:v>
                </c:pt>
                <c:pt idx="46">
                  <c:v>529</c:v>
                </c:pt>
                <c:pt idx="47">
                  <c:v>529</c:v>
                </c:pt>
                <c:pt idx="48">
                  <c:v>529</c:v>
                </c:pt>
                <c:pt idx="49">
                  <c:v>529</c:v>
                </c:pt>
                <c:pt idx="50">
                  <c:v>529</c:v>
                </c:pt>
                <c:pt idx="51">
                  <c:v>529</c:v>
                </c:pt>
                <c:pt idx="52">
                  <c:v>529</c:v>
                </c:pt>
                <c:pt idx="53">
                  <c:v>576</c:v>
                </c:pt>
                <c:pt idx="54">
                  <c:v>576</c:v>
                </c:pt>
                <c:pt idx="55">
                  <c:v>576</c:v>
                </c:pt>
                <c:pt idx="56">
                  <c:v>576</c:v>
                </c:pt>
                <c:pt idx="57">
                  <c:v>576</c:v>
                </c:pt>
                <c:pt idx="58">
                  <c:v>576</c:v>
                </c:pt>
                <c:pt idx="59">
                  <c:v>625</c:v>
                </c:pt>
                <c:pt idx="60">
                  <c:v>625</c:v>
                </c:pt>
                <c:pt idx="61">
                  <c:v>625</c:v>
                </c:pt>
                <c:pt idx="62">
                  <c:v>625</c:v>
                </c:pt>
                <c:pt idx="63">
                  <c:v>625</c:v>
                </c:pt>
                <c:pt idx="64">
                  <c:v>625</c:v>
                </c:pt>
                <c:pt idx="65">
                  <c:v>625</c:v>
                </c:pt>
                <c:pt idx="66">
                  <c:v>625</c:v>
                </c:pt>
                <c:pt idx="67">
                  <c:v>625</c:v>
                </c:pt>
                <c:pt idx="68">
                  <c:v>625</c:v>
                </c:pt>
                <c:pt idx="69">
                  <c:v>625</c:v>
                </c:pt>
                <c:pt idx="70">
                  <c:v>625</c:v>
                </c:pt>
                <c:pt idx="71">
                  <c:v>729</c:v>
                </c:pt>
                <c:pt idx="72">
                  <c:v>729</c:v>
                </c:pt>
                <c:pt idx="73">
                  <c:v>729</c:v>
                </c:pt>
                <c:pt idx="74">
                  <c:v>729</c:v>
                </c:pt>
                <c:pt idx="75">
                  <c:v>729</c:v>
                </c:pt>
                <c:pt idx="76">
                  <c:v>729</c:v>
                </c:pt>
                <c:pt idx="77">
                  <c:v>729</c:v>
                </c:pt>
                <c:pt idx="78">
                  <c:v>729</c:v>
                </c:pt>
                <c:pt idx="79">
                  <c:v>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08864"/>
        <c:axId val="118309440"/>
      </c:scatterChart>
      <c:valAx>
        <c:axId val="11830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 of Combinational</a:t>
                </a:r>
                <a:r>
                  <a:rPr lang="en-AU" baseline="0"/>
                  <a:t> Logic Elements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309440"/>
        <c:crosses val="autoZero"/>
        <c:crossBetween val="midCat"/>
      </c:valAx>
      <c:valAx>
        <c:axId val="11830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Used Logic Area (minimum width transistor area x10</a:t>
                </a:r>
                <a:r>
                  <a:rPr lang="en-AU" baseline="30000"/>
                  <a:t>6</a:t>
                </a:r>
                <a:r>
                  <a:rPr lang="en-AU"/>
                  <a:t>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830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61911</xdr:rowOff>
    </xdr:from>
    <xdr:to>
      <xdr:col>23</xdr:col>
      <xdr:colOff>0</xdr:colOff>
      <xdr:row>38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workbookViewId="0">
      <selection activeCell="S46" sqref="S46"/>
    </sheetView>
  </sheetViews>
  <sheetFormatPr defaultRowHeight="15" x14ac:dyDescent="0.25"/>
  <cols>
    <col min="1" max="1" width="33.5703125" customWidth="1"/>
    <col min="21" max="21" width="14.85546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29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Z1" s="1">
        <f>MAX(Z2:Z161)</f>
        <v>6.1599999999999994E-9</v>
      </c>
      <c r="AA1">
        <v>1</v>
      </c>
      <c r="AB1" s="1">
        <f>MIN(AB2:AB161)</f>
        <v>-1.9000000000000038E-10</v>
      </c>
    </row>
    <row r="2" spans="1:28" x14ac:dyDescent="0.25">
      <c r="A2" t="s">
        <v>70</v>
      </c>
      <c r="B2">
        <v>0</v>
      </c>
      <c r="C2">
        <v>0</v>
      </c>
      <c r="D2">
        <v>121</v>
      </c>
      <c r="E2">
        <v>446</v>
      </c>
      <c r="F2">
        <v>955</v>
      </c>
      <c r="G2">
        <v>0</v>
      </c>
      <c r="H2">
        <v>0</v>
      </c>
      <c r="I2">
        <v>14</v>
      </c>
      <c r="J2">
        <v>8</v>
      </c>
      <c r="K2">
        <v>0</v>
      </c>
      <c r="L2">
        <v>1522</v>
      </c>
      <c r="M2">
        <v>15</v>
      </c>
      <c r="N2" s="1">
        <v>5.3300000000000004E-9</v>
      </c>
      <c r="O2" s="1">
        <v>4.1599999999999997E-9</v>
      </c>
      <c r="P2" s="1">
        <v>200</v>
      </c>
      <c r="Q2">
        <v>4.7639100000000001</v>
      </c>
      <c r="R2">
        <v>84</v>
      </c>
      <c r="S2" s="1">
        <v>3330000</v>
      </c>
      <c r="T2" s="1">
        <v>2270000</v>
      </c>
      <c r="U2">
        <v>20075.8</v>
      </c>
      <c r="V2">
        <v>0.11</v>
      </c>
      <c r="W2" s="1">
        <v>4.4400000000000004E-9</v>
      </c>
      <c r="X2">
        <v>34.566000000000003</v>
      </c>
      <c r="Z2" s="1">
        <f>W3-W2</f>
        <v>8.9000000000000003E-10</v>
      </c>
      <c r="AA2" s="1">
        <v>2</v>
      </c>
      <c r="AB2">
        <f>IF(MOD(AA2,2)=0, Z2, 0)</f>
        <v>8.9000000000000003E-10</v>
      </c>
    </row>
    <row r="3" spans="1:28" x14ac:dyDescent="0.25">
      <c r="A3" t="s">
        <v>71</v>
      </c>
      <c r="B3">
        <v>0</v>
      </c>
      <c r="C3">
        <v>0</v>
      </c>
      <c r="D3">
        <v>363</v>
      </c>
      <c r="E3">
        <v>1346</v>
      </c>
      <c r="F3">
        <v>2865</v>
      </c>
      <c r="G3">
        <v>0</v>
      </c>
      <c r="H3">
        <v>0</v>
      </c>
      <c r="I3">
        <v>14</v>
      </c>
      <c r="J3">
        <v>8</v>
      </c>
      <c r="K3">
        <v>0</v>
      </c>
      <c r="L3">
        <v>4574</v>
      </c>
      <c r="M3">
        <v>25</v>
      </c>
      <c r="N3" s="1">
        <v>6.9699999999999997E-9</v>
      </c>
      <c r="O3" s="1">
        <v>5.1899999999999997E-9</v>
      </c>
      <c r="P3" s="1">
        <v>200</v>
      </c>
      <c r="Q3">
        <v>5.29148</v>
      </c>
      <c r="R3">
        <v>211</v>
      </c>
      <c r="S3" s="1">
        <v>9260000</v>
      </c>
      <c r="T3" s="1">
        <v>6780000</v>
      </c>
      <c r="U3">
        <v>19632.2</v>
      </c>
      <c r="V3">
        <v>0.14599999999999999</v>
      </c>
      <c r="W3" s="1">
        <v>5.3300000000000004E-9</v>
      </c>
      <c r="X3">
        <v>132.41</v>
      </c>
      <c r="Z3" s="1">
        <f t="shared" ref="Z3:Z66" si="0">W4-W3</f>
        <v>-6.9000000000000072E-10</v>
      </c>
      <c r="AA3">
        <v>3</v>
      </c>
      <c r="AB3">
        <f t="shared" ref="AB3:AB66" si="1">IF(MOD(AA3,2)=0, Z3, 0)</f>
        <v>0</v>
      </c>
    </row>
    <row r="4" spans="1:28" x14ac:dyDescent="0.25">
      <c r="A4" t="s">
        <v>72</v>
      </c>
      <c r="B4">
        <v>0</v>
      </c>
      <c r="C4">
        <v>0</v>
      </c>
      <c r="D4">
        <v>117</v>
      </c>
      <c r="E4">
        <v>589</v>
      </c>
      <c r="F4">
        <v>1172</v>
      </c>
      <c r="G4">
        <v>0</v>
      </c>
      <c r="H4">
        <v>0</v>
      </c>
      <c r="I4">
        <v>38</v>
      </c>
      <c r="J4">
        <v>3</v>
      </c>
      <c r="K4">
        <v>0</v>
      </c>
      <c r="L4">
        <v>1878</v>
      </c>
      <c r="M4">
        <v>16</v>
      </c>
      <c r="N4" s="1">
        <v>5.2700000000000002E-9</v>
      </c>
      <c r="O4" s="1">
        <v>4.5100000000000003E-9</v>
      </c>
      <c r="P4" s="1">
        <v>200</v>
      </c>
      <c r="Q4">
        <v>5.5124000000000004</v>
      </c>
      <c r="R4">
        <v>81</v>
      </c>
      <c r="S4" s="1">
        <v>3790000</v>
      </c>
      <c r="T4" s="1">
        <v>2780000</v>
      </c>
      <c r="U4">
        <v>20116.5</v>
      </c>
      <c r="V4">
        <v>0.16500000000000001</v>
      </c>
      <c r="W4" s="1">
        <v>4.6399999999999997E-9</v>
      </c>
      <c r="X4">
        <v>47.45</v>
      </c>
      <c r="Z4" s="1">
        <f t="shared" si="0"/>
        <v>1.1600000000000001E-9</v>
      </c>
      <c r="AA4">
        <v>4</v>
      </c>
      <c r="AB4">
        <f t="shared" si="1"/>
        <v>1.1600000000000001E-9</v>
      </c>
    </row>
    <row r="5" spans="1:28" x14ac:dyDescent="0.25">
      <c r="A5" t="s">
        <v>73</v>
      </c>
      <c r="B5">
        <v>0</v>
      </c>
      <c r="C5">
        <v>0</v>
      </c>
      <c r="D5">
        <v>351</v>
      </c>
      <c r="E5">
        <v>1770</v>
      </c>
      <c r="F5">
        <v>3516</v>
      </c>
      <c r="G5">
        <v>0</v>
      </c>
      <c r="H5">
        <v>0</v>
      </c>
      <c r="I5">
        <v>38</v>
      </c>
      <c r="J5">
        <v>3</v>
      </c>
      <c r="K5">
        <v>0</v>
      </c>
      <c r="L5">
        <v>5637</v>
      </c>
      <c r="M5">
        <v>29</v>
      </c>
      <c r="N5" s="1">
        <v>7.5800000000000007E-9</v>
      </c>
      <c r="O5" s="1">
        <v>5.6800000000000002E-9</v>
      </c>
      <c r="P5" s="1">
        <v>200</v>
      </c>
      <c r="Q5">
        <v>6.2145900000000003</v>
      </c>
      <c r="R5">
        <v>226</v>
      </c>
      <c r="S5" s="1">
        <v>12500000</v>
      </c>
      <c r="T5" s="1">
        <v>8350000</v>
      </c>
      <c r="U5">
        <v>19307</v>
      </c>
      <c r="V5">
        <v>0.185</v>
      </c>
      <c r="W5" s="1">
        <v>5.7999999999999998E-9</v>
      </c>
      <c r="X5">
        <v>197.82499999999999</v>
      </c>
      <c r="Z5" s="1">
        <f t="shared" si="0"/>
        <v>-1.7800000000000001E-9</v>
      </c>
      <c r="AA5" s="1">
        <v>5</v>
      </c>
      <c r="AB5">
        <f t="shared" si="1"/>
        <v>0</v>
      </c>
    </row>
    <row r="6" spans="1:28" x14ac:dyDescent="0.25">
      <c r="A6" t="s">
        <v>74</v>
      </c>
      <c r="B6">
        <v>1</v>
      </c>
      <c r="C6">
        <v>0</v>
      </c>
      <c r="D6">
        <v>23</v>
      </c>
      <c r="E6">
        <v>538</v>
      </c>
      <c r="F6">
        <v>700</v>
      </c>
      <c r="G6">
        <v>0</v>
      </c>
      <c r="H6">
        <v>0</v>
      </c>
      <c r="I6">
        <v>9</v>
      </c>
      <c r="J6">
        <v>19</v>
      </c>
      <c r="K6">
        <v>0</v>
      </c>
      <c r="L6">
        <v>1262</v>
      </c>
      <c r="M6">
        <v>14</v>
      </c>
      <c r="N6" s="1">
        <v>4.6999999999999999E-9</v>
      </c>
      <c r="O6" s="1">
        <v>3.8000000000000001E-9</v>
      </c>
      <c r="P6" s="1">
        <v>200</v>
      </c>
      <c r="Q6">
        <v>5.0435999999999996</v>
      </c>
      <c r="R6">
        <v>75</v>
      </c>
      <c r="S6" s="1">
        <v>2900000</v>
      </c>
      <c r="T6" s="1">
        <v>1880000</v>
      </c>
      <c r="U6">
        <v>20192</v>
      </c>
      <c r="V6">
        <v>0.14499999999999999</v>
      </c>
      <c r="W6" s="1">
        <v>4.0199999999999998E-9</v>
      </c>
      <c r="X6">
        <v>31.271999999999998</v>
      </c>
      <c r="Z6" s="1">
        <f t="shared" si="0"/>
        <v>8.9000000000000003E-10</v>
      </c>
      <c r="AA6">
        <v>6</v>
      </c>
      <c r="AB6">
        <f t="shared" si="1"/>
        <v>8.9000000000000003E-10</v>
      </c>
    </row>
    <row r="7" spans="1:28" x14ac:dyDescent="0.25">
      <c r="A7" t="s">
        <v>75</v>
      </c>
      <c r="B7">
        <v>3</v>
      </c>
      <c r="C7">
        <v>0</v>
      </c>
      <c r="D7">
        <v>69</v>
      </c>
      <c r="E7">
        <v>1633</v>
      </c>
      <c r="F7">
        <v>2100</v>
      </c>
      <c r="G7">
        <v>0</v>
      </c>
      <c r="H7">
        <v>0</v>
      </c>
      <c r="I7">
        <v>9</v>
      </c>
      <c r="J7">
        <v>19</v>
      </c>
      <c r="K7">
        <v>0</v>
      </c>
      <c r="L7">
        <v>3805</v>
      </c>
      <c r="M7">
        <v>23</v>
      </c>
      <c r="N7" s="1">
        <v>6.5499999999999999E-9</v>
      </c>
      <c r="O7" s="1">
        <v>4.7699999999999999E-9</v>
      </c>
      <c r="P7" s="1">
        <v>200</v>
      </c>
      <c r="Q7">
        <v>5.3331799999999996</v>
      </c>
      <c r="R7">
        <v>167</v>
      </c>
      <c r="S7" s="1">
        <v>7840000</v>
      </c>
      <c r="T7" s="1">
        <v>5640000</v>
      </c>
      <c r="U7">
        <v>19520.400000000001</v>
      </c>
      <c r="V7">
        <v>0.18</v>
      </c>
      <c r="W7" s="1">
        <v>4.9099999999999998E-9</v>
      </c>
      <c r="X7">
        <v>119.002</v>
      </c>
      <c r="Z7" s="1">
        <f t="shared" si="0"/>
        <v>-2.5699999999999996E-9</v>
      </c>
      <c r="AA7">
        <v>7</v>
      </c>
      <c r="AB7">
        <f t="shared" si="1"/>
        <v>0</v>
      </c>
    </row>
    <row r="8" spans="1:28" x14ac:dyDescent="0.25">
      <c r="A8" t="s">
        <v>76</v>
      </c>
      <c r="B8">
        <v>0</v>
      </c>
      <c r="C8">
        <v>0</v>
      </c>
      <c r="D8">
        <v>342</v>
      </c>
      <c r="E8">
        <v>4</v>
      </c>
      <c r="F8">
        <v>1353</v>
      </c>
      <c r="G8">
        <v>0</v>
      </c>
      <c r="H8">
        <v>0</v>
      </c>
      <c r="I8">
        <v>229</v>
      </c>
      <c r="J8">
        <v>197</v>
      </c>
      <c r="K8">
        <v>224</v>
      </c>
      <c r="L8">
        <v>1699</v>
      </c>
      <c r="M8">
        <v>16</v>
      </c>
      <c r="N8" s="1">
        <v>2.8499999999999999E-9</v>
      </c>
      <c r="O8" s="1">
        <v>2.3400000000000002E-9</v>
      </c>
      <c r="P8" s="1">
        <v>200</v>
      </c>
      <c r="Q8">
        <v>3.70506</v>
      </c>
      <c r="R8">
        <v>88</v>
      </c>
      <c r="S8" s="1">
        <v>3790000</v>
      </c>
      <c r="T8" s="1">
        <v>2520000</v>
      </c>
      <c r="U8">
        <v>20116.5</v>
      </c>
      <c r="V8">
        <v>0.107</v>
      </c>
      <c r="W8" s="1">
        <v>2.3400000000000002E-9</v>
      </c>
      <c r="X8">
        <v>56.61</v>
      </c>
      <c r="Z8" s="1">
        <f t="shared" si="0"/>
        <v>3.0999999999999996E-10</v>
      </c>
      <c r="AA8" s="1">
        <v>8</v>
      </c>
      <c r="AB8">
        <f t="shared" si="1"/>
        <v>3.0999999999999996E-10</v>
      </c>
    </row>
    <row r="9" spans="1:28" x14ac:dyDescent="0.25">
      <c r="A9" t="s">
        <v>77</v>
      </c>
      <c r="B9">
        <v>0</v>
      </c>
      <c r="C9">
        <v>0</v>
      </c>
      <c r="D9">
        <v>1026</v>
      </c>
      <c r="E9">
        <v>209</v>
      </c>
      <c r="F9">
        <v>4059</v>
      </c>
      <c r="G9">
        <v>0</v>
      </c>
      <c r="H9">
        <v>0</v>
      </c>
      <c r="I9">
        <v>229</v>
      </c>
      <c r="J9">
        <v>197</v>
      </c>
      <c r="K9">
        <v>672</v>
      </c>
      <c r="L9">
        <v>5294</v>
      </c>
      <c r="M9">
        <v>27</v>
      </c>
      <c r="N9" s="1">
        <v>3.7399999999999999E-9</v>
      </c>
      <c r="O9" s="1">
        <v>2.6500000000000002E-9</v>
      </c>
      <c r="P9" s="1">
        <v>200</v>
      </c>
      <c r="Q9">
        <v>4.9383800000000004</v>
      </c>
      <c r="R9">
        <v>250</v>
      </c>
      <c r="S9" s="1">
        <v>10800000</v>
      </c>
      <c r="T9" s="1">
        <v>7850000</v>
      </c>
      <c r="U9">
        <v>19400</v>
      </c>
      <c r="V9">
        <v>0.15</v>
      </c>
      <c r="W9" s="1">
        <v>2.6500000000000002E-9</v>
      </c>
      <c r="X9">
        <v>193.38800000000001</v>
      </c>
      <c r="Z9" s="1">
        <f t="shared" si="0"/>
        <v>6.0699999999999991E-9</v>
      </c>
      <c r="AA9">
        <v>9</v>
      </c>
      <c r="AB9">
        <f t="shared" si="1"/>
        <v>0</v>
      </c>
    </row>
    <row r="10" spans="1:28" x14ac:dyDescent="0.25">
      <c r="A10" t="s">
        <v>78</v>
      </c>
      <c r="B10">
        <v>1</v>
      </c>
      <c r="C10">
        <v>0</v>
      </c>
      <c r="D10">
        <v>527</v>
      </c>
      <c r="E10">
        <v>2040</v>
      </c>
      <c r="F10">
        <v>5797</v>
      </c>
      <c r="G10">
        <v>0</v>
      </c>
      <c r="H10">
        <v>0</v>
      </c>
      <c r="I10">
        <v>62</v>
      </c>
      <c r="J10">
        <v>82</v>
      </c>
      <c r="K10">
        <v>33</v>
      </c>
      <c r="L10">
        <v>8365</v>
      </c>
      <c r="M10">
        <v>34</v>
      </c>
      <c r="N10" s="1">
        <v>1.3399999999999999E-8</v>
      </c>
      <c r="O10" s="1">
        <v>8.5799999999999997E-9</v>
      </c>
      <c r="P10" s="1">
        <v>200</v>
      </c>
      <c r="Q10">
        <v>5.6228600000000002</v>
      </c>
      <c r="R10">
        <v>224</v>
      </c>
      <c r="S10" s="1">
        <v>17100000</v>
      </c>
      <c r="T10" s="1">
        <v>12400000</v>
      </c>
      <c r="U10">
        <v>19202.5</v>
      </c>
      <c r="V10">
        <v>0.21</v>
      </c>
      <c r="W10" s="1">
        <v>8.7199999999999997E-9</v>
      </c>
      <c r="X10">
        <v>379.80099999999999</v>
      </c>
      <c r="Z10" s="1">
        <f t="shared" si="0"/>
        <v>9.6999999999999975E-10</v>
      </c>
      <c r="AA10">
        <v>10</v>
      </c>
      <c r="AB10">
        <f t="shared" si="1"/>
        <v>9.6999999999999975E-10</v>
      </c>
    </row>
    <row r="11" spans="1:28" x14ac:dyDescent="0.25">
      <c r="A11" t="s">
        <v>79</v>
      </c>
      <c r="B11">
        <v>3</v>
      </c>
      <c r="C11">
        <v>0</v>
      </c>
      <c r="D11">
        <v>1581</v>
      </c>
      <c r="E11">
        <v>6202</v>
      </c>
      <c r="F11">
        <v>17391</v>
      </c>
      <c r="G11">
        <v>0</v>
      </c>
      <c r="H11">
        <v>0</v>
      </c>
      <c r="I11">
        <v>62</v>
      </c>
      <c r="J11">
        <v>82</v>
      </c>
      <c r="K11">
        <v>99</v>
      </c>
      <c r="L11">
        <v>25177</v>
      </c>
      <c r="M11">
        <v>59</v>
      </c>
      <c r="N11" s="1">
        <v>1.89E-8</v>
      </c>
      <c r="O11" s="1">
        <v>9.4199999999999993E-9</v>
      </c>
      <c r="P11" s="1">
        <v>200</v>
      </c>
      <c r="Q11">
        <v>6.2762000000000002</v>
      </c>
      <c r="R11">
        <v>765</v>
      </c>
      <c r="S11" s="1">
        <v>51600000</v>
      </c>
      <c r="T11" s="1">
        <v>37400000</v>
      </c>
      <c r="U11">
        <v>18952.7</v>
      </c>
      <c r="V11">
        <v>0.24099999999999999</v>
      </c>
      <c r="W11" s="1">
        <v>9.6899999999999994E-9</v>
      </c>
      <c r="X11">
        <v>2146.4</v>
      </c>
      <c r="Z11" s="1">
        <f t="shared" si="0"/>
        <v>-5.8799999999999995E-9</v>
      </c>
      <c r="AA11" s="1">
        <v>11</v>
      </c>
      <c r="AB11">
        <f t="shared" si="1"/>
        <v>0</v>
      </c>
    </row>
    <row r="12" spans="1:28" x14ac:dyDescent="0.25">
      <c r="A12" t="s">
        <v>80</v>
      </c>
      <c r="B12">
        <v>0</v>
      </c>
      <c r="C12">
        <v>0</v>
      </c>
      <c r="D12">
        <v>88</v>
      </c>
      <c r="E12">
        <v>323</v>
      </c>
      <c r="F12">
        <v>1180</v>
      </c>
      <c r="G12">
        <v>0</v>
      </c>
      <c r="H12">
        <v>0</v>
      </c>
      <c r="I12">
        <v>256</v>
      </c>
      <c r="J12">
        <v>245</v>
      </c>
      <c r="K12">
        <v>0</v>
      </c>
      <c r="L12">
        <v>1591</v>
      </c>
      <c r="M12">
        <v>16</v>
      </c>
      <c r="N12" s="1">
        <v>4.8399999999999998E-9</v>
      </c>
      <c r="O12" s="1">
        <v>3.7399999999999999E-9</v>
      </c>
      <c r="P12" s="1">
        <v>200</v>
      </c>
      <c r="Q12">
        <v>4.0710699999999997</v>
      </c>
      <c r="R12">
        <v>55</v>
      </c>
      <c r="S12" s="1">
        <v>3790000</v>
      </c>
      <c r="T12" s="1">
        <v>2370000</v>
      </c>
      <c r="U12">
        <v>20116.5</v>
      </c>
      <c r="V12">
        <v>0.124</v>
      </c>
      <c r="W12" s="1">
        <v>3.8099999999999999E-9</v>
      </c>
      <c r="X12">
        <v>98.709000000000003</v>
      </c>
      <c r="Z12" s="1">
        <f t="shared" si="0"/>
        <v>5.4999999999999996E-10</v>
      </c>
      <c r="AA12">
        <v>12</v>
      </c>
      <c r="AB12">
        <f t="shared" si="1"/>
        <v>5.4999999999999996E-10</v>
      </c>
    </row>
    <row r="13" spans="1:28" x14ac:dyDescent="0.25">
      <c r="A13" t="s">
        <v>81</v>
      </c>
      <c r="B13">
        <v>0</v>
      </c>
      <c r="C13">
        <v>0</v>
      </c>
      <c r="D13">
        <v>264</v>
      </c>
      <c r="E13">
        <v>1214</v>
      </c>
      <c r="F13">
        <v>3540</v>
      </c>
      <c r="G13">
        <v>0</v>
      </c>
      <c r="H13">
        <v>0</v>
      </c>
      <c r="I13">
        <v>256</v>
      </c>
      <c r="J13">
        <v>245</v>
      </c>
      <c r="K13">
        <v>0</v>
      </c>
      <c r="L13">
        <v>5018</v>
      </c>
      <c r="M13">
        <v>27</v>
      </c>
      <c r="N13" s="1">
        <v>6.7500000000000001E-9</v>
      </c>
      <c r="O13" s="1">
        <v>4.2899999999999999E-9</v>
      </c>
      <c r="P13" s="1">
        <v>200</v>
      </c>
      <c r="Q13">
        <v>3.9862000000000002</v>
      </c>
      <c r="R13">
        <v>95</v>
      </c>
      <c r="S13" s="1">
        <v>10800000</v>
      </c>
      <c r="T13" s="1">
        <v>7440000</v>
      </c>
      <c r="U13">
        <v>19400</v>
      </c>
      <c r="V13">
        <v>0.14099999999999999</v>
      </c>
      <c r="W13" s="1">
        <v>4.3599999999999998E-9</v>
      </c>
      <c r="X13">
        <v>263.88299999999998</v>
      </c>
      <c r="Z13" s="1">
        <f t="shared" si="0"/>
        <v>2.0100000000000003E-9</v>
      </c>
      <c r="AA13">
        <v>13</v>
      </c>
      <c r="AB13">
        <f t="shared" si="1"/>
        <v>0</v>
      </c>
    </row>
    <row r="14" spans="1:28" x14ac:dyDescent="0.25">
      <c r="A14" t="s">
        <v>82</v>
      </c>
      <c r="B14">
        <v>0</v>
      </c>
      <c r="C14">
        <v>0</v>
      </c>
      <c r="D14">
        <v>141</v>
      </c>
      <c r="E14">
        <v>440</v>
      </c>
      <c r="F14">
        <v>913</v>
      </c>
      <c r="G14">
        <v>0</v>
      </c>
      <c r="H14">
        <v>0</v>
      </c>
      <c r="I14">
        <v>64</v>
      </c>
      <c r="J14">
        <v>39</v>
      </c>
      <c r="K14">
        <v>377</v>
      </c>
      <c r="L14">
        <v>1494</v>
      </c>
      <c r="M14">
        <v>15</v>
      </c>
      <c r="N14" s="1">
        <v>7.7400000000000002E-9</v>
      </c>
      <c r="O14" s="1">
        <v>6.3000000000000002E-9</v>
      </c>
      <c r="P14" s="1">
        <v>200</v>
      </c>
      <c r="Q14">
        <v>3.0611000000000002</v>
      </c>
      <c r="R14">
        <v>62</v>
      </c>
      <c r="S14" s="1">
        <v>3330000</v>
      </c>
      <c r="T14" s="1">
        <v>2270000</v>
      </c>
      <c r="U14">
        <v>20075.8</v>
      </c>
      <c r="V14">
        <v>0.104</v>
      </c>
      <c r="W14" s="1">
        <v>6.3700000000000001E-9</v>
      </c>
      <c r="X14">
        <v>60.103000000000002</v>
      </c>
      <c r="Z14" s="1">
        <f t="shared" si="0"/>
        <v>6.0000000000000206E-11</v>
      </c>
      <c r="AA14" s="1">
        <v>14</v>
      </c>
      <c r="AB14">
        <f t="shared" si="1"/>
        <v>6.0000000000000206E-11</v>
      </c>
    </row>
    <row r="15" spans="1:28" x14ac:dyDescent="0.25">
      <c r="A15" t="s">
        <v>83</v>
      </c>
      <c r="B15">
        <v>0</v>
      </c>
      <c r="C15">
        <v>0</v>
      </c>
      <c r="D15">
        <v>423</v>
      </c>
      <c r="E15">
        <v>1359</v>
      </c>
      <c r="F15">
        <v>2739</v>
      </c>
      <c r="G15">
        <v>0</v>
      </c>
      <c r="H15">
        <v>0</v>
      </c>
      <c r="I15">
        <v>64</v>
      </c>
      <c r="J15">
        <v>39</v>
      </c>
      <c r="K15">
        <v>1131</v>
      </c>
      <c r="L15">
        <v>4521</v>
      </c>
      <c r="M15">
        <v>25</v>
      </c>
      <c r="N15" s="1">
        <v>9.6500000000000004E-9</v>
      </c>
      <c r="O15" s="1">
        <v>6.2199999999999996E-9</v>
      </c>
      <c r="P15" s="1">
        <v>200</v>
      </c>
      <c r="Q15">
        <v>3.44041</v>
      </c>
      <c r="R15">
        <v>156</v>
      </c>
      <c r="S15" s="1">
        <v>9260000</v>
      </c>
      <c r="T15" s="1">
        <v>6830000</v>
      </c>
      <c r="U15">
        <v>19632.2</v>
      </c>
      <c r="V15">
        <v>0.13400000000000001</v>
      </c>
      <c r="W15" s="1">
        <v>6.4300000000000003E-9</v>
      </c>
      <c r="X15">
        <v>204.691</v>
      </c>
      <c r="Z15" s="1">
        <f t="shared" si="0"/>
        <v>-4.1199999999999998E-9</v>
      </c>
      <c r="AA15">
        <v>15</v>
      </c>
      <c r="AB15">
        <f t="shared" si="1"/>
        <v>0</v>
      </c>
    </row>
    <row r="16" spans="1:28" x14ac:dyDescent="0.25">
      <c r="A16" t="s">
        <v>84</v>
      </c>
      <c r="B16">
        <v>0</v>
      </c>
      <c r="C16">
        <v>0</v>
      </c>
      <c r="D16">
        <v>2</v>
      </c>
      <c r="E16">
        <v>4</v>
      </c>
      <c r="F16">
        <v>1356</v>
      </c>
      <c r="G16">
        <v>0</v>
      </c>
      <c r="H16">
        <v>0</v>
      </c>
      <c r="I16">
        <v>229</v>
      </c>
      <c r="J16">
        <v>197</v>
      </c>
      <c r="K16">
        <v>224</v>
      </c>
      <c r="L16">
        <v>1362</v>
      </c>
      <c r="M16">
        <v>14</v>
      </c>
      <c r="N16" s="1">
        <v>2.8499999999999999E-9</v>
      </c>
      <c r="O16" s="1">
        <v>2.1700000000000002E-9</v>
      </c>
      <c r="P16" s="1">
        <v>200</v>
      </c>
      <c r="Q16">
        <v>3.823</v>
      </c>
      <c r="R16">
        <v>67</v>
      </c>
      <c r="S16" s="1">
        <v>2900000</v>
      </c>
      <c r="T16" s="1">
        <v>2030000</v>
      </c>
      <c r="U16">
        <v>20192</v>
      </c>
      <c r="V16">
        <v>9.9099999999999994E-2</v>
      </c>
      <c r="W16" s="1">
        <v>2.3100000000000001E-9</v>
      </c>
      <c r="X16">
        <v>60.372</v>
      </c>
      <c r="Z16" s="1">
        <f t="shared" si="0"/>
        <v>3.4000000000000007E-10</v>
      </c>
      <c r="AA16">
        <v>16</v>
      </c>
      <c r="AB16">
        <f t="shared" si="1"/>
        <v>3.4000000000000007E-10</v>
      </c>
    </row>
    <row r="17" spans="1:28" x14ac:dyDescent="0.25">
      <c r="A17" t="s">
        <v>85</v>
      </c>
      <c r="B17">
        <v>0</v>
      </c>
      <c r="C17">
        <v>0</v>
      </c>
      <c r="D17">
        <v>6</v>
      </c>
      <c r="E17">
        <v>209</v>
      </c>
      <c r="F17">
        <v>4068</v>
      </c>
      <c r="G17">
        <v>0</v>
      </c>
      <c r="H17">
        <v>0</v>
      </c>
      <c r="I17">
        <v>229</v>
      </c>
      <c r="J17">
        <v>197</v>
      </c>
      <c r="K17">
        <v>672</v>
      </c>
      <c r="L17">
        <v>4283</v>
      </c>
      <c r="M17">
        <v>24</v>
      </c>
      <c r="N17" s="1">
        <v>3.5400000000000002E-9</v>
      </c>
      <c r="O17" s="1">
        <v>2.6500000000000002E-9</v>
      </c>
      <c r="P17" s="1">
        <v>200</v>
      </c>
      <c r="Q17">
        <v>4.74885</v>
      </c>
      <c r="R17">
        <v>177</v>
      </c>
      <c r="S17" s="1">
        <v>8530000</v>
      </c>
      <c r="T17" s="1">
        <v>6350000</v>
      </c>
      <c r="U17">
        <v>19673.8</v>
      </c>
      <c r="V17">
        <v>0.122</v>
      </c>
      <c r="W17" s="1">
        <v>2.6500000000000002E-9</v>
      </c>
      <c r="X17">
        <v>177.405</v>
      </c>
      <c r="Z17" s="1">
        <f t="shared" si="0"/>
        <v>4.8099999999999997E-9</v>
      </c>
      <c r="AA17" s="1">
        <v>17</v>
      </c>
      <c r="AB17">
        <f t="shared" si="1"/>
        <v>0</v>
      </c>
    </row>
    <row r="18" spans="1:28" x14ac:dyDescent="0.25">
      <c r="A18" t="s">
        <v>86</v>
      </c>
      <c r="B18">
        <v>0</v>
      </c>
      <c r="C18">
        <v>0</v>
      </c>
      <c r="D18">
        <v>433</v>
      </c>
      <c r="E18">
        <v>1024</v>
      </c>
      <c r="F18">
        <v>2145</v>
      </c>
      <c r="G18">
        <v>0</v>
      </c>
      <c r="H18">
        <v>0</v>
      </c>
      <c r="I18">
        <v>131</v>
      </c>
      <c r="J18">
        <v>114</v>
      </c>
      <c r="K18">
        <v>1122</v>
      </c>
      <c r="L18">
        <v>3602</v>
      </c>
      <c r="M18">
        <v>23</v>
      </c>
      <c r="N18" s="1">
        <v>9.3800000000000003E-9</v>
      </c>
      <c r="O18" s="1">
        <v>7.3300000000000001E-9</v>
      </c>
      <c r="P18" s="1">
        <v>200</v>
      </c>
      <c r="Q18">
        <v>4.2743000000000002</v>
      </c>
      <c r="R18">
        <v>139</v>
      </c>
      <c r="S18" s="1">
        <v>7840000</v>
      </c>
      <c r="T18" s="1">
        <v>5470000</v>
      </c>
      <c r="U18">
        <v>19520.400000000001</v>
      </c>
      <c r="V18">
        <v>0.14199999999999999</v>
      </c>
      <c r="W18" s="1">
        <v>7.4600000000000003E-9</v>
      </c>
      <c r="X18">
        <v>123.967</v>
      </c>
      <c r="Z18" s="1">
        <f t="shared" si="0"/>
        <v>2.1999999999999965E-10</v>
      </c>
      <c r="AA18">
        <v>18</v>
      </c>
      <c r="AB18">
        <f t="shared" si="1"/>
        <v>2.1999999999999965E-10</v>
      </c>
    </row>
    <row r="19" spans="1:28" x14ac:dyDescent="0.25">
      <c r="A19" t="s">
        <v>87</v>
      </c>
      <c r="B19">
        <v>0</v>
      </c>
      <c r="C19">
        <v>0</v>
      </c>
      <c r="D19">
        <v>1299</v>
      </c>
      <c r="E19">
        <v>3186</v>
      </c>
      <c r="F19">
        <v>6435</v>
      </c>
      <c r="G19">
        <v>0</v>
      </c>
      <c r="H19">
        <v>0</v>
      </c>
      <c r="I19">
        <v>131</v>
      </c>
      <c r="J19">
        <v>114</v>
      </c>
      <c r="K19">
        <v>3366</v>
      </c>
      <c r="L19">
        <v>10920</v>
      </c>
      <c r="M19">
        <v>39</v>
      </c>
      <c r="N19" s="1">
        <v>1.16E-8</v>
      </c>
      <c r="O19" s="1">
        <v>7.4700000000000001E-9</v>
      </c>
      <c r="P19" s="1">
        <v>200</v>
      </c>
      <c r="Q19">
        <v>5.1553399999999998</v>
      </c>
      <c r="R19">
        <v>435</v>
      </c>
      <c r="S19" s="1">
        <v>22500000</v>
      </c>
      <c r="T19" s="1">
        <v>16600000</v>
      </c>
      <c r="U19">
        <v>19165.900000000001</v>
      </c>
      <c r="V19">
        <v>0.183</v>
      </c>
      <c r="W19" s="1">
        <v>7.6799999999999999E-9</v>
      </c>
      <c r="X19">
        <v>513.63699999999994</v>
      </c>
      <c r="Z19" s="1">
        <f t="shared" si="0"/>
        <v>-1.9999999999999997E-9</v>
      </c>
      <c r="AA19">
        <v>19</v>
      </c>
      <c r="AB19">
        <f t="shared" si="1"/>
        <v>0</v>
      </c>
    </row>
    <row r="20" spans="1:28" x14ac:dyDescent="0.25">
      <c r="A20" t="s">
        <v>88</v>
      </c>
      <c r="B20">
        <v>0</v>
      </c>
      <c r="C20">
        <v>0</v>
      </c>
      <c r="D20">
        <v>190</v>
      </c>
      <c r="E20">
        <v>1944</v>
      </c>
      <c r="F20">
        <v>2464</v>
      </c>
      <c r="G20">
        <v>0</v>
      </c>
      <c r="H20">
        <v>0</v>
      </c>
      <c r="I20">
        <v>10</v>
      </c>
      <c r="J20">
        <v>10</v>
      </c>
      <c r="K20">
        <v>0</v>
      </c>
      <c r="L20">
        <v>4598</v>
      </c>
      <c r="M20">
        <v>25</v>
      </c>
      <c r="N20" s="1">
        <v>7.0399999999999997E-9</v>
      </c>
      <c r="O20" s="1">
        <v>5.6100000000000003E-9</v>
      </c>
      <c r="P20" s="1">
        <v>200</v>
      </c>
      <c r="Q20">
        <v>5.3193799999999998</v>
      </c>
      <c r="R20">
        <v>152</v>
      </c>
      <c r="S20" s="1">
        <v>9260000</v>
      </c>
      <c r="T20" s="1">
        <v>6810000</v>
      </c>
      <c r="U20">
        <v>19632.2</v>
      </c>
      <c r="V20">
        <v>0.192</v>
      </c>
      <c r="W20" s="1">
        <v>5.6800000000000002E-9</v>
      </c>
      <c r="X20">
        <v>146.81</v>
      </c>
      <c r="Z20" s="1">
        <f t="shared" si="0"/>
        <v>1.7800000000000001E-9</v>
      </c>
      <c r="AA20" s="1">
        <v>20</v>
      </c>
      <c r="AB20">
        <f t="shared" si="1"/>
        <v>1.7800000000000001E-9</v>
      </c>
    </row>
    <row r="21" spans="1:28" x14ac:dyDescent="0.25">
      <c r="A21" t="s">
        <v>89</v>
      </c>
      <c r="B21">
        <v>0</v>
      </c>
      <c r="C21">
        <v>0</v>
      </c>
      <c r="D21">
        <v>570</v>
      </c>
      <c r="E21">
        <v>5842</v>
      </c>
      <c r="F21">
        <v>7392</v>
      </c>
      <c r="G21">
        <v>0</v>
      </c>
      <c r="H21">
        <v>0</v>
      </c>
      <c r="I21">
        <v>10</v>
      </c>
      <c r="J21">
        <v>10</v>
      </c>
      <c r="K21">
        <v>0</v>
      </c>
      <c r="L21">
        <v>13804</v>
      </c>
      <c r="M21">
        <v>44</v>
      </c>
      <c r="N21" s="1">
        <v>1.07E-8</v>
      </c>
      <c r="O21" s="1">
        <v>7.2300000000000001E-9</v>
      </c>
      <c r="P21" s="1">
        <v>200</v>
      </c>
      <c r="Q21">
        <v>5.4995000000000003</v>
      </c>
      <c r="R21">
        <v>482</v>
      </c>
      <c r="S21" s="1">
        <v>28700000</v>
      </c>
      <c r="T21" s="1">
        <v>20500000</v>
      </c>
      <c r="U21">
        <v>19088</v>
      </c>
      <c r="V21">
        <v>0.21</v>
      </c>
      <c r="W21" s="1">
        <v>7.4600000000000003E-9</v>
      </c>
      <c r="X21">
        <v>655.81399999999996</v>
      </c>
      <c r="Z21" s="1">
        <f t="shared" si="0"/>
        <v>-3.29E-9</v>
      </c>
      <c r="AA21">
        <v>21</v>
      </c>
      <c r="AB21">
        <f t="shared" si="1"/>
        <v>0</v>
      </c>
    </row>
    <row r="22" spans="1:28" x14ac:dyDescent="0.25">
      <c r="A22" t="s">
        <v>90</v>
      </c>
      <c r="B22">
        <v>0</v>
      </c>
      <c r="C22">
        <v>0</v>
      </c>
      <c r="D22">
        <v>45</v>
      </c>
      <c r="E22">
        <v>227</v>
      </c>
      <c r="F22">
        <v>792</v>
      </c>
      <c r="G22">
        <v>0</v>
      </c>
      <c r="H22">
        <v>0</v>
      </c>
      <c r="I22">
        <v>8</v>
      </c>
      <c r="J22">
        <v>63</v>
      </c>
      <c r="K22">
        <v>0</v>
      </c>
      <c r="L22">
        <v>1064</v>
      </c>
      <c r="M22">
        <v>13</v>
      </c>
      <c r="N22" s="1">
        <v>4.9099999999999998E-9</v>
      </c>
      <c r="O22" s="1">
        <v>3.9600000000000004E-9</v>
      </c>
      <c r="P22" s="1">
        <v>200</v>
      </c>
      <c r="Q22">
        <v>4.9579599999999999</v>
      </c>
      <c r="R22">
        <v>66</v>
      </c>
      <c r="S22" s="1">
        <v>2500000</v>
      </c>
      <c r="T22" s="1">
        <v>1590000</v>
      </c>
      <c r="U22">
        <v>20337.5</v>
      </c>
      <c r="V22">
        <v>0.14699999999999999</v>
      </c>
      <c r="W22" s="1">
        <v>4.1700000000000003E-9</v>
      </c>
      <c r="X22">
        <v>30.658999999999999</v>
      </c>
      <c r="Z22" s="1">
        <f t="shared" si="0"/>
        <v>1.1699999999999999E-9</v>
      </c>
      <c r="AA22">
        <v>22</v>
      </c>
      <c r="AB22">
        <f t="shared" si="1"/>
        <v>1.1699999999999999E-9</v>
      </c>
    </row>
    <row r="23" spans="1:28" x14ac:dyDescent="0.25">
      <c r="A23" t="s">
        <v>91</v>
      </c>
      <c r="B23">
        <v>0</v>
      </c>
      <c r="C23">
        <v>0</v>
      </c>
      <c r="D23">
        <v>135</v>
      </c>
      <c r="E23">
        <v>744</v>
      </c>
      <c r="F23">
        <v>2376</v>
      </c>
      <c r="G23">
        <v>0</v>
      </c>
      <c r="H23">
        <v>0</v>
      </c>
      <c r="I23">
        <v>8</v>
      </c>
      <c r="J23">
        <v>63</v>
      </c>
      <c r="K23">
        <v>0</v>
      </c>
      <c r="L23">
        <v>3255</v>
      </c>
      <c r="M23">
        <v>22</v>
      </c>
      <c r="N23" s="1">
        <v>6.7800000000000002E-9</v>
      </c>
      <c r="O23" s="1">
        <v>5.2000000000000002E-9</v>
      </c>
      <c r="P23" s="1">
        <v>200</v>
      </c>
      <c r="Q23">
        <v>5.2736000000000001</v>
      </c>
      <c r="R23">
        <v>158</v>
      </c>
      <c r="S23" s="1">
        <v>7170000</v>
      </c>
      <c r="T23" s="1">
        <v>4830000</v>
      </c>
      <c r="U23">
        <v>19567.400000000001</v>
      </c>
      <c r="V23">
        <v>0.18099999999999999</v>
      </c>
      <c r="W23" s="1">
        <v>5.3400000000000002E-9</v>
      </c>
      <c r="X23">
        <v>112.023</v>
      </c>
      <c r="Z23" s="1">
        <f t="shared" si="0"/>
        <v>5.2600000000000004E-9</v>
      </c>
      <c r="AA23" s="1">
        <v>23</v>
      </c>
      <c r="AB23">
        <f t="shared" si="1"/>
        <v>0</v>
      </c>
    </row>
    <row r="24" spans="1:28" x14ac:dyDescent="0.25">
      <c r="A24" t="s">
        <v>92</v>
      </c>
      <c r="B24">
        <v>0</v>
      </c>
      <c r="C24">
        <v>0</v>
      </c>
      <c r="D24">
        <v>276</v>
      </c>
      <c r="E24">
        <v>965</v>
      </c>
      <c r="F24">
        <v>2298</v>
      </c>
      <c r="G24">
        <v>0</v>
      </c>
      <c r="H24">
        <v>0</v>
      </c>
      <c r="I24">
        <v>20</v>
      </c>
      <c r="J24">
        <v>116</v>
      </c>
      <c r="K24">
        <v>886</v>
      </c>
      <c r="L24">
        <v>3539</v>
      </c>
      <c r="M24">
        <v>23</v>
      </c>
      <c r="N24" s="1">
        <v>1.4899999999999999E-8</v>
      </c>
      <c r="O24" s="1">
        <v>1E-8</v>
      </c>
      <c r="P24" s="1">
        <v>200</v>
      </c>
      <c r="Q24">
        <v>5.5254899999999996</v>
      </c>
      <c r="R24">
        <v>125</v>
      </c>
      <c r="S24" s="1">
        <v>7840000</v>
      </c>
      <c r="T24" s="1">
        <v>5320000</v>
      </c>
      <c r="U24">
        <v>19520.400000000001</v>
      </c>
      <c r="V24">
        <v>0.16900000000000001</v>
      </c>
      <c r="W24" s="1">
        <v>1.0600000000000001E-8</v>
      </c>
      <c r="X24">
        <v>144.196</v>
      </c>
      <c r="Z24" s="1">
        <f t="shared" si="0"/>
        <v>4.9999999999999951E-10</v>
      </c>
      <c r="AA24">
        <v>24</v>
      </c>
      <c r="AB24">
        <f t="shared" si="1"/>
        <v>4.9999999999999951E-10</v>
      </c>
    </row>
    <row r="25" spans="1:28" x14ac:dyDescent="0.25">
      <c r="A25" t="s">
        <v>93</v>
      </c>
      <c r="B25">
        <v>0</v>
      </c>
      <c r="C25">
        <v>0</v>
      </c>
      <c r="D25">
        <v>828</v>
      </c>
      <c r="E25">
        <v>3011</v>
      </c>
      <c r="F25">
        <v>6894</v>
      </c>
      <c r="G25">
        <v>0</v>
      </c>
      <c r="H25">
        <v>0</v>
      </c>
      <c r="I25">
        <v>20</v>
      </c>
      <c r="J25">
        <v>116</v>
      </c>
      <c r="K25">
        <v>2658</v>
      </c>
      <c r="L25">
        <v>10733</v>
      </c>
      <c r="M25">
        <v>39</v>
      </c>
      <c r="N25" s="1">
        <v>1.9499999999999999E-8</v>
      </c>
      <c r="O25" s="1">
        <v>1.07E-8</v>
      </c>
      <c r="P25" s="1">
        <v>200</v>
      </c>
      <c r="Q25">
        <v>5.8223399999999996</v>
      </c>
      <c r="R25">
        <v>358</v>
      </c>
      <c r="S25" s="1">
        <v>22500000</v>
      </c>
      <c r="T25" s="1">
        <v>16100000</v>
      </c>
      <c r="U25">
        <v>19165.900000000001</v>
      </c>
      <c r="V25">
        <v>0.2</v>
      </c>
      <c r="W25" s="1">
        <v>1.11E-8</v>
      </c>
      <c r="X25">
        <v>525.14499999999998</v>
      </c>
      <c r="Z25" s="1">
        <f t="shared" si="0"/>
        <v>-7.0100000000000004E-9</v>
      </c>
      <c r="AA25">
        <v>25</v>
      </c>
      <c r="AB25">
        <f t="shared" si="1"/>
        <v>0</v>
      </c>
    </row>
    <row r="26" spans="1:28" x14ac:dyDescent="0.25">
      <c r="A26" t="s">
        <v>94</v>
      </c>
      <c r="B26">
        <v>0</v>
      </c>
      <c r="C26">
        <v>0</v>
      </c>
      <c r="D26">
        <v>66</v>
      </c>
      <c r="E26">
        <v>502</v>
      </c>
      <c r="F26">
        <v>829</v>
      </c>
      <c r="G26">
        <v>0</v>
      </c>
      <c r="H26">
        <v>0</v>
      </c>
      <c r="I26">
        <v>14</v>
      </c>
      <c r="J26">
        <v>14</v>
      </c>
      <c r="K26">
        <v>0</v>
      </c>
      <c r="L26">
        <v>1397</v>
      </c>
      <c r="M26">
        <v>14</v>
      </c>
      <c r="N26" s="1">
        <v>4.56E-9</v>
      </c>
      <c r="O26" s="1">
        <v>3.8099999999999999E-9</v>
      </c>
      <c r="P26" s="1">
        <v>200</v>
      </c>
      <c r="Q26">
        <v>4.93</v>
      </c>
      <c r="R26">
        <v>66</v>
      </c>
      <c r="S26" s="1">
        <v>2900000</v>
      </c>
      <c r="T26" s="1">
        <v>2070000</v>
      </c>
      <c r="U26">
        <v>20192</v>
      </c>
      <c r="V26">
        <v>0.13500000000000001</v>
      </c>
      <c r="W26" s="1">
        <v>4.0899999999999997E-9</v>
      </c>
      <c r="X26">
        <v>35.738999999999997</v>
      </c>
      <c r="Z26" s="1">
        <f t="shared" si="0"/>
        <v>9.7000000000000058E-10</v>
      </c>
      <c r="AA26" s="1">
        <v>26</v>
      </c>
      <c r="AB26">
        <f t="shared" si="1"/>
        <v>9.7000000000000058E-10</v>
      </c>
    </row>
    <row r="27" spans="1:28" x14ac:dyDescent="0.25">
      <c r="A27" t="s">
        <v>95</v>
      </c>
      <c r="B27">
        <v>0</v>
      </c>
      <c r="C27">
        <v>0</v>
      </c>
      <c r="D27">
        <v>198</v>
      </c>
      <c r="E27">
        <v>1520</v>
      </c>
      <c r="F27">
        <v>2487</v>
      </c>
      <c r="G27">
        <v>0</v>
      </c>
      <c r="H27">
        <v>0</v>
      </c>
      <c r="I27">
        <v>14</v>
      </c>
      <c r="J27">
        <v>14</v>
      </c>
      <c r="K27">
        <v>0</v>
      </c>
      <c r="L27">
        <v>4205</v>
      </c>
      <c r="M27">
        <v>24</v>
      </c>
      <c r="N27" s="1">
        <v>6.5000000000000003E-9</v>
      </c>
      <c r="O27" s="1">
        <v>5.0499999999999997E-9</v>
      </c>
      <c r="P27" s="1">
        <v>200</v>
      </c>
      <c r="Q27">
        <v>5.4620199999999999</v>
      </c>
      <c r="R27">
        <v>177</v>
      </c>
      <c r="S27" s="1">
        <v>8530000</v>
      </c>
      <c r="T27" s="1">
        <v>6240000</v>
      </c>
      <c r="U27">
        <v>19673.8</v>
      </c>
      <c r="V27">
        <v>0.16700000000000001</v>
      </c>
      <c r="W27" s="1">
        <v>5.0600000000000003E-9</v>
      </c>
      <c r="X27">
        <v>136.96100000000001</v>
      </c>
      <c r="Z27" s="1">
        <f t="shared" si="0"/>
        <v>6.6999999999999955E-10</v>
      </c>
      <c r="AA27">
        <v>27</v>
      </c>
      <c r="AB27">
        <f t="shared" si="1"/>
        <v>0</v>
      </c>
    </row>
    <row r="28" spans="1:28" x14ac:dyDescent="0.25">
      <c r="A28" t="s">
        <v>96</v>
      </c>
      <c r="B28">
        <v>0</v>
      </c>
      <c r="C28">
        <v>0</v>
      </c>
      <c r="D28">
        <v>84</v>
      </c>
      <c r="E28">
        <v>979</v>
      </c>
      <c r="F28">
        <v>3512</v>
      </c>
      <c r="G28">
        <v>0</v>
      </c>
      <c r="H28">
        <v>0</v>
      </c>
      <c r="I28">
        <v>16</v>
      </c>
      <c r="J28">
        <v>40</v>
      </c>
      <c r="K28">
        <v>0</v>
      </c>
      <c r="L28">
        <v>4575</v>
      </c>
      <c r="M28">
        <v>25</v>
      </c>
      <c r="N28" s="1">
        <v>7.6000000000000002E-9</v>
      </c>
      <c r="O28" s="1">
        <v>5.5999999999999997E-9</v>
      </c>
      <c r="P28" s="1">
        <v>200</v>
      </c>
      <c r="Q28">
        <v>7.2179200000000003</v>
      </c>
      <c r="R28">
        <v>144</v>
      </c>
      <c r="S28" s="1">
        <v>9260000</v>
      </c>
      <c r="T28" s="1">
        <v>6780000</v>
      </c>
      <c r="U28">
        <v>19632.2</v>
      </c>
      <c r="V28">
        <v>0.22800000000000001</v>
      </c>
      <c r="W28" s="1">
        <v>5.7299999999999999E-9</v>
      </c>
      <c r="X28">
        <v>167.232</v>
      </c>
      <c r="Z28" s="1">
        <f t="shared" si="0"/>
        <v>1.8899999999999999E-9</v>
      </c>
      <c r="AA28">
        <v>28</v>
      </c>
      <c r="AB28">
        <f t="shared" si="1"/>
        <v>1.8899999999999999E-9</v>
      </c>
    </row>
    <row r="29" spans="1:28" x14ac:dyDescent="0.25">
      <c r="A29" t="s">
        <v>97</v>
      </c>
      <c r="B29">
        <v>0</v>
      </c>
      <c r="C29">
        <v>0</v>
      </c>
      <c r="D29">
        <v>252</v>
      </c>
      <c r="E29">
        <v>2977</v>
      </c>
      <c r="F29">
        <v>10536</v>
      </c>
      <c r="G29">
        <v>0</v>
      </c>
      <c r="H29">
        <v>0</v>
      </c>
      <c r="I29">
        <v>16</v>
      </c>
      <c r="J29">
        <v>40</v>
      </c>
      <c r="K29">
        <v>0</v>
      </c>
      <c r="L29">
        <v>13765</v>
      </c>
      <c r="M29">
        <v>44</v>
      </c>
      <c r="N29" s="1">
        <v>1.16E-8</v>
      </c>
      <c r="O29" s="1">
        <v>7.4099999999999998E-9</v>
      </c>
      <c r="P29" s="1">
        <v>200</v>
      </c>
      <c r="Q29">
        <v>7.5133900000000002</v>
      </c>
      <c r="R29">
        <v>352</v>
      </c>
      <c r="S29" s="1">
        <v>28700000</v>
      </c>
      <c r="T29" s="1">
        <v>20400000</v>
      </c>
      <c r="U29">
        <v>19088</v>
      </c>
      <c r="V29">
        <v>0.24399999999999999</v>
      </c>
      <c r="W29" s="1">
        <v>7.6199999999999997E-9</v>
      </c>
      <c r="X29">
        <v>711.15499999999997</v>
      </c>
      <c r="Z29" s="1">
        <f t="shared" si="0"/>
        <v>4.1999999999999979E-10</v>
      </c>
      <c r="AA29" s="1">
        <v>29</v>
      </c>
      <c r="AB29">
        <f t="shared" si="1"/>
        <v>0</v>
      </c>
    </row>
    <row r="30" spans="1:28" x14ac:dyDescent="0.25">
      <c r="A30" t="s">
        <v>98</v>
      </c>
      <c r="B30">
        <v>0</v>
      </c>
      <c r="C30">
        <v>0</v>
      </c>
      <c r="D30">
        <v>172</v>
      </c>
      <c r="E30">
        <v>432</v>
      </c>
      <c r="F30">
        <v>1326</v>
      </c>
      <c r="G30">
        <v>0</v>
      </c>
      <c r="H30">
        <v>0</v>
      </c>
      <c r="I30">
        <v>4</v>
      </c>
      <c r="J30">
        <v>6</v>
      </c>
      <c r="K30">
        <v>8</v>
      </c>
      <c r="L30">
        <v>1930</v>
      </c>
      <c r="M30">
        <v>17</v>
      </c>
      <c r="N30" s="1">
        <v>9.9300000000000002E-9</v>
      </c>
      <c r="O30" s="1">
        <v>7.8899999999999998E-9</v>
      </c>
      <c r="P30" s="1">
        <v>200</v>
      </c>
      <c r="Q30">
        <v>4.7679400000000003</v>
      </c>
      <c r="R30">
        <v>99</v>
      </c>
      <c r="S30" s="1">
        <v>4280000</v>
      </c>
      <c r="T30" s="1">
        <v>2870000</v>
      </c>
      <c r="U30">
        <v>20028.400000000001</v>
      </c>
      <c r="V30">
        <v>8.6800000000000002E-2</v>
      </c>
      <c r="W30" s="1">
        <v>8.0399999999999995E-9</v>
      </c>
      <c r="X30">
        <v>47.789000000000001</v>
      </c>
      <c r="Z30" s="1">
        <f t="shared" si="0"/>
        <v>6.1000000000000017E-10</v>
      </c>
      <c r="AA30">
        <v>30</v>
      </c>
      <c r="AB30">
        <f t="shared" si="1"/>
        <v>6.1000000000000017E-10</v>
      </c>
    </row>
    <row r="31" spans="1:28" x14ac:dyDescent="0.25">
      <c r="A31" t="s">
        <v>99</v>
      </c>
      <c r="B31">
        <v>0</v>
      </c>
      <c r="C31">
        <v>0</v>
      </c>
      <c r="D31">
        <v>516</v>
      </c>
      <c r="E31">
        <v>1302</v>
      </c>
      <c r="F31">
        <v>3978</v>
      </c>
      <c r="G31">
        <v>0</v>
      </c>
      <c r="H31">
        <v>0</v>
      </c>
      <c r="I31">
        <v>4</v>
      </c>
      <c r="J31">
        <v>6</v>
      </c>
      <c r="K31">
        <v>24</v>
      </c>
      <c r="L31">
        <v>5796</v>
      </c>
      <c r="M31">
        <v>29</v>
      </c>
      <c r="N31" s="1">
        <v>1.27E-8</v>
      </c>
      <c r="O31" s="1">
        <v>8.4399999999999998E-9</v>
      </c>
      <c r="P31" s="1">
        <v>200</v>
      </c>
      <c r="Q31">
        <v>4.8377699999999999</v>
      </c>
      <c r="R31">
        <v>252</v>
      </c>
      <c r="S31" s="1">
        <v>12500000</v>
      </c>
      <c r="T31" s="1">
        <v>8610000</v>
      </c>
      <c r="U31">
        <v>19307</v>
      </c>
      <c r="V31">
        <v>0.10199999999999999</v>
      </c>
      <c r="W31" s="1">
        <v>8.6499999999999997E-9</v>
      </c>
      <c r="X31">
        <v>185.16900000000001</v>
      </c>
      <c r="Z31" s="1">
        <f t="shared" si="0"/>
        <v>-2.33E-9</v>
      </c>
      <c r="AA31">
        <v>31</v>
      </c>
      <c r="AB31">
        <f t="shared" si="1"/>
        <v>0</v>
      </c>
    </row>
    <row r="32" spans="1:28" x14ac:dyDescent="0.25">
      <c r="A32" t="s">
        <v>100</v>
      </c>
      <c r="B32">
        <v>0</v>
      </c>
      <c r="C32">
        <v>68</v>
      </c>
      <c r="D32">
        <v>291</v>
      </c>
      <c r="E32">
        <v>2508</v>
      </c>
      <c r="F32">
        <v>3175</v>
      </c>
      <c r="G32">
        <v>0</v>
      </c>
      <c r="H32">
        <v>0</v>
      </c>
      <c r="I32">
        <v>29</v>
      </c>
      <c r="J32">
        <v>106</v>
      </c>
      <c r="K32">
        <v>1463</v>
      </c>
      <c r="L32">
        <v>6042</v>
      </c>
      <c r="M32">
        <v>30</v>
      </c>
      <c r="N32" s="1">
        <v>1.02E-8</v>
      </c>
      <c r="O32" s="1">
        <v>5.7699999999999997E-9</v>
      </c>
      <c r="P32" s="1">
        <v>200</v>
      </c>
      <c r="Q32">
        <v>3.5397400000000001</v>
      </c>
      <c r="R32">
        <v>136</v>
      </c>
      <c r="S32" s="1">
        <v>13300000</v>
      </c>
      <c r="T32" s="1">
        <v>9420000</v>
      </c>
      <c r="U32">
        <v>19366.400000000001</v>
      </c>
      <c r="V32">
        <v>0.125</v>
      </c>
      <c r="W32" s="1">
        <v>6.3199999999999997E-9</v>
      </c>
      <c r="X32">
        <v>241.471</v>
      </c>
      <c r="Z32" s="1">
        <f t="shared" si="0"/>
        <v>4.0000000000000027E-10</v>
      </c>
      <c r="AA32" s="1">
        <v>32</v>
      </c>
      <c r="AB32">
        <f t="shared" si="1"/>
        <v>4.0000000000000027E-10</v>
      </c>
    </row>
    <row r="33" spans="1:28" x14ac:dyDescent="0.25">
      <c r="A33" t="s">
        <v>101</v>
      </c>
      <c r="B33">
        <v>0</v>
      </c>
      <c r="C33">
        <v>204</v>
      </c>
      <c r="D33">
        <v>873</v>
      </c>
      <c r="E33">
        <v>7630</v>
      </c>
      <c r="F33">
        <v>9525</v>
      </c>
      <c r="G33">
        <v>0</v>
      </c>
      <c r="H33">
        <v>0</v>
      </c>
      <c r="I33">
        <v>29</v>
      </c>
      <c r="J33">
        <v>106</v>
      </c>
      <c r="K33">
        <v>4389</v>
      </c>
      <c r="L33">
        <v>18232</v>
      </c>
      <c r="M33">
        <v>51</v>
      </c>
      <c r="N33" s="1">
        <v>1.39E-8</v>
      </c>
      <c r="O33" s="1">
        <v>6.24E-9</v>
      </c>
      <c r="P33" s="1">
        <v>200</v>
      </c>
      <c r="Q33">
        <v>3.7855699999999999</v>
      </c>
      <c r="R33">
        <v>157</v>
      </c>
      <c r="S33" s="1">
        <v>38500000</v>
      </c>
      <c r="T33" s="1">
        <v>28400000</v>
      </c>
      <c r="U33">
        <v>19025.400000000001</v>
      </c>
      <c r="V33">
        <v>0.14599999999999999</v>
      </c>
      <c r="W33" s="1">
        <v>6.72E-9</v>
      </c>
      <c r="X33">
        <v>942.7</v>
      </c>
      <c r="Z33" s="1">
        <f t="shared" si="0"/>
        <v>-1.8700000000000004E-9</v>
      </c>
      <c r="AA33">
        <v>33</v>
      </c>
      <c r="AB33">
        <f t="shared" si="1"/>
        <v>0</v>
      </c>
    </row>
    <row r="34" spans="1:28" x14ac:dyDescent="0.25">
      <c r="A34" t="s">
        <v>102</v>
      </c>
      <c r="B34">
        <v>12</v>
      </c>
      <c r="C34">
        <v>9</v>
      </c>
      <c r="D34">
        <v>1600</v>
      </c>
      <c r="E34">
        <v>1167</v>
      </c>
      <c r="F34">
        <v>3389</v>
      </c>
      <c r="G34">
        <v>0</v>
      </c>
      <c r="H34">
        <v>0</v>
      </c>
      <c r="I34">
        <v>38</v>
      </c>
      <c r="J34">
        <v>304</v>
      </c>
      <c r="K34">
        <v>1260</v>
      </c>
      <c r="L34">
        <v>6177</v>
      </c>
      <c r="M34">
        <v>30</v>
      </c>
      <c r="N34" s="1">
        <v>7.3499999999999996E-9</v>
      </c>
      <c r="O34" s="1">
        <v>4.6500000000000003E-9</v>
      </c>
      <c r="P34" s="1">
        <v>200</v>
      </c>
      <c r="Q34">
        <v>3.6766200000000002</v>
      </c>
      <c r="R34">
        <v>284</v>
      </c>
      <c r="S34" s="1">
        <v>13300000</v>
      </c>
      <c r="T34" s="1">
        <v>9540000</v>
      </c>
      <c r="U34">
        <v>19366.400000000001</v>
      </c>
      <c r="V34">
        <v>0.13200000000000001</v>
      </c>
      <c r="W34" s="1">
        <v>4.8499999999999996E-9</v>
      </c>
      <c r="X34">
        <v>263.31299999999999</v>
      </c>
      <c r="Z34" s="1">
        <f t="shared" si="0"/>
        <v>1.5200000000000005E-9</v>
      </c>
      <c r="AA34">
        <v>34</v>
      </c>
      <c r="AB34">
        <f t="shared" si="1"/>
        <v>1.5200000000000005E-9</v>
      </c>
    </row>
    <row r="35" spans="1:28" x14ac:dyDescent="0.25">
      <c r="A35" t="s">
        <v>103</v>
      </c>
      <c r="B35">
        <v>36</v>
      </c>
      <c r="C35">
        <v>27</v>
      </c>
      <c r="D35">
        <v>4800</v>
      </c>
      <c r="E35">
        <v>3805</v>
      </c>
      <c r="F35">
        <v>10167</v>
      </c>
      <c r="G35">
        <v>0</v>
      </c>
      <c r="H35">
        <v>0</v>
      </c>
      <c r="I35">
        <v>38</v>
      </c>
      <c r="J35">
        <v>304</v>
      </c>
      <c r="K35">
        <v>3780</v>
      </c>
      <c r="L35">
        <v>18835</v>
      </c>
      <c r="M35">
        <v>52</v>
      </c>
      <c r="N35" s="1">
        <v>1.0999999999999999E-8</v>
      </c>
      <c r="O35" s="1">
        <v>6.3000000000000002E-9</v>
      </c>
      <c r="P35" s="1">
        <v>200</v>
      </c>
      <c r="Q35">
        <v>4.3633800000000003</v>
      </c>
      <c r="R35">
        <v>754</v>
      </c>
      <c r="S35" s="1">
        <v>40100000</v>
      </c>
      <c r="T35" s="1">
        <v>29000000</v>
      </c>
      <c r="U35">
        <v>18996.099999999999</v>
      </c>
      <c r="V35">
        <v>0.16700000000000001</v>
      </c>
      <c r="W35" s="1">
        <v>6.3700000000000001E-9</v>
      </c>
      <c r="X35">
        <v>1199.3900000000001</v>
      </c>
      <c r="Z35" s="1">
        <f t="shared" si="0"/>
        <v>-2.4200000000000003E-9</v>
      </c>
      <c r="AA35" s="1">
        <v>35</v>
      </c>
      <c r="AB35">
        <f t="shared" si="1"/>
        <v>0</v>
      </c>
    </row>
    <row r="36" spans="1:28" x14ac:dyDescent="0.25">
      <c r="A36" t="s">
        <v>104</v>
      </c>
      <c r="B36">
        <v>0</v>
      </c>
      <c r="C36">
        <v>0</v>
      </c>
      <c r="D36">
        <v>129</v>
      </c>
      <c r="E36">
        <v>584</v>
      </c>
      <c r="F36">
        <v>1037</v>
      </c>
      <c r="G36">
        <v>0</v>
      </c>
      <c r="H36">
        <v>0</v>
      </c>
      <c r="I36">
        <v>41</v>
      </c>
      <c r="J36">
        <v>35</v>
      </c>
      <c r="K36">
        <v>0</v>
      </c>
      <c r="L36">
        <v>1750</v>
      </c>
      <c r="M36">
        <v>16</v>
      </c>
      <c r="N36" s="1">
        <v>4.7799999999999996E-9</v>
      </c>
      <c r="O36" s="1">
        <v>3.8799999999999998E-9</v>
      </c>
      <c r="P36" s="1">
        <v>200</v>
      </c>
      <c r="Q36">
        <v>5.3133299999999997</v>
      </c>
      <c r="R36">
        <v>82</v>
      </c>
      <c r="S36" s="1">
        <v>3790000</v>
      </c>
      <c r="T36" s="1">
        <v>2590000</v>
      </c>
      <c r="U36">
        <v>20116.5</v>
      </c>
      <c r="V36">
        <v>0.14799999999999999</v>
      </c>
      <c r="W36" s="1">
        <v>3.9499999999999998E-9</v>
      </c>
      <c r="X36">
        <v>50.624000000000002</v>
      </c>
      <c r="Z36" s="1">
        <f t="shared" si="0"/>
        <v>1.2399999999999999E-9</v>
      </c>
      <c r="AA36">
        <v>36</v>
      </c>
      <c r="AB36">
        <f t="shared" si="1"/>
        <v>1.2399999999999999E-9</v>
      </c>
    </row>
    <row r="37" spans="1:28" x14ac:dyDescent="0.25">
      <c r="A37" t="s">
        <v>105</v>
      </c>
      <c r="B37">
        <v>0</v>
      </c>
      <c r="C37">
        <v>0</v>
      </c>
      <c r="D37">
        <v>387</v>
      </c>
      <c r="E37">
        <v>1787</v>
      </c>
      <c r="F37">
        <v>3111</v>
      </c>
      <c r="G37">
        <v>0</v>
      </c>
      <c r="H37">
        <v>0</v>
      </c>
      <c r="I37">
        <v>41</v>
      </c>
      <c r="J37">
        <v>35</v>
      </c>
      <c r="K37">
        <v>0</v>
      </c>
      <c r="L37">
        <v>5285</v>
      </c>
      <c r="M37">
        <v>27</v>
      </c>
      <c r="N37" s="1">
        <v>6.8400000000000004E-9</v>
      </c>
      <c r="O37" s="1">
        <v>5.04E-9</v>
      </c>
      <c r="P37" s="1">
        <v>200</v>
      </c>
      <c r="Q37">
        <v>6.2372500000000004</v>
      </c>
      <c r="R37">
        <v>233</v>
      </c>
      <c r="S37" s="1">
        <v>10800000</v>
      </c>
      <c r="T37" s="1">
        <v>7840000</v>
      </c>
      <c r="U37">
        <v>19400</v>
      </c>
      <c r="V37">
        <v>0.192</v>
      </c>
      <c r="W37" s="1">
        <v>5.1899999999999997E-9</v>
      </c>
      <c r="X37">
        <v>184.46700000000001</v>
      </c>
      <c r="Z37" s="1">
        <f t="shared" si="0"/>
        <v>6.9999999999999965E-11</v>
      </c>
      <c r="AA37">
        <v>37</v>
      </c>
      <c r="AB37">
        <f t="shared" si="1"/>
        <v>0</v>
      </c>
    </row>
    <row r="38" spans="1:28" x14ac:dyDescent="0.25">
      <c r="A38" t="s">
        <v>106</v>
      </c>
      <c r="B38">
        <v>0</v>
      </c>
      <c r="C38">
        <v>0</v>
      </c>
      <c r="D38">
        <v>53</v>
      </c>
      <c r="E38">
        <v>892</v>
      </c>
      <c r="F38">
        <v>2745</v>
      </c>
      <c r="G38">
        <v>0</v>
      </c>
      <c r="H38">
        <v>0</v>
      </c>
      <c r="I38">
        <v>16</v>
      </c>
      <c r="J38">
        <v>46</v>
      </c>
      <c r="K38">
        <v>0</v>
      </c>
      <c r="L38">
        <v>3690</v>
      </c>
      <c r="M38">
        <v>23</v>
      </c>
      <c r="N38" s="1">
        <v>6.9100000000000003E-9</v>
      </c>
      <c r="O38" s="1">
        <v>5.1199999999999997E-9</v>
      </c>
      <c r="P38" s="1">
        <v>200</v>
      </c>
      <c r="Q38">
        <v>6.4478600000000004</v>
      </c>
      <c r="R38">
        <v>96</v>
      </c>
      <c r="S38" s="1">
        <v>7840000</v>
      </c>
      <c r="T38" s="1">
        <v>5470000</v>
      </c>
      <c r="U38">
        <v>19520.400000000001</v>
      </c>
      <c r="V38">
        <v>0.188</v>
      </c>
      <c r="W38" s="1">
        <v>5.2599999999999996E-9</v>
      </c>
      <c r="X38">
        <v>122.31100000000001</v>
      </c>
      <c r="Z38" s="1">
        <f t="shared" si="0"/>
        <v>1.3100000000000006E-9</v>
      </c>
      <c r="AA38" s="1">
        <v>38</v>
      </c>
      <c r="AB38">
        <f t="shared" si="1"/>
        <v>1.3100000000000006E-9</v>
      </c>
    </row>
    <row r="39" spans="1:28" x14ac:dyDescent="0.25">
      <c r="A39" t="s">
        <v>107</v>
      </c>
      <c r="B39">
        <v>0</v>
      </c>
      <c r="C39">
        <v>0</v>
      </c>
      <c r="D39">
        <v>159</v>
      </c>
      <c r="E39">
        <v>2722</v>
      </c>
      <c r="F39">
        <v>8235</v>
      </c>
      <c r="G39">
        <v>0</v>
      </c>
      <c r="H39">
        <v>0</v>
      </c>
      <c r="I39">
        <v>16</v>
      </c>
      <c r="J39">
        <v>46</v>
      </c>
      <c r="K39">
        <v>0</v>
      </c>
      <c r="L39">
        <v>11116</v>
      </c>
      <c r="M39">
        <v>39</v>
      </c>
      <c r="N39" s="1">
        <v>9.7800000000000006E-9</v>
      </c>
      <c r="O39" s="1">
        <v>6.4300000000000003E-9</v>
      </c>
      <c r="P39" s="1">
        <v>200</v>
      </c>
      <c r="Q39">
        <v>6.7537700000000003</v>
      </c>
      <c r="R39">
        <v>321</v>
      </c>
      <c r="S39" s="1">
        <v>22500000</v>
      </c>
      <c r="T39" s="1">
        <v>16500000</v>
      </c>
      <c r="U39">
        <v>19165.900000000001</v>
      </c>
      <c r="V39">
        <v>0.222</v>
      </c>
      <c r="W39" s="1">
        <v>6.5700000000000003E-9</v>
      </c>
      <c r="X39">
        <v>496.416</v>
      </c>
      <c r="Z39" s="1">
        <f t="shared" si="0"/>
        <v>-3.5000000000000065E-10</v>
      </c>
      <c r="AA39">
        <v>39</v>
      </c>
      <c r="AB39">
        <f t="shared" si="1"/>
        <v>0</v>
      </c>
    </row>
    <row r="40" spans="1:28" x14ac:dyDescent="0.25">
      <c r="A40" t="s">
        <v>108</v>
      </c>
      <c r="B40">
        <v>0</v>
      </c>
      <c r="C40">
        <v>0</v>
      </c>
      <c r="D40">
        <v>132</v>
      </c>
      <c r="E40">
        <v>283</v>
      </c>
      <c r="F40">
        <v>631</v>
      </c>
      <c r="G40">
        <v>0</v>
      </c>
      <c r="H40">
        <v>0</v>
      </c>
      <c r="I40">
        <v>52</v>
      </c>
      <c r="J40">
        <v>122</v>
      </c>
      <c r="K40">
        <v>385</v>
      </c>
      <c r="L40">
        <v>1046</v>
      </c>
      <c r="M40">
        <v>13</v>
      </c>
      <c r="N40" s="1">
        <v>7.1200000000000002E-9</v>
      </c>
      <c r="O40" s="1">
        <v>5.8100000000000004E-9</v>
      </c>
      <c r="P40" s="1">
        <v>200</v>
      </c>
      <c r="Q40">
        <v>3.0421200000000002</v>
      </c>
      <c r="R40">
        <v>53</v>
      </c>
      <c r="S40" s="1">
        <v>2500000</v>
      </c>
      <c r="T40" s="1">
        <v>1590000</v>
      </c>
      <c r="U40">
        <v>20337.5</v>
      </c>
      <c r="V40">
        <v>8.7099999999999997E-2</v>
      </c>
      <c r="W40" s="1">
        <v>6.2199999999999996E-9</v>
      </c>
      <c r="X40">
        <v>30.561</v>
      </c>
      <c r="Z40" s="1">
        <f t="shared" si="0"/>
        <v>-1.3999999999999993E-10</v>
      </c>
      <c r="AA40">
        <v>40</v>
      </c>
      <c r="AB40">
        <f t="shared" si="1"/>
        <v>-1.3999999999999993E-10</v>
      </c>
    </row>
    <row r="41" spans="1:28" x14ac:dyDescent="0.25">
      <c r="A41" t="s">
        <v>109</v>
      </c>
      <c r="B41">
        <v>0</v>
      </c>
      <c r="C41">
        <v>0</v>
      </c>
      <c r="D41">
        <v>396</v>
      </c>
      <c r="E41">
        <v>971</v>
      </c>
      <c r="F41">
        <v>1893</v>
      </c>
      <c r="G41">
        <v>0</v>
      </c>
      <c r="H41">
        <v>0</v>
      </c>
      <c r="I41">
        <v>52</v>
      </c>
      <c r="J41">
        <v>122</v>
      </c>
      <c r="K41">
        <v>1155</v>
      </c>
      <c r="L41">
        <v>3260</v>
      </c>
      <c r="M41">
        <v>22</v>
      </c>
      <c r="N41" s="1">
        <v>8.5500000000000005E-9</v>
      </c>
      <c r="O41" s="1">
        <v>5.8800000000000004E-9</v>
      </c>
      <c r="P41" s="1">
        <v>200</v>
      </c>
      <c r="Q41">
        <v>3.8246500000000001</v>
      </c>
      <c r="R41">
        <v>116</v>
      </c>
      <c r="S41" s="1">
        <v>7170000</v>
      </c>
      <c r="T41" s="1">
        <v>4900000</v>
      </c>
      <c r="U41">
        <v>19567.400000000001</v>
      </c>
      <c r="V41">
        <v>0.125</v>
      </c>
      <c r="W41" s="1">
        <v>6.0799999999999997E-9</v>
      </c>
      <c r="X41">
        <v>118.583</v>
      </c>
      <c r="Z41" s="1">
        <f t="shared" si="0"/>
        <v>-9.900000000000001E-10</v>
      </c>
      <c r="AA41" s="1">
        <v>41</v>
      </c>
      <c r="AB41">
        <f t="shared" si="1"/>
        <v>0</v>
      </c>
    </row>
    <row r="42" spans="1:28" x14ac:dyDescent="0.25">
      <c r="A42" t="s">
        <v>110</v>
      </c>
      <c r="B42">
        <v>0</v>
      </c>
      <c r="C42">
        <v>0</v>
      </c>
      <c r="D42">
        <v>121</v>
      </c>
      <c r="E42">
        <v>446</v>
      </c>
      <c r="F42">
        <v>955</v>
      </c>
      <c r="G42">
        <v>0</v>
      </c>
      <c r="H42">
        <v>0</v>
      </c>
      <c r="I42">
        <v>14</v>
      </c>
      <c r="J42">
        <v>8</v>
      </c>
      <c r="K42">
        <v>0</v>
      </c>
      <c r="L42">
        <v>1522</v>
      </c>
      <c r="M42">
        <v>15</v>
      </c>
      <c r="N42" s="1">
        <v>4.9E-9</v>
      </c>
      <c r="O42" s="1">
        <v>4.0199999999999998E-9</v>
      </c>
      <c r="P42">
        <v>34</v>
      </c>
      <c r="Q42">
        <v>5.6120299999999999</v>
      </c>
      <c r="R42">
        <v>94</v>
      </c>
      <c r="S42" s="1">
        <v>3330000</v>
      </c>
      <c r="T42" s="1">
        <v>2270000</v>
      </c>
      <c r="U42" s="1">
        <v>949416</v>
      </c>
      <c r="V42">
        <v>0.76200000000000001</v>
      </c>
      <c r="W42" s="1">
        <v>5.0899999999999996E-9</v>
      </c>
      <c r="X42">
        <v>88.236000000000004</v>
      </c>
      <c r="Z42" s="1">
        <f t="shared" si="0"/>
        <v>3.9000000000000051E-10</v>
      </c>
      <c r="AA42">
        <v>42</v>
      </c>
      <c r="AB42">
        <f t="shared" si="1"/>
        <v>3.9000000000000051E-10</v>
      </c>
    </row>
    <row r="43" spans="1:28" x14ac:dyDescent="0.25">
      <c r="A43" t="s">
        <v>151</v>
      </c>
      <c r="B43">
        <v>0</v>
      </c>
      <c r="C43">
        <v>0</v>
      </c>
      <c r="D43">
        <v>363</v>
      </c>
      <c r="E43">
        <v>1346</v>
      </c>
      <c r="F43">
        <v>2865</v>
      </c>
      <c r="G43">
        <v>0</v>
      </c>
      <c r="H43">
        <v>0</v>
      </c>
      <c r="I43">
        <v>14</v>
      </c>
      <c r="J43">
        <v>8</v>
      </c>
      <c r="K43">
        <v>0</v>
      </c>
      <c r="L43">
        <v>4574</v>
      </c>
      <c r="M43">
        <v>25</v>
      </c>
      <c r="N43" s="1">
        <v>6.8299999999999998E-9</v>
      </c>
      <c r="O43" s="1">
        <v>5.1099999999999999E-9</v>
      </c>
      <c r="P43">
        <v>48</v>
      </c>
      <c r="Q43">
        <v>5.6292999999999997</v>
      </c>
      <c r="R43">
        <v>190</v>
      </c>
      <c r="S43" s="1">
        <v>9260000</v>
      </c>
      <c r="T43" s="1">
        <v>6780000</v>
      </c>
      <c r="U43" s="1">
        <v>3390000</v>
      </c>
      <c r="V43">
        <v>0.64700000000000002</v>
      </c>
      <c r="W43" s="1">
        <v>5.4800000000000001E-9</v>
      </c>
      <c r="X43">
        <v>245.34299999999999</v>
      </c>
      <c r="Z43" s="1">
        <f t="shared" si="0"/>
        <v>-5.8000000000000007E-10</v>
      </c>
      <c r="AA43">
        <v>43</v>
      </c>
      <c r="AB43">
        <f t="shared" si="1"/>
        <v>0</v>
      </c>
    </row>
    <row r="44" spans="1:28" x14ac:dyDescent="0.25">
      <c r="A44" t="s">
        <v>111</v>
      </c>
      <c r="B44">
        <v>0</v>
      </c>
      <c r="C44">
        <v>0</v>
      </c>
      <c r="D44">
        <v>117</v>
      </c>
      <c r="E44">
        <v>589</v>
      </c>
      <c r="F44">
        <v>1172</v>
      </c>
      <c r="G44">
        <v>0</v>
      </c>
      <c r="H44">
        <v>0</v>
      </c>
      <c r="I44">
        <v>38</v>
      </c>
      <c r="J44">
        <v>3</v>
      </c>
      <c r="K44">
        <v>0</v>
      </c>
      <c r="L44">
        <v>1878</v>
      </c>
      <c r="M44">
        <v>16</v>
      </c>
      <c r="N44" s="1">
        <v>5.4599999999999998E-9</v>
      </c>
      <c r="O44" s="1">
        <v>4.4400000000000004E-9</v>
      </c>
      <c r="P44">
        <v>48</v>
      </c>
      <c r="Q44">
        <v>5.7809900000000001</v>
      </c>
      <c r="R44">
        <v>88</v>
      </c>
      <c r="S44" s="1">
        <v>3790000</v>
      </c>
      <c r="T44" s="1">
        <v>2780000</v>
      </c>
      <c r="U44" s="1">
        <v>1420000</v>
      </c>
      <c r="V44">
        <v>0.72199999999999998</v>
      </c>
      <c r="W44" s="1">
        <v>4.9E-9</v>
      </c>
      <c r="X44">
        <v>80.968000000000004</v>
      </c>
      <c r="Z44" s="1">
        <f t="shared" si="0"/>
        <v>1.0999999999999999E-9</v>
      </c>
      <c r="AA44" s="1">
        <v>44</v>
      </c>
      <c r="AB44">
        <f t="shared" si="1"/>
        <v>1.0999999999999999E-9</v>
      </c>
    </row>
    <row r="45" spans="1:28" x14ac:dyDescent="0.25">
      <c r="A45" t="s">
        <v>132</v>
      </c>
      <c r="B45">
        <v>0</v>
      </c>
      <c r="C45">
        <v>0</v>
      </c>
      <c r="D45">
        <v>351</v>
      </c>
      <c r="E45">
        <v>1770</v>
      </c>
      <c r="F45">
        <v>3516</v>
      </c>
      <c r="G45">
        <v>0</v>
      </c>
      <c r="H45">
        <v>0</v>
      </c>
      <c r="I45">
        <v>38</v>
      </c>
      <c r="J45">
        <v>3</v>
      </c>
      <c r="K45">
        <v>0</v>
      </c>
      <c r="L45">
        <v>5637</v>
      </c>
      <c r="M45">
        <v>29</v>
      </c>
      <c r="N45" s="1">
        <v>7.5200000000000005E-9</v>
      </c>
      <c r="O45" s="1">
        <v>5.7500000000000002E-9</v>
      </c>
      <c r="P45">
        <v>60</v>
      </c>
      <c r="Q45">
        <v>6.3913000000000002</v>
      </c>
      <c r="R45">
        <v>214</v>
      </c>
      <c r="S45" s="1">
        <v>12500000</v>
      </c>
      <c r="T45" s="1">
        <v>8350000</v>
      </c>
      <c r="U45" s="1">
        <v>5700000</v>
      </c>
      <c r="V45">
        <v>0.63300000000000001</v>
      </c>
      <c r="W45" s="1">
        <v>6E-9</v>
      </c>
      <c r="X45">
        <v>885.34299999999996</v>
      </c>
      <c r="Z45" s="1">
        <f t="shared" si="0"/>
        <v>-2.8999999999999962E-10</v>
      </c>
      <c r="AA45">
        <v>45</v>
      </c>
      <c r="AB45">
        <f t="shared" si="1"/>
        <v>0</v>
      </c>
    </row>
    <row r="46" spans="1:28" x14ac:dyDescent="0.25">
      <c r="A46" t="s">
        <v>112</v>
      </c>
      <c r="B46">
        <v>1</v>
      </c>
      <c r="C46">
        <v>0</v>
      </c>
      <c r="D46">
        <v>23</v>
      </c>
      <c r="E46">
        <v>538</v>
      </c>
      <c r="F46">
        <v>700</v>
      </c>
      <c r="G46">
        <v>0</v>
      </c>
      <c r="H46">
        <v>0</v>
      </c>
      <c r="I46">
        <v>9</v>
      </c>
      <c r="J46">
        <v>19</v>
      </c>
      <c r="K46">
        <v>0</v>
      </c>
      <c r="L46">
        <v>1262</v>
      </c>
      <c r="M46">
        <v>14</v>
      </c>
      <c r="N46" s="1">
        <v>4.7699999999999999E-9</v>
      </c>
      <c r="O46" s="1">
        <v>4.0199999999999998E-9</v>
      </c>
      <c r="P46">
        <v>48</v>
      </c>
      <c r="Q46">
        <v>5.7438700000000003</v>
      </c>
      <c r="R46">
        <v>71</v>
      </c>
      <c r="S46" s="1">
        <v>2900000</v>
      </c>
      <c r="T46" s="1">
        <v>1880000</v>
      </c>
      <c r="U46" s="1">
        <v>1090000</v>
      </c>
      <c r="V46">
        <v>0.68899999999999995</v>
      </c>
      <c r="W46" s="1">
        <v>5.7100000000000003E-9</v>
      </c>
      <c r="X46">
        <v>55.509</v>
      </c>
      <c r="Z46" s="1">
        <f t="shared" si="0"/>
        <v>-1.9000000000000038E-10</v>
      </c>
      <c r="AA46">
        <v>46</v>
      </c>
      <c r="AB46">
        <f t="shared" si="1"/>
        <v>-1.9000000000000038E-10</v>
      </c>
    </row>
    <row r="47" spans="1:28" x14ac:dyDescent="0.25">
      <c r="A47" t="s">
        <v>133</v>
      </c>
      <c r="B47">
        <v>3</v>
      </c>
      <c r="C47">
        <v>0</v>
      </c>
      <c r="D47">
        <v>69</v>
      </c>
      <c r="E47">
        <v>1633</v>
      </c>
      <c r="F47">
        <v>2100</v>
      </c>
      <c r="G47">
        <v>0</v>
      </c>
      <c r="H47">
        <v>0</v>
      </c>
      <c r="I47">
        <v>9</v>
      </c>
      <c r="J47">
        <v>19</v>
      </c>
      <c r="K47">
        <v>0</v>
      </c>
      <c r="L47">
        <v>3805</v>
      </c>
      <c r="M47">
        <v>23</v>
      </c>
      <c r="N47" s="1">
        <v>6.4899999999999997E-9</v>
      </c>
      <c r="O47" s="1">
        <v>4.97E-9</v>
      </c>
      <c r="P47">
        <v>58</v>
      </c>
      <c r="Q47">
        <v>5.5971599999999997</v>
      </c>
      <c r="R47">
        <v>170</v>
      </c>
      <c r="S47" s="1">
        <v>7840000</v>
      </c>
      <c r="T47" s="1">
        <v>5640000</v>
      </c>
      <c r="U47" s="1">
        <v>3300000</v>
      </c>
      <c r="V47">
        <v>0.65300000000000002</v>
      </c>
      <c r="W47" s="1">
        <v>5.52E-9</v>
      </c>
      <c r="X47">
        <v>357.90899999999999</v>
      </c>
      <c r="Z47" s="1">
        <f t="shared" si="0"/>
        <v>-3.1500000000000001E-9</v>
      </c>
      <c r="AA47" s="1">
        <v>47</v>
      </c>
      <c r="AB47">
        <f t="shared" si="1"/>
        <v>0</v>
      </c>
    </row>
    <row r="48" spans="1:28" x14ac:dyDescent="0.25">
      <c r="A48" t="s">
        <v>113</v>
      </c>
      <c r="B48">
        <v>0</v>
      </c>
      <c r="C48">
        <v>0</v>
      </c>
      <c r="D48">
        <v>342</v>
      </c>
      <c r="E48">
        <v>4</v>
      </c>
      <c r="F48">
        <v>1353</v>
      </c>
      <c r="G48">
        <v>0</v>
      </c>
      <c r="H48">
        <v>0</v>
      </c>
      <c r="I48">
        <v>229</v>
      </c>
      <c r="J48">
        <v>197</v>
      </c>
      <c r="K48">
        <v>224</v>
      </c>
      <c r="L48">
        <v>1699</v>
      </c>
      <c r="M48">
        <v>16</v>
      </c>
      <c r="N48" s="1">
        <v>2.7799999999999999E-9</v>
      </c>
      <c r="O48" s="1">
        <v>2.3100000000000001E-9</v>
      </c>
      <c r="P48">
        <v>42</v>
      </c>
      <c r="Q48">
        <v>4.0053799999999997</v>
      </c>
      <c r="R48">
        <v>73</v>
      </c>
      <c r="S48" s="1">
        <v>3790000</v>
      </c>
      <c r="T48" s="1">
        <v>2520000</v>
      </c>
      <c r="U48" s="1">
        <v>1240000</v>
      </c>
      <c r="V48">
        <v>0.54900000000000004</v>
      </c>
      <c r="W48" s="1">
        <v>2.3699999999999999E-9</v>
      </c>
      <c r="X48">
        <v>84.037000000000006</v>
      </c>
      <c r="Z48" s="1">
        <f t="shared" si="0"/>
        <v>4.8E-10</v>
      </c>
      <c r="AA48">
        <v>48</v>
      </c>
      <c r="AB48">
        <f t="shared" si="1"/>
        <v>4.8E-10</v>
      </c>
    </row>
    <row r="49" spans="1:28" x14ac:dyDescent="0.25">
      <c r="A49" t="s">
        <v>134</v>
      </c>
      <c r="B49">
        <v>0</v>
      </c>
      <c r="C49">
        <v>0</v>
      </c>
      <c r="D49">
        <v>1026</v>
      </c>
      <c r="E49">
        <v>209</v>
      </c>
      <c r="F49">
        <v>4059</v>
      </c>
      <c r="G49">
        <v>0</v>
      </c>
      <c r="H49">
        <v>0</v>
      </c>
      <c r="I49">
        <v>229</v>
      </c>
      <c r="J49">
        <v>197</v>
      </c>
      <c r="K49">
        <v>672</v>
      </c>
      <c r="L49">
        <v>5294</v>
      </c>
      <c r="M49">
        <v>27</v>
      </c>
      <c r="N49" s="1">
        <v>3.7399999999999999E-9</v>
      </c>
      <c r="O49" s="1">
        <v>2.6099999999999999E-9</v>
      </c>
      <c r="P49">
        <v>48</v>
      </c>
      <c r="Q49">
        <v>5.4670300000000003</v>
      </c>
      <c r="R49">
        <v>238</v>
      </c>
      <c r="S49" s="1">
        <v>10800000</v>
      </c>
      <c r="T49" s="1">
        <v>7850000</v>
      </c>
      <c r="U49" s="1">
        <v>3900000</v>
      </c>
      <c r="V49">
        <v>0.69099999999999995</v>
      </c>
      <c r="W49" s="1">
        <v>2.8499999999999999E-9</v>
      </c>
      <c r="X49">
        <v>314.02</v>
      </c>
      <c r="Z49" s="1">
        <f t="shared" si="0"/>
        <v>6.1599999999999994E-9</v>
      </c>
      <c r="AA49">
        <v>49</v>
      </c>
      <c r="AB49">
        <f t="shared" si="1"/>
        <v>0</v>
      </c>
    </row>
    <row r="50" spans="1:28" x14ac:dyDescent="0.25">
      <c r="A50" t="s">
        <v>114</v>
      </c>
      <c r="B50">
        <v>1</v>
      </c>
      <c r="C50">
        <v>0</v>
      </c>
      <c r="D50">
        <v>527</v>
      </c>
      <c r="E50">
        <v>2040</v>
      </c>
      <c r="F50">
        <v>5797</v>
      </c>
      <c r="G50">
        <v>0</v>
      </c>
      <c r="H50">
        <v>0</v>
      </c>
      <c r="I50">
        <v>62</v>
      </c>
      <c r="J50">
        <v>82</v>
      </c>
      <c r="K50">
        <v>33</v>
      </c>
      <c r="L50">
        <v>8365</v>
      </c>
      <c r="M50">
        <v>34</v>
      </c>
      <c r="N50" s="1">
        <v>1.31E-8</v>
      </c>
      <c r="O50" s="1">
        <v>8.7999999999999994E-9</v>
      </c>
      <c r="P50">
        <v>64</v>
      </c>
      <c r="Q50">
        <v>5.9249000000000001</v>
      </c>
      <c r="R50">
        <v>262</v>
      </c>
      <c r="S50" s="1">
        <v>17100000</v>
      </c>
      <c r="T50" s="1">
        <v>12400000</v>
      </c>
      <c r="U50" s="1">
        <v>8140000</v>
      </c>
      <c r="V50">
        <v>0.69299999999999995</v>
      </c>
      <c r="W50" s="1">
        <v>9.0099999999999993E-9</v>
      </c>
      <c r="X50">
        <v>826.48</v>
      </c>
      <c r="Z50" s="1">
        <f t="shared" si="0"/>
        <v>1.5900000000000013E-9</v>
      </c>
      <c r="AA50" s="1">
        <v>50</v>
      </c>
      <c r="AB50">
        <f t="shared" si="1"/>
        <v>1.5900000000000013E-9</v>
      </c>
    </row>
    <row r="51" spans="1:28" x14ac:dyDescent="0.25">
      <c r="A51" t="s">
        <v>135</v>
      </c>
      <c r="B51">
        <v>3</v>
      </c>
      <c r="C51">
        <v>0</v>
      </c>
      <c r="D51">
        <v>1581</v>
      </c>
      <c r="E51">
        <v>6202</v>
      </c>
      <c r="F51">
        <v>17391</v>
      </c>
      <c r="G51">
        <v>0</v>
      </c>
      <c r="H51">
        <v>0</v>
      </c>
      <c r="I51">
        <v>62</v>
      </c>
      <c r="J51">
        <v>82</v>
      </c>
      <c r="K51">
        <v>99</v>
      </c>
      <c r="L51">
        <v>25177</v>
      </c>
      <c r="M51">
        <v>59</v>
      </c>
      <c r="N51" s="1">
        <v>1.85E-8</v>
      </c>
      <c r="O51" s="1">
        <v>9.2099999999999994E-9</v>
      </c>
      <c r="P51">
        <v>74</v>
      </c>
      <c r="Q51">
        <v>6.8196300000000001</v>
      </c>
      <c r="R51">
        <v>713</v>
      </c>
      <c r="S51" s="1">
        <v>51600000</v>
      </c>
      <c r="T51" s="1">
        <v>37400000</v>
      </c>
      <c r="U51" s="1">
        <v>27400000</v>
      </c>
      <c r="V51">
        <v>0.70799999999999996</v>
      </c>
      <c r="W51" s="1">
        <v>1.0600000000000001E-8</v>
      </c>
      <c r="X51">
        <v>6225.16</v>
      </c>
      <c r="Z51" s="1">
        <f t="shared" si="0"/>
        <v>-6.5700000000000003E-9</v>
      </c>
      <c r="AA51">
        <v>51</v>
      </c>
      <c r="AB51">
        <f t="shared" si="1"/>
        <v>0</v>
      </c>
    </row>
    <row r="52" spans="1:28" x14ac:dyDescent="0.25">
      <c r="A52" t="s">
        <v>115</v>
      </c>
      <c r="B52">
        <v>0</v>
      </c>
      <c r="C52">
        <v>0</v>
      </c>
      <c r="D52">
        <v>88</v>
      </c>
      <c r="E52">
        <v>323</v>
      </c>
      <c r="F52">
        <v>1180</v>
      </c>
      <c r="G52">
        <v>0</v>
      </c>
      <c r="H52">
        <v>0</v>
      </c>
      <c r="I52">
        <v>256</v>
      </c>
      <c r="J52">
        <v>245</v>
      </c>
      <c r="K52">
        <v>0</v>
      </c>
      <c r="L52">
        <v>1591</v>
      </c>
      <c r="M52">
        <v>16</v>
      </c>
      <c r="N52" s="1">
        <v>5.4599999999999998E-9</v>
      </c>
      <c r="O52" s="1">
        <v>3.8199999999999996E-9</v>
      </c>
      <c r="P52">
        <v>46</v>
      </c>
      <c r="Q52">
        <v>4.4690399999999997</v>
      </c>
      <c r="R52">
        <v>49</v>
      </c>
      <c r="S52" s="1">
        <v>3790000</v>
      </c>
      <c r="T52" s="1">
        <v>2370000</v>
      </c>
      <c r="U52" s="1">
        <v>1310000</v>
      </c>
      <c r="V52">
        <v>0.59299999999999997</v>
      </c>
      <c r="W52" s="1">
        <v>4.0300000000000004E-9</v>
      </c>
      <c r="X52">
        <v>85.209000000000003</v>
      </c>
      <c r="Z52" s="1">
        <f t="shared" si="0"/>
        <v>3.2999999999999948E-10</v>
      </c>
      <c r="AA52">
        <v>52</v>
      </c>
      <c r="AB52">
        <f t="shared" si="1"/>
        <v>3.2999999999999948E-10</v>
      </c>
    </row>
    <row r="53" spans="1:28" x14ac:dyDescent="0.25">
      <c r="A53" t="s">
        <v>136</v>
      </c>
      <c r="B53">
        <v>0</v>
      </c>
      <c r="C53">
        <v>0</v>
      </c>
      <c r="D53">
        <v>264</v>
      </c>
      <c r="E53">
        <v>1214</v>
      </c>
      <c r="F53">
        <v>3540</v>
      </c>
      <c r="G53">
        <v>0</v>
      </c>
      <c r="H53">
        <v>0</v>
      </c>
      <c r="I53">
        <v>256</v>
      </c>
      <c r="J53">
        <v>245</v>
      </c>
      <c r="K53">
        <v>0</v>
      </c>
      <c r="L53">
        <v>5018</v>
      </c>
      <c r="M53">
        <v>27</v>
      </c>
      <c r="N53" s="1">
        <v>7.1699999999999998E-9</v>
      </c>
      <c r="O53" s="1">
        <v>4.2199999999999999E-9</v>
      </c>
      <c r="P53">
        <v>44</v>
      </c>
      <c r="Q53">
        <v>4.4313099999999999</v>
      </c>
      <c r="R53">
        <v>125</v>
      </c>
      <c r="S53" s="1">
        <v>10800000</v>
      </c>
      <c r="T53" s="1">
        <v>7440000</v>
      </c>
      <c r="U53" s="1">
        <v>3500000</v>
      </c>
      <c r="V53">
        <v>0.71199999999999997</v>
      </c>
      <c r="W53" s="1">
        <v>4.3599999999999998E-9</v>
      </c>
      <c r="X53">
        <v>329.55099999999999</v>
      </c>
      <c r="Z53" s="1">
        <f t="shared" si="0"/>
        <v>2.2100000000000004E-9</v>
      </c>
      <c r="AA53" s="1">
        <v>53</v>
      </c>
      <c r="AB53">
        <f t="shared" si="1"/>
        <v>0</v>
      </c>
    </row>
    <row r="54" spans="1:28" x14ac:dyDescent="0.25">
      <c r="A54" t="s">
        <v>116</v>
      </c>
      <c r="B54">
        <v>0</v>
      </c>
      <c r="C54">
        <v>0</v>
      </c>
      <c r="D54">
        <v>141</v>
      </c>
      <c r="E54">
        <v>440</v>
      </c>
      <c r="F54">
        <v>913</v>
      </c>
      <c r="G54">
        <v>0</v>
      </c>
      <c r="H54">
        <v>0</v>
      </c>
      <c r="I54">
        <v>64</v>
      </c>
      <c r="J54">
        <v>39</v>
      </c>
      <c r="K54">
        <v>377</v>
      </c>
      <c r="L54">
        <v>1494</v>
      </c>
      <c r="M54">
        <v>15</v>
      </c>
      <c r="N54" s="1">
        <v>7.7400000000000002E-9</v>
      </c>
      <c r="O54" s="1">
        <v>6.3700000000000001E-9</v>
      </c>
      <c r="P54">
        <v>38</v>
      </c>
      <c r="Q54">
        <v>3.6761699999999999</v>
      </c>
      <c r="R54">
        <v>59</v>
      </c>
      <c r="S54" s="1">
        <v>3330000</v>
      </c>
      <c r="T54" s="1">
        <v>2270000</v>
      </c>
      <c r="U54" s="1">
        <v>1020000</v>
      </c>
      <c r="V54">
        <v>0.66</v>
      </c>
      <c r="W54" s="1">
        <v>6.5700000000000003E-9</v>
      </c>
      <c r="X54">
        <v>53.137</v>
      </c>
      <c r="Z54" s="1">
        <f t="shared" si="0"/>
        <v>-1.3999999999999993E-10</v>
      </c>
      <c r="AA54">
        <v>54</v>
      </c>
      <c r="AB54">
        <f t="shared" si="1"/>
        <v>-1.3999999999999993E-10</v>
      </c>
    </row>
    <row r="55" spans="1:28" x14ac:dyDescent="0.25">
      <c r="A55" t="s">
        <v>137</v>
      </c>
      <c r="B55">
        <v>0</v>
      </c>
      <c r="C55">
        <v>0</v>
      </c>
      <c r="D55">
        <v>423</v>
      </c>
      <c r="E55">
        <v>1359</v>
      </c>
      <c r="F55">
        <v>2739</v>
      </c>
      <c r="G55">
        <v>0</v>
      </c>
      <c r="H55">
        <v>0</v>
      </c>
      <c r="I55">
        <v>64</v>
      </c>
      <c r="J55">
        <v>39</v>
      </c>
      <c r="K55">
        <v>1131</v>
      </c>
      <c r="L55">
        <v>4521</v>
      </c>
      <c r="M55">
        <v>25</v>
      </c>
      <c r="N55" s="1">
        <v>9.6500000000000004E-9</v>
      </c>
      <c r="O55" s="1">
        <v>6.2900000000000004E-9</v>
      </c>
      <c r="P55">
        <v>44</v>
      </c>
      <c r="Q55">
        <v>3.9453499999999999</v>
      </c>
      <c r="R55">
        <v>154</v>
      </c>
      <c r="S55" s="1">
        <v>9260000</v>
      </c>
      <c r="T55" s="1">
        <v>6830000</v>
      </c>
      <c r="U55" s="1">
        <v>3040000</v>
      </c>
      <c r="V55">
        <v>0.69899999999999995</v>
      </c>
      <c r="W55" s="1">
        <v>6.4300000000000003E-9</v>
      </c>
      <c r="X55">
        <v>238.81700000000001</v>
      </c>
      <c r="Z55" s="1">
        <f t="shared" si="0"/>
        <v>-4.1899999999999998E-9</v>
      </c>
      <c r="AA55">
        <v>55</v>
      </c>
      <c r="AB55">
        <f t="shared" si="1"/>
        <v>0</v>
      </c>
    </row>
    <row r="56" spans="1:28" x14ac:dyDescent="0.25">
      <c r="A56" t="s">
        <v>117</v>
      </c>
      <c r="B56">
        <v>0</v>
      </c>
      <c r="C56">
        <v>0</v>
      </c>
      <c r="D56">
        <v>2</v>
      </c>
      <c r="E56">
        <v>4</v>
      </c>
      <c r="F56">
        <v>1356</v>
      </c>
      <c r="G56">
        <v>0</v>
      </c>
      <c r="H56">
        <v>0</v>
      </c>
      <c r="I56">
        <v>229</v>
      </c>
      <c r="J56">
        <v>197</v>
      </c>
      <c r="K56">
        <v>224</v>
      </c>
      <c r="L56">
        <v>1362</v>
      </c>
      <c r="M56">
        <v>14</v>
      </c>
      <c r="N56" s="1">
        <v>2.7200000000000001E-9</v>
      </c>
      <c r="O56" s="1">
        <v>2.1700000000000002E-9</v>
      </c>
      <c r="P56">
        <v>40</v>
      </c>
      <c r="Q56">
        <v>4.1467499999999999</v>
      </c>
      <c r="R56">
        <v>60</v>
      </c>
      <c r="S56" s="1">
        <v>2900000</v>
      </c>
      <c r="T56" s="1">
        <v>2030000</v>
      </c>
      <c r="U56" s="1">
        <v>919672</v>
      </c>
      <c r="V56">
        <v>0.53700000000000003</v>
      </c>
      <c r="W56" s="1">
        <v>2.2400000000000001E-9</v>
      </c>
      <c r="X56">
        <v>86.123000000000005</v>
      </c>
      <c r="Z56" s="1">
        <f t="shared" si="0"/>
        <v>4.1000000000000003E-10</v>
      </c>
      <c r="AA56" s="1">
        <v>56</v>
      </c>
      <c r="AB56">
        <f t="shared" si="1"/>
        <v>4.1000000000000003E-10</v>
      </c>
    </row>
    <row r="57" spans="1:28" x14ac:dyDescent="0.25">
      <c r="A57" t="s">
        <v>138</v>
      </c>
      <c r="B57">
        <v>0</v>
      </c>
      <c r="C57">
        <v>0</v>
      </c>
      <c r="D57">
        <v>6</v>
      </c>
      <c r="E57">
        <v>209</v>
      </c>
      <c r="F57">
        <v>4068</v>
      </c>
      <c r="G57">
        <v>0</v>
      </c>
      <c r="H57">
        <v>0</v>
      </c>
      <c r="I57">
        <v>229</v>
      </c>
      <c r="J57">
        <v>197</v>
      </c>
      <c r="K57">
        <v>672</v>
      </c>
      <c r="L57">
        <v>4283</v>
      </c>
      <c r="M57">
        <v>24</v>
      </c>
      <c r="N57" s="1">
        <v>3.6399999999999998E-9</v>
      </c>
      <c r="O57" s="1">
        <v>2.5800000000000002E-9</v>
      </c>
      <c r="P57">
        <v>38</v>
      </c>
      <c r="Q57">
        <v>5.1017200000000003</v>
      </c>
      <c r="R57">
        <v>192</v>
      </c>
      <c r="S57" s="1">
        <v>8530000</v>
      </c>
      <c r="T57" s="1">
        <v>6350000</v>
      </c>
      <c r="U57" s="1">
        <v>2560000</v>
      </c>
      <c r="V57">
        <v>0.69199999999999995</v>
      </c>
      <c r="W57" s="1">
        <v>2.6500000000000002E-9</v>
      </c>
      <c r="X57">
        <v>207.01400000000001</v>
      </c>
      <c r="Z57" s="1">
        <f t="shared" si="0"/>
        <v>4.8799999999999997E-9</v>
      </c>
      <c r="AA57">
        <v>57</v>
      </c>
      <c r="AB57">
        <f t="shared" si="1"/>
        <v>0</v>
      </c>
    </row>
    <row r="58" spans="1:28" x14ac:dyDescent="0.25">
      <c r="A58" t="s">
        <v>118</v>
      </c>
      <c r="B58">
        <v>0</v>
      </c>
      <c r="C58">
        <v>0</v>
      </c>
      <c r="D58">
        <v>433</v>
      </c>
      <c r="E58">
        <v>1024</v>
      </c>
      <c r="F58">
        <v>2145</v>
      </c>
      <c r="G58">
        <v>0</v>
      </c>
      <c r="H58">
        <v>0</v>
      </c>
      <c r="I58">
        <v>131</v>
      </c>
      <c r="J58">
        <v>114</v>
      </c>
      <c r="K58">
        <v>1122</v>
      </c>
      <c r="L58">
        <v>3602</v>
      </c>
      <c r="M58">
        <v>23</v>
      </c>
      <c r="N58" s="1">
        <v>8.9000000000000003E-9</v>
      </c>
      <c r="O58" s="1">
        <v>7.3900000000000003E-9</v>
      </c>
      <c r="P58">
        <v>50</v>
      </c>
      <c r="Q58">
        <v>5.1929699999999999</v>
      </c>
      <c r="R58">
        <v>154</v>
      </c>
      <c r="S58" s="1">
        <v>7840000</v>
      </c>
      <c r="T58" s="1">
        <v>5470000</v>
      </c>
      <c r="U58" s="1">
        <v>2990000</v>
      </c>
      <c r="V58">
        <v>0.69199999999999995</v>
      </c>
      <c r="W58" s="1">
        <v>7.5300000000000003E-9</v>
      </c>
      <c r="X58">
        <v>289.63</v>
      </c>
      <c r="Z58" s="1">
        <f t="shared" si="0"/>
        <v>9.9999999999997587E-12</v>
      </c>
      <c r="AA58">
        <v>58</v>
      </c>
      <c r="AB58">
        <f t="shared" si="1"/>
        <v>9.9999999999997587E-12</v>
      </c>
    </row>
    <row r="59" spans="1:28" x14ac:dyDescent="0.25">
      <c r="A59" t="s">
        <v>139</v>
      </c>
      <c r="B59">
        <v>0</v>
      </c>
      <c r="C59">
        <v>0</v>
      </c>
      <c r="D59">
        <v>1299</v>
      </c>
      <c r="E59">
        <v>3186</v>
      </c>
      <c r="F59">
        <v>6435</v>
      </c>
      <c r="G59">
        <v>0</v>
      </c>
      <c r="H59">
        <v>0</v>
      </c>
      <c r="I59">
        <v>131</v>
      </c>
      <c r="J59">
        <v>114</v>
      </c>
      <c r="K59">
        <v>3366</v>
      </c>
      <c r="L59">
        <v>10920</v>
      </c>
      <c r="M59">
        <v>39</v>
      </c>
      <c r="N59" s="1">
        <v>1.31E-8</v>
      </c>
      <c r="O59" s="1">
        <v>7.1900000000000002E-9</v>
      </c>
      <c r="P59">
        <v>60</v>
      </c>
      <c r="Q59">
        <v>5.7470699999999999</v>
      </c>
      <c r="R59">
        <v>511</v>
      </c>
      <c r="S59" s="1">
        <v>22500000</v>
      </c>
      <c r="T59" s="1">
        <v>16600000</v>
      </c>
      <c r="U59" s="1">
        <v>10300000</v>
      </c>
      <c r="V59">
        <v>0.68100000000000005</v>
      </c>
      <c r="W59" s="1">
        <v>7.54E-9</v>
      </c>
      <c r="X59">
        <v>1562.75</v>
      </c>
      <c r="Z59" s="1">
        <f t="shared" si="0"/>
        <v>-1.7199999999999999E-9</v>
      </c>
      <c r="AA59" s="1">
        <v>59</v>
      </c>
      <c r="AB59">
        <f t="shared" si="1"/>
        <v>0</v>
      </c>
    </row>
    <row r="60" spans="1:28" x14ac:dyDescent="0.25">
      <c r="A60" t="s">
        <v>119</v>
      </c>
      <c r="B60">
        <v>0</v>
      </c>
      <c r="C60">
        <v>0</v>
      </c>
      <c r="D60">
        <v>190</v>
      </c>
      <c r="E60">
        <v>1944</v>
      </c>
      <c r="F60">
        <v>2464</v>
      </c>
      <c r="G60">
        <v>0</v>
      </c>
      <c r="H60">
        <v>0</v>
      </c>
      <c r="I60">
        <v>10</v>
      </c>
      <c r="J60">
        <v>10</v>
      </c>
      <c r="K60">
        <v>0</v>
      </c>
      <c r="L60">
        <v>4598</v>
      </c>
      <c r="M60">
        <v>25</v>
      </c>
      <c r="N60" s="1">
        <v>7.0399999999999997E-9</v>
      </c>
      <c r="O60" s="1">
        <v>5.6800000000000002E-9</v>
      </c>
      <c r="P60">
        <v>64</v>
      </c>
      <c r="Q60">
        <v>5.3338400000000004</v>
      </c>
      <c r="R60">
        <v>135</v>
      </c>
      <c r="S60" s="1">
        <v>9260000</v>
      </c>
      <c r="T60" s="1">
        <v>6810000</v>
      </c>
      <c r="U60" s="1">
        <v>4500000</v>
      </c>
      <c r="V60">
        <v>0.60099999999999998</v>
      </c>
      <c r="W60" s="1">
        <v>5.8200000000000002E-9</v>
      </c>
      <c r="X60">
        <v>401.43400000000003</v>
      </c>
      <c r="Z60" s="1">
        <f t="shared" si="0"/>
        <v>1.8400000000000003E-9</v>
      </c>
      <c r="AA60">
        <v>60</v>
      </c>
      <c r="AB60">
        <f t="shared" si="1"/>
        <v>1.8400000000000003E-9</v>
      </c>
    </row>
    <row r="61" spans="1:28" x14ac:dyDescent="0.25">
      <c r="A61" t="s">
        <v>140</v>
      </c>
      <c r="B61">
        <v>0</v>
      </c>
      <c r="C61">
        <v>0</v>
      </c>
      <c r="D61">
        <v>570</v>
      </c>
      <c r="E61">
        <v>5842</v>
      </c>
      <c r="F61">
        <v>7392</v>
      </c>
      <c r="G61">
        <v>0</v>
      </c>
      <c r="H61">
        <v>0</v>
      </c>
      <c r="I61">
        <v>10</v>
      </c>
      <c r="J61">
        <v>10</v>
      </c>
      <c r="K61">
        <v>0</v>
      </c>
      <c r="L61">
        <v>13804</v>
      </c>
      <c r="M61">
        <v>44</v>
      </c>
      <c r="N61" s="1">
        <v>1.15E-8</v>
      </c>
      <c r="O61" s="1">
        <v>7.5300000000000003E-9</v>
      </c>
      <c r="P61">
        <v>62</v>
      </c>
      <c r="Q61">
        <v>5.7019099999999998</v>
      </c>
      <c r="R61">
        <v>461</v>
      </c>
      <c r="S61" s="1">
        <v>28700000</v>
      </c>
      <c r="T61" s="1">
        <v>20500000</v>
      </c>
      <c r="U61" s="1">
        <v>13300000</v>
      </c>
      <c r="V61">
        <v>0.70099999999999996</v>
      </c>
      <c r="W61" s="1">
        <v>7.6600000000000004E-9</v>
      </c>
      <c r="X61">
        <v>1399.9</v>
      </c>
      <c r="Z61" s="1">
        <f t="shared" si="0"/>
        <v>-3.2900000000000008E-9</v>
      </c>
      <c r="AA61">
        <v>61</v>
      </c>
      <c r="AB61">
        <f t="shared" si="1"/>
        <v>0</v>
      </c>
    </row>
    <row r="62" spans="1:28" x14ac:dyDescent="0.25">
      <c r="A62" t="s">
        <v>120</v>
      </c>
      <c r="B62">
        <v>0</v>
      </c>
      <c r="C62">
        <v>0</v>
      </c>
      <c r="D62">
        <v>45</v>
      </c>
      <c r="E62">
        <v>227</v>
      </c>
      <c r="F62">
        <v>792</v>
      </c>
      <c r="G62">
        <v>0</v>
      </c>
      <c r="H62">
        <v>0</v>
      </c>
      <c r="I62">
        <v>8</v>
      </c>
      <c r="J62">
        <v>63</v>
      </c>
      <c r="K62">
        <v>0</v>
      </c>
      <c r="L62">
        <v>1064</v>
      </c>
      <c r="M62">
        <v>13</v>
      </c>
      <c r="N62" s="1">
        <v>4.7699999999999999E-9</v>
      </c>
      <c r="O62" s="1">
        <v>4.0199999999999998E-9</v>
      </c>
      <c r="P62">
        <v>50</v>
      </c>
      <c r="Q62">
        <v>5.6486499999999999</v>
      </c>
      <c r="R62">
        <v>57</v>
      </c>
      <c r="S62" s="1">
        <v>2500000</v>
      </c>
      <c r="T62" s="1">
        <v>1590000</v>
      </c>
      <c r="U62">
        <v>996061</v>
      </c>
      <c r="V62">
        <v>0.67200000000000004</v>
      </c>
      <c r="W62" s="1">
        <v>4.3699999999999996E-9</v>
      </c>
      <c r="X62">
        <v>53.45</v>
      </c>
      <c r="Z62" s="1">
        <f t="shared" si="0"/>
        <v>1.37E-9</v>
      </c>
      <c r="AA62" s="1">
        <v>62</v>
      </c>
      <c r="AB62">
        <f t="shared" si="1"/>
        <v>1.37E-9</v>
      </c>
    </row>
    <row r="63" spans="1:28" x14ac:dyDescent="0.25">
      <c r="A63" t="s">
        <v>141</v>
      </c>
      <c r="B63">
        <v>0</v>
      </c>
      <c r="C63">
        <v>0</v>
      </c>
      <c r="D63">
        <v>135</v>
      </c>
      <c r="E63">
        <v>744</v>
      </c>
      <c r="F63">
        <v>2376</v>
      </c>
      <c r="G63">
        <v>0</v>
      </c>
      <c r="H63">
        <v>0</v>
      </c>
      <c r="I63">
        <v>8</v>
      </c>
      <c r="J63">
        <v>63</v>
      </c>
      <c r="K63">
        <v>0</v>
      </c>
      <c r="L63">
        <v>3255</v>
      </c>
      <c r="M63">
        <v>22</v>
      </c>
      <c r="N63" s="1">
        <v>6.6400000000000002E-9</v>
      </c>
      <c r="O63" s="1">
        <v>5.2000000000000002E-9</v>
      </c>
      <c r="P63">
        <v>62</v>
      </c>
      <c r="Q63">
        <v>6.0304599999999997</v>
      </c>
      <c r="R63">
        <v>221</v>
      </c>
      <c r="S63" s="1">
        <v>7170000</v>
      </c>
      <c r="T63" s="1">
        <v>4830000</v>
      </c>
      <c r="U63" s="1">
        <v>3390000</v>
      </c>
      <c r="V63">
        <v>0.66700000000000004</v>
      </c>
      <c r="W63" s="1">
        <v>5.7399999999999996E-9</v>
      </c>
      <c r="X63">
        <v>452.11399999999998</v>
      </c>
      <c r="Z63" s="1">
        <f t="shared" si="0"/>
        <v>4.6600000000000009E-9</v>
      </c>
      <c r="AA63">
        <v>63</v>
      </c>
      <c r="AB63">
        <f t="shared" si="1"/>
        <v>0</v>
      </c>
    </row>
    <row r="64" spans="1:28" x14ac:dyDescent="0.25">
      <c r="A64" t="s">
        <v>121</v>
      </c>
      <c r="B64">
        <v>0</v>
      </c>
      <c r="C64">
        <v>0</v>
      </c>
      <c r="D64">
        <v>276</v>
      </c>
      <c r="E64">
        <v>965</v>
      </c>
      <c r="F64">
        <v>2298</v>
      </c>
      <c r="G64">
        <v>0</v>
      </c>
      <c r="H64">
        <v>0</v>
      </c>
      <c r="I64">
        <v>20</v>
      </c>
      <c r="J64">
        <v>116</v>
      </c>
      <c r="K64">
        <v>886</v>
      </c>
      <c r="L64">
        <v>3539</v>
      </c>
      <c r="M64">
        <v>23</v>
      </c>
      <c r="N64" s="1">
        <v>1.4699999999999999E-8</v>
      </c>
      <c r="O64" s="1">
        <v>9.9499999999999998E-9</v>
      </c>
      <c r="P64">
        <v>56</v>
      </c>
      <c r="Q64">
        <v>6.6642099999999997</v>
      </c>
      <c r="R64">
        <v>153</v>
      </c>
      <c r="S64" s="1">
        <v>7840000</v>
      </c>
      <c r="T64" s="1">
        <v>5320000</v>
      </c>
      <c r="U64" s="1">
        <v>3220000</v>
      </c>
      <c r="V64">
        <v>0.72599999999999998</v>
      </c>
      <c r="W64" s="1">
        <v>1.04E-8</v>
      </c>
      <c r="X64">
        <v>429.65800000000002</v>
      </c>
      <c r="Z64" s="1">
        <f t="shared" si="0"/>
        <v>6.9999999999999965E-10</v>
      </c>
      <c r="AA64">
        <v>64</v>
      </c>
      <c r="AB64">
        <f t="shared" si="1"/>
        <v>6.9999999999999965E-10</v>
      </c>
    </row>
    <row r="65" spans="1:28" x14ac:dyDescent="0.25">
      <c r="A65" t="s">
        <v>142</v>
      </c>
      <c r="B65">
        <v>0</v>
      </c>
      <c r="C65">
        <v>0</v>
      </c>
      <c r="D65">
        <v>828</v>
      </c>
      <c r="E65">
        <v>3011</v>
      </c>
      <c r="F65">
        <v>6894</v>
      </c>
      <c r="G65">
        <v>0</v>
      </c>
      <c r="H65">
        <v>0</v>
      </c>
      <c r="I65">
        <v>20</v>
      </c>
      <c r="J65">
        <v>116</v>
      </c>
      <c r="K65">
        <v>2658</v>
      </c>
      <c r="L65">
        <v>10733</v>
      </c>
      <c r="M65">
        <v>39</v>
      </c>
      <c r="N65" s="1">
        <v>1.9099999999999999E-8</v>
      </c>
      <c r="O65" s="1">
        <v>1.07E-8</v>
      </c>
      <c r="P65">
        <v>66</v>
      </c>
      <c r="Q65">
        <v>6.5103</v>
      </c>
      <c r="R65">
        <v>394</v>
      </c>
      <c r="S65" s="1">
        <v>22500000</v>
      </c>
      <c r="T65" s="1">
        <v>16100000</v>
      </c>
      <c r="U65" s="1">
        <v>10900000</v>
      </c>
      <c r="V65">
        <v>0.67800000000000005</v>
      </c>
      <c r="W65" s="1">
        <v>1.11E-8</v>
      </c>
      <c r="X65">
        <v>1383.44</v>
      </c>
      <c r="Z65" s="1">
        <f t="shared" si="0"/>
        <v>-6.8100000000000003E-9</v>
      </c>
      <c r="AA65" s="1">
        <v>65</v>
      </c>
      <c r="AB65">
        <f t="shared" si="1"/>
        <v>0</v>
      </c>
    </row>
    <row r="66" spans="1:28" x14ac:dyDescent="0.25">
      <c r="A66" t="s">
        <v>122</v>
      </c>
      <c r="B66">
        <v>0</v>
      </c>
      <c r="C66">
        <v>0</v>
      </c>
      <c r="D66">
        <v>66</v>
      </c>
      <c r="E66">
        <v>502</v>
      </c>
      <c r="F66">
        <v>829</v>
      </c>
      <c r="G66">
        <v>0</v>
      </c>
      <c r="H66">
        <v>0</v>
      </c>
      <c r="I66">
        <v>14</v>
      </c>
      <c r="J66">
        <v>14</v>
      </c>
      <c r="K66">
        <v>0</v>
      </c>
      <c r="L66">
        <v>1397</v>
      </c>
      <c r="M66">
        <v>14</v>
      </c>
      <c r="N66" s="1">
        <v>4.8499999999999996E-9</v>
      </c>
      <c r="O66" s="1">
        <v>3.7300000000000001E-9</v>
      </c>
      <c r="P66">
        <v>42</v>
      </c>
      <c r="Q66">
        <v>5.74857</v>
      </c>
      <c r="R66">
        <v>67</v>
      </c>
      <c r="S66" s="1">
        <v>2900000</v>
      </c>
      <c r="T66" s="1">
        <v>2070000</v>
      </c>
      <c r="U66" s="1">
        <v>947768</v>
      </c>
      <c r="V66">
        <v>0.752</v>
      </c>
      <c r="W66" s="1">
        <v>4.2899999999999999E-9</v>
      </c>
      <c r="X66">
        <v>60.018999999999998</v>
      </c>
      <c r="Z66" s="1">
        <f t="shared" si="0"/>
        <v>9.8000000000000034E-10</v>
      </c>
      <c r="AA66">
        <v>66</v>
      </c>
      <c r="AB66">
        <f t="shared" si="1"/>
        <v>9.8000000000000034E-10</v>
      </c>
    </row>
    <row r="67" spans="1:28" x14ac:dyDescent="0.25">
      <c r="A67" t="s">
        <v>143</v>
      </c>
      <c r="B67">
        <v>0</v>
      </c>
      <c r="C67">
        <v>0</v>
      </c>
      <c r="D67">
        <v>198</v>
      </c>
      <c r="E67">
        <v>1520</v>
      </c>
      <c r="F67">
        <v>2487</v>
      </c>
      <c r="G67">
        <v>0</v>
      </c>
      <c r="H67">
        <v>0</v>
      </c>
      <c r="I67">
        <v>14</v>
      </c>
      <c r="J67">
        <v>14</v>
      </c>
      <c r="K67">
        <v>0</v>
      </c>
      <c r="L67">
        <v>4205</v>
      </c>
      <c r="M67">
        <v>24</v>
      </c>
      <c r="N67" s="1">
        <v>6.6400000000000002E-9</v>
      </c>
      <c r="O67" s="1">
        <v>5.1199999999999997E-9</v>
      </c>
      <c r="P67">
        <v>50</v>
      </c>
      <c r="Q67">
        <v>5.86212</v>
      </c>
      <c r="R67">
        <v>171</v>
      </c>
      <c r="S67" s="1">
        <v>8530000</v>
      </c>
      <c r="T67" s="1">
        <v>6240000</v>
      </c>
      <c r="U67" s="1">
        <v>3300000</v>
      </c>
      <c r="V67">
        <v>0.71799999999999997</v>
      </c>
      <c r="W67" s="1">
        <v>5.2700000000000002E-9</v>
      </c>
      <c r="X67">
        <v>368.64800000000002</v>
      </c>
      <c r="Z67" s="1">
        <f t="shared" ref="Z67:Z130" si="2">W68-W67</f>
        <v>1.1399999999999998E-9</v>
      </c>
      <c r="AA67">
        <v>67</v>
      </c>
      <c r="AB67">
        <f t="shared" ref="AB67:AB130" si="3">IF(MOD(AA67,2)=0, Z67, 0)</f>
        <v>0</v>
      </c>
    </row>
    <row r="68" spans="1:28" x14ac:dyDescent="0.25">
      <c r="A68" t="s">
        <v>123</v>
      </c>
      <c r="B68">
        <v>0</v>
      </c>
      <c r="C68">
        <v>0</v>
      </c>
      <c r="D68">
        <v>84</v>
      </c>
      <c r="E68">
        <v>979</v>
      </c>
      <c r="F68">
        <v>3512</v>
      </c>
      <c r="G68">
        <v>0</v>
      </c>
      <c r="H68">
        <v>0</v>
      </c>
      <c r="I68">
        <v>16</v>
      </c>
      <c r="J68">
        <v>40</v>
      </c>
      <c r="K68">
        <v>0</v>
      </c>
      <c r="L68">
        <v>4575</v>
      </c>
      <c r="M68">
        <v>25</v>
      </c>
      <c r="N68" s="1">
        <v>7.8000000000000004E-9</v>
      </c>
      <c r="O68" s="1">
        <v>5.4700000000000003E-9</v>
      </c>
      <c r="P68">
        <v>64</v>
      </c>
      <c r="Q68">
        <v>7.8308</v>
      </c>
      <c r="R68">
        <v>179</v>
      </c>
      <c r="S68" s="1">
        <v>9260000</v>
      </c>
      <c r="T68" s="1">
        <v>6780000</v>
      </c>
      <c r="U68" s="1">
        <v>4500000</v>
      </c>
      <c r="V68">
        <v>0.77300000000000002</v>
      </c>
      <c r="W68" s="1">
        <v>6.41E-9</v>
      </c>
      <c r="X68">
        <v>397.95800000000003</v>
      </c>
      <c r="Z68" s="1">
        <f t="shared" si="2"/>
        <v>1.8700000000000004E-9</v>
      </c>
      <c r="AA68" s="1">
        <v>68</v>
      </c>
      <c r="AB68">
        <f t="shared" si="3"/>
        <v>1.8700000000000004E-9</v>
      </c>
    </row>
    <row r="69" spans="1:28" x14ac:dyDescent="0.25">
      <c r="A69" t="s">
        <v>144</v>
      </c>
      <c r="B69">
        <v>0</v>
      </c>
      <c r="C69">
        <v>0</v>
      </c>
      <c r="D69">
        <v>252</v>
      </c>
      <c r="E69">
        <v>2977</v>
      </c>
      <c r="F69">
        <v>10536</v>
      </c>
      <c r="G69">
        <v>0</v>
      </c>
      <c r="H69">
        <v>0</v>
      </c>
      <c r="I69">
        <v>16</v>
      </c>
      <c r="J69">
        <v>40</v>
      </c>
      <c r="K69">
        <v>0</v>
      </c>
      <c r="L69">
        <v>13765</v>
      </c>
      <c r="M69">
        <v>44</v>
      </c>
      <c r="N69" s="1">
        <v>1.18E-8</v>
      </c>
      <c r="O69" s="1">
        <v>7.4600000000000003E-9</v>
      </c>
      <c r="P69">
        <v>72</v>
      </c>
      <c r="Q69">
        <v>7.7488400000000004</v>
      </c>
      <c r="R69">
        <v>397</v>
      </c>
      <c r="S69" s="1">
        <v>28700000</v>
      </c>
      <c r="T69" s="1">
        <v>20400000</v>
      </c>
      <c r="U69" s="1">
        <v>14900000</v>
      </c>
      <c r="V69">
        <v>0.69899999999999995</v>
      </c>
      <c r="W69" s="1">
        <v>8.2800000000000004E-9</v>
      </c>
      <c r="X69">
        <v>1005.6</v>
      </c>
      <c r="Z69" s="1">
        <f t="shared" si="2"/>
        <v>2.9999999999999938E-10</v>
      </c>
      <c r="AA69">
        <v>69</v>
      </c>
      <c r="AB69">
        <f t="shared" si="3"/>
        <v>0</v>
      </c>
    </row>
    <row r="70" spans="1:28" x14ac:dyDescent="0.25">
      <c r="A70" t="s">
        <v>124</v>
      </c>
      <c r="B70">
        <v>0</v>
      </c>
      <c r="C70">
        <v>0</v>
      </c>
      <c r="D70">
        <v>172</v>
      </c>
      <c r="E70">
        <v>432</v>
      </c>
      <c r="F70">
        <v>1326</v>
      </c>
      <c r="G70">
        <v>0</v>
      </c>
      <c r="H70">
        <v>0</v>
      </c>
      <c r="I70">
        <v>4</v>
      </c>
      <c r="J70">
        <v>6</v>
      </c>
      <c r="K70">
        <v>8</v>
      </c>
      <c r="L70">
        <v>1930</v>
      </c>
      <c r="M70">
        <v>17</v>
      </c>
      <c r="N70" s="1">
        <v>9.9300000000000002E-9</v>
      </c>
      <c r="O70" s="1">
        <v>8.09E-9</v>
      </c>
      <c r="P70">
        <v>30</v>
      </c>
      <c r="Q70">
        <v>5.16031</v>
      </c>
      <c r="R70">
        <v>101</v>
      </c>
      <c r="S70" s="1">
        <v>4280000</v>
      </c>
      <c r="T70" s="1">
        <v>2870000</v>
      </c>
      <c r="U70" s="1">
        <v>1090000</v>
      </c>
      <c r="V70">
        <v>0.626</v>
      </c>
      <c r="W70" s="1">
        <v>8.5799999999999997E-9</v>
      </c>
      <c r="X70">
        <v>2620.11</v>
      </c>
      <c r="Z70" s="1">
        <f t="shared" si="2"/>
        <v>-1.7999999999999896E-10</v>
      </c>
      <c r="AA70">
        <v>70</v>
      </c>
      <c r="AB70">
        <f t="shared" si="3"/>
        <v>-1.7999999999999896E-10</v>
      </c>
    </row>
    <row r="71" spans="1:28" x14ac:dyDescent="0.25">
      <c r="A71" t="s">
        <v>145</v>
      </c>
      <c r="B71">
        <v>0</v>
      </c>
      <c r="C71">
        <v>0</v>
      </c>
      <c r="D71">
        <v>516</v>
      </c>
      <c r="E71">
        <v>1302</v>
      </c>
      <c r="F71">
        <v>3978</v>
      </c>
      <c r="G71">
        <v>0</v>
      </c>
      <c r="H71">
        <v>0</v>
      </c>
      <c r="I71">
        <v>4</v>
      </c>
      <c r="J71">
        <v>6</v>
      </c>
      <c r="K71">
        <v>24</v>
      </c>
      <c r="L71">
        <v>5796</v>
      </c>
      <c r="M71">
        <v>29</v>
      </c>
      <c r="N71" s="1">
        <v>1.2100000000000001E-8</v>
      </c>
      <c r="O71" s="1">
        <v>8.1899999999999992E-9</v>
      </c>
      <c r="P71">
        <v>34</v>
      </c>
      <c r="Q71">
        <v>4.9792899999999998</v>
      </c>
      <c r="R71">
        <v>218</v>
      </c>
      <c r="S71" s="1">
        <v>12500000</v>
      </c>
      <c r="T71" s="1">
        <v>8610000</v>
      </c>
      <c r="U71" s="1">
        <v>3420000</v>
      </c>
      <c r="V71">
        <v>0.61899999999999999</v>
      </c>
      <c r="W71" s="1">
        <v>8.4000000000000008E-9</v>
      </c>
      <c r="X71">
        <v>425.303</v>
      </c>
      <c r="Z71" s="1">
        <f t="shared" si="2"/>
        <v>-2.0800000000000011E-9</v>
      </c>
      <c r="AA71" s="1">
        <v>71</v>
      </c>
      <c r="AB71">
        <f t="shared" si="3"/>
        <v>0</v>
      </c>
    </row>
    <row r="72" spans="1:28" x14ac:dyDescent="0.25">
      <c r="A72" t="s">
        <v>125</v>
      </c>
      <c r="B72">
        <v>0</v>
      </c>
      <c r="C72">
        <v>68</v>
      </c>
      <c r="D72">
        <v>291</v>
      </c>
      <c r="E72">
        <v>2508</v>
      </c>
      <c r="F72">
        <v>3175</v>
      </c>
      <c r="G72">
        <v>0</v>
      </c>
      <c r="H72">
        <v>0</v>
      </c>
      <c r="I72">
        <v>29</v>
      </c>
      <c r="J72">
        <v>106</v>
      </c>
      <c r="K72">
        <v>1463</v>
      </c>
      <c r="L72">
        <v>6042</v>
      </c>
      <c r="M72">
        <v>30</v>
      </c>
      <c r="N72" s="1">
        <v>1E-8</v>
      </c>
      <c r="O72" s="1">
        <v>5.9099999999999997E-9</v>
      </c>
      <c r="P72">
        <v>42</v>
      </c>
      <c r="Q72">
        <v>4.0215199999999998</v>
      </c>
      <c r="R72">
        <v>148</v>
      </c>
      <c r="S72" s="1">
        <v>13300000</v>
      </c>
      <c r="T72" s="1">
        <v>9420000</v>
      </c>
      <c r="U72" s="1">
        <v>4190000</v>
      </c>
      <c r="V72">
        <v>0.67800000000000005</v>
      </c>
      <c r="W72" s="1">
        <v>6.3199999999999997E-9</v>
      </c>
      <c r="X72">
        <v>376.67099999999999</v>
      </c>
      <c r="Z72" s="1">
        <f t="shared" si="2"/>
        <v>4.8E-10</v>
      </c>
      <c r="AA72">
        <v>72</v>
      </c>
      <c r="AB72">
        <f t="shared" si="3"/>
        <v>4.8E-10</v>
      </c>
    </row>
    <row r="73" spans="1:28" x14ac:dyDescent="0.25">
      <c r="A73" t="s">
        <v>146</v>
      </c>
      <c r="B73">
        <v>0</v>
      </c>
      <c r="C73">
        <v>204</v>
      </c>
      <c r="D73">
        <v>873</v>
      </c>
      <c r="E73">
        <v>7630</v>
      </c>
      <c r="F73">
        <v>9525</v>
      </c>
      <c r="G73">
        <v>0</v>
      </c>
      <c r="H73">
        <v>0</v>
      </c>
      <c r="I73">
        <v>29</v>
      </c>
      <c r="J73">
        <v>106</v>
      </c>
      <c r="K73">
        <v>4389</v>
      </c>
      <c r="L73">
        <v>18232</v>
      </c>
      <c r="M73">
        <v>51</v>
      </c>
      <c r="N73" s="1">
        <v>1.39E-8</v>
      </c>
      <c r="O73" s="1">
        <v>6.3899999999999996E-9</v>
      </c>
      <c r="P73">
        <v>50</v>
      </c>
      <c r="Q73">
        <v>3.96346</v>
      </c>
      <c r="R73">
        <v>152</v>
      </c>
      <c r="S73" s="1">
        <v>38500000</v>
      </c>
      <c r="T73" s="1">
        <v>28400000</v>
      </c>
      <c r="U73" s="1">
        <v>14400000</v>
      </c>
      <c r="V73">
        <v>0.61299999999999999</v>
      </c>
      <c r="W73" s="1">
        <v>6.7999999999999997E-9</v>
      </c>
      <c r="X73">
        <v>7381.12</v>
      </c>
      <c r="Z73" s="1">
        <f t="shared" si="2"/>
        <v>-1.8099999999999993E-9</v>
      </c>
      <c r="AA73">
        <v>73</v>
      </c>
      <c r="AB73">
        <f t="shared" si="3"/>
        <v>0</v>
      </c>
    </row>
    <row r="74" spans="1:28" x14ac:dyDescent="0.25">
      <c r="A74" t="s">
        <v>126</v>
      </c>
      <c r="B74">
        <v>12</v>
      </c>
      <c r="C74">
        <v>9</v>
      </c>
      <c r="D74">
        <v>1600</v>
      </c>
      <c r="E74">
        <v>1167</v>
      </c>
      <c r="F74">
        <v>3389</v>
      </c>
      <c r="G74">
        <v>0</v>
      </c>
      <c r="H74">
        <v>0</v>
      </c>
      <c r="I74">
        <v>38</v>
      </c>
      <c r="J74">
        <v>304</v>
      </c>
      <c r="K74">
        <v>1260</v>
      </c>
      <c r="L74">
        <v>6177</v>
      </c>
      <c r="M74">
        <v>30</v>
      </c>
      <c r="N74" s="1">
        <v>7.3499999999999996E-9</v>
      </c>
      <c r="O74" s="1">
        <v>4.6500000000000003E-9</v>
      </c>
      <c r="P74">
        <v>44</v>
      </c>
      <c r="Q74">
        <v>4.2280800000000003</v>
      </c>
      <c r="R74">
        <v>296</v>
      </c>
      <c r="S74" s="1">
        <v>13300000</v>
      </c>
      <c r="T74" s="1">
        <v>9540000</v>
      </c>
      <c r="U74" s="1">
        <v>4310000</v>
      </c>
      <c r="V74">
        <v>0.69199999999999995</v>
      </c>
      <c r="W74" s="1">
        <v>4.9900000000000003E-9</v>
      </c>
      <c r="X74">
        <v>459.98899999999998</v>
      </c>
      <c r="Z74" s="1">
        <f t="shared" si="2"/>
        <v>1.3999999999999993E-9</v>
      </c>
      <c r="AA74" s="1">
        <v>74</v>
      </c>
      <c r="AB74">
        <f t="shared" si="3"/>
        <v>1.3999999999999993E-9</v>
      </c>
    </row>
    <row r="75" spans="1:28" x14ac:dyDescent="0.25">
      <c r="A75" t="s">
        <v>147</v>
      </c>
      <c r="B75">
        <v>36</v>
      </c>
      <c r="C75">
        <v>27</v>
      </c>
      <c r="D75">
        <v>4800</v>
      </c>
      <c r="E75">
        <v>3805</v>
      </c>
      <c r="F75">
        <v>10167</v>
      </c>
      <c r="G75">
        <v>0</v>
      </c>
      <c r="H75">
        <v>0</v>
      </c>
      <c r="I75">
        <v>38</v>
      </c>
      <c r="J75">
        <v>304</v>
      </c>
      <c r="K75">
        <v>3780</v>
      </c>
      <c r="L75">
        <v>18835</v>
      </c>
      <c r="M75">
        <v>52</v>
      </c>
      <c r="N75" s="1">
        <v>1.18E-8</v>
      </c>
      <c r="O75" s="1">
        <v>6.1499999999999996E-9</v>
      </c>
      <c r="P75">
        <v>56</v>
      </c>
      <c r="Q75">
        <v>4.69062</v>
      </c>
      <c r="R75">
        <v>719</v>
      </c>
      <c r="S75" s="1">
        <v>40100000</v>
      </c>
      <c r="T75" s="1">
        <v>29000000</v>
      </c>
      <c r="U75" s="1">
        <v>16100000</v>
      </c>
      <c r="V75">
        <v>0.64100000000000001</v>
      </c>
      <c r="W75" s="1">
        <v>6.3899999999999996E-9</v>
      </c>
      <c r="X75">
        <v>2790.9</v>
      </c>
      <c r="Z75" s="1">
        <f t="shared" si="2"/>
        <v>-1.5499999999999998E-9</v>
      </c>
      <c r="AA75">
        <v>75</v>
      </c>
      <c r="AB75">
        <f t="shared" si="3"/>
        <v>0</v>
      </c>
    </row>
    <row r="76" spans="1:28" x14ac:dyDescent="0.25">
      <c r="A76" t="s">
        <v>127</v>
      </c>
      <c r="B76">
        <v>0</v>
      </c>
      <c r="C76">
        <v>0</v>
      </c>
      <c r="D76">
        <v>129</v>
      </c>
      <c r="E76">
        <v>584</v>
      </c>
      <c r="F76">
        <v>1037</v>
      </c>
      <c r="G76">
        <v>0</v>
      </c>
      <c r="H76">
        <v>0</v>
      </c>
      <c r="I76">
        <v>41</v>
      </c>
      <c r="J76">
        <v>35</v>
      </c>
      <c r="K76">
        <v>0</v>
      </c>
      <c r="L76">
        <v>1750</v>
      </c>
      <c r="M76">
        <v>16</v>
      </c>
      <c r="N76" s="1">
        <v>4.8499999999999996E-9</v>
      </c>
      <c r="O76" s="1">
        <v>3.8799999999999998E-9</v>
      </c>
      <c r="P76">
        <v>46</v>
      </c>
      <c r="Q76">
        <v>5.86111</v>
      </c>
      <c r="R76">
        <v>78</v>
      </c>
      <c r="S76" s="1">
        <v>3790000</v>
      </c>
      <c r="T76" s="1">
        <v>2590000</v>
      </c>
      <c r="U76" s="1">
        <v>1310000</v>
      </c>
      <c r="V76">
        <v>0.71</v>
      </c>
      <c r="W76" s="1">
        <v>4.8399999999999998E-9</v>
      </c>
      <c r="X76">
        <v>105.526</v>
      </c>
      <c r="Z76" s="1">
        <f t="shared" si="2"/>
        <v>4.1999999999999979E-10</v>
      </c>
      <c r="AA76">
        <v>76</v>
      </c>
      <c r="AB76">
        <f t="shared" si="3"/>
        <v>4.1999999999999979E-10</v>
      </c>
    </row>
    <row r="77" spans="1:28" x14ac:dyDescent="0.25">
      <c r="A77" t="s">
        <v>148</v>
      </c>
      <c r="B77">
        <v>0</v>
      </c>
      <c r="C77">
        <v>0</v>
      </c>
      <c r="D77">
        <v>387</v>
      </c>
      <c r="E77">
        <v>1787</v>
      </c>
      <c r="F77">
        <v>3111</v>
      </c>
      <c r="G77">
        <v>0</v>
      </c>
      <c r="H77">
        <v>0</v>
      </c>
      <c r="I77">
        <v>41</v>
      </c>
      <c r="J77">
        <v>35</v>
      </c>
      <c r="K77">
        <v>0</v>
      </c>
      <c r="L77">
        <v>5285</v>
      </c>
      <c r="M77">
        <v>27</v>
      </c>
      <c r="N77" s="1">
        <v>7.4499999999999997E-9</v>
      </c>
      <c r="O77" s="1">
        <v>4.9200000000000004E-9</v>
      </c>
      <c r="P77">
        <v>58</v>
      </c>
      <c r="Q77">
        <v>6.6862399999999997</v>
      </c>
      <c r="R77">
        <v>197</v>
      </c>
      <c r="S77" s="1">
        <v>10800000</v>
      </c>
      <c r="T77" s="1">
        <v>7840000</v>
      </c>
      <c r="U77" s="1">
        <v>4530000</v>
      </c>
      <c r="V77">
        <v>0.71</v>
      </c>
      <c r="W77" s="1">
        <v>5.2599999999999996E-9</v>
      </c>
      <c r="X77">
        <v>448.05799999999999</v>
      </c>
      <c r="Z77" s="1">
        <f t="shared" si="2"/>
        <v>1.6900000000000006E-9</v>
      </c>
      <c r="AA77" s="1">
        <v>77</v>
      </c>
      <c r="AB77">
        <f t="shared" si="3"/>
        <v>0</v>
      </c>
    </row>
    <row r="78" spans="1:28" x14ac:dyDescent="0.25">
      <c r="A78" t="s">
        <v>128</v>
      </c>
      <c r="B78">
        <v>0</v>
      </c>
      <c r="C78">
        <v>0</v>
      </c>
      <c r="D78">
        <v>53</v>
      </c>
      <c r="E78">
        <v>892</v>
      </c>
      <c r="F78">
        <v>2745</v>
      </c>
      <c r="G78">
        <v>0</v>
      </c>
      <c r="H78">
        <v>0</v>
      </c>
      <c r="I78">
        <v>16</v>
      </c>
      <c r="J78">
        <v>46</v>
      </c>
      <c r="K78">
        <v>0</v>
      </c>
      <c r="L78">
        <v>3690</v>
      </c>
      <c r="M78">
        <v>23</v>
      </c>
      <c r="N78" s="1">
        <v>7.1099999999999996E-9</v>
      </c>
      <c r="O78" s="1">
        <v>5.0499999999999997E-9</v>
      </c>
      <c r="P78">
        <v>54</v>
      </c>
      <c r="Q78">
        <v>7.0889100000000003</v>
      </c>
      <c r="R78">
        <v>139</v>
      </c>
      <c r="S78" s="1">
        <v>7840000</v>
      </c>
      <c r="T78" s="1">
        <v>5470000</v>
      </c>
      <c r="U78" s="1">
        <v>3150000</v>
      </c>
      <c r="V78">
        <v>0.76700000000000002</v>
      </c>
      <c r="W78" s="1">
        <v>6.9500000000000002E-9</v>
      </c>
      <c r="X78">
        <v>357.39600000000002</v>
      </c>
      <c r="Z78" s="1">
        <f t="shared" si="2"/>
        <v>-5.0000000000000448E-11</v>
      </c>
      <c r="AA78">
        <v>78</v>
      </c>
      <c r="AB78">
        <f t="shared" si="3"/>
        <v>-5.0000000000000448E-11</v>
      </c>
    </row>
    <row r="79" spans="1:28" x14ac:dyDescent="0.25">
      <c r="A79" t="s">
        <v>149</v>
      </c>
      <c r="B79">
        <v>0</v>
      </c>
      <c r="C79">
        <v>0</v>
      </c>
      <c r="D79">
        <v>159</v>
      </c>
      <c r="E79">
        <v>2722</v>
      </c>
      <c r="F79">
        <v>8235</v>
      </c>
      <c r="G79">
        <v>0</v>
      </c>
      <c r="H79">
        <v>0</v>
      </c>
      <c r="I79">
        <v>16</v>
      </c>
      <c r="J79">
        <v>46</v>
      </c>
      <c r="K79">
        <v>0</v>
      </c>
      <c r="L79">
        <v>11116</v>
      </c>
      <c r="M79">
        <v>39</v>
      </c>
      <c r="N79" s="1">
        <v>1E-8</v>
      </c>
      <c r="O79" s="1">
        <v>6.4199999999999998E-9</v>
      </c>
      <c r="P79">
        <v>66</v>
      </c>
      <c r="Q79">
        <v>6.9234299999999998</v>
      </c>
      <c r="R79">
        <v>300</v>
      </c>
      <c r="S79" s="1">
        <v>22500000</v>
      </c>
      <c r="T79" s="1">
        <v>16500000</v>
      </c>
      <c r="U79" s="1">
        <v>10900000</v>
      </c>
      <c r="V79">
        <v>0.68799999999999994</v>
      </c>
      <c r="W79" s="1">
        <v>6.8999999999999997E-9</v>
      </c>
      <c r="X79">
        <v>1320.57</v>
      </c>
      <c r="Z79" s="1">
        <f t="shared" si="2"/>
        <v>-7.500000000000001E-10</v>
      </c>
      <c r="AA79">
        <v>79</v>
      </c>
      <c r="AB79">
        <f t="shared" si="3"/>
        <v>0</v>
      </c>
    </row>
    <row r="80" spans="1:28" x14ac:dyDescent="0.25">
      <c r="A80" t="s">
        <v>129</v>
      </c>
      <c r="B80">
        <v>0</v>
      </c>
      <c r="C80">
        <v>0</v>
      </c>
      <c r="D80">
        <v>132</v>
      </c>
      <c r="E80">
        <v>283</v>
      </c>
      <c r="F80">
        <v>631</v>
      </c>
      <c r="G80">
        <v>0</v>
      </c>
      <c r="H80">
        <v>0</v>
      </c>
      <c r="I80">
        <v>52</v>
      </c>
      <c r="J80">
        <v>122</v>
      </c>
      <c r="K80">
        <v>385</v>
      </c>
      <c r="L80">
        <v>1046</v>
      </c>
      <c r="M80">
        <v>13</v>
      </c>
      <c r="N80" s="1">
        <v>7.1900000000000002E-9</v>
      </c>
      <c r="O80" s="1">
        <v>5.8100000000000004E-9</v>
      </c>
      <c r="P80">
        <v>34</v>
      </c>
      <c r="Q80">
        <v>3.6380699999999999</v>
      </c>
      <c r="R80">
        <v>41</v>
      </c>
      <c r="S80" s="1">
        <v>2500000</v>
      </c>
      <c r="T80" s="1">
        <v>1590000</v>
      </c>
      <c r="U80" s="1">
        <v>722183</v>
      </c>
      <c r="V80">
        <v>0.61199999999999999</v>
      </c>
      <c r="W80" s="1">
        <v>6.1499999999999996E-9</v>
      </c>
      <c r="X80">
        <v>49.618000000000002</v>
      </c>
      <c r="Z80" s="1">
        <f t="shared" si="2"/>
        <v>0</v>
      </c>
      <c r="AA80" s="1">
        <v>80</v>
      </c>
      <c r="AB80">
        <f t="shared" si="3"/>
        <v>0</v>
      </c>
    </row>
    <row r="81" spans="1:28" x14ac:dyDescent="0.25">
      <c r="A81" t="s">
        <v>150</v>
      </c>
      <c r="B81">
        <v>0</v>
      </c>
      <c r="C81">
        <v>0</v>
      </c>
      <c r="D81">
        <v>396</v>
      </c>
      <c r="E81">
        <v>971</v>
      </c>
      <c r="F81">
        <v>1893</v>
      </c>
      <c r="G81">
        <v>0</v>
      </c>
      <c r="H81">
        <v>0</v>
      </c>
      <c r="I81">
        <v>52</v>
      </c>
      <c r="J81">
        <v>122</v>
      </c>
      <c r="K81">
        <v>1155</v>
      </c>
      <c r="L81">
        <v>3260</v>
      </c>
      <c r="M81">
        <v>22</v>
      </c>
      <c r="N81" s="1">
        <v>7.9400000000000003E-9</v>
      </c>
      <c r="O81" s="1">
        <v>5.9500000000000003E-9</v>
      </c>
      <c r="P81">
        <v>42</v>
      </c>
      <c r="Q81">
        <v>4.3602600000000002</v>
      </c>
      <c r="R81">
        <v>147</v>
      </c>
      <c r="S81" s="1">
        <v>7170000</v>
      </c>
      <c r="T81" s="1">
        <v>4900000</v>
      </c>
      <c r="U81" s="1">
        <v>2270000</v>
      </c>
      <c r="V81">
        <v>0.68</v>
      </c>
      <c r="W81" s="1">
        <v>6.1499999999999996E-9</v>
      </c>
      <c r="X81">
        <v>183.167</v>
      </c>
      <c r="Z81" s="1">
        <f t="shared" si="2"/>
        <v>-1.9958700000000001E-9</v>
      </c>
      <c r="AA81">
        <v>81</v>
      </c>
      <c r="AB81">
        <f t="shared" si="3"/>
        <v>0</v>
      </c>
    </row>
    <row r="82" spans="1:28" x14ac:dyDescent="0.25">
      <c r="A82" t="s">
        <v>30</v>
      </c>
      <c r="B82">
        <v>0</v>
      </c>
      <c r="C82">
        <v>0</v>
      </c>
      <c r="D82">
        <v>121</v>
      </c>
      <c r="E82">
        <v>446</v>
      </c>
      <c r="F82">
        <v>955</v>
      </c>
      <c r="G82">
        <v>0</v>
      </c>
      <c r="H82">
        <v>0</v>
      </c>
      <c r="I82">
        <v>14</v>
      </c>
      <c r="J82">
        <v>8</v>
      </c>
      <c r="K82">
        <v>0</v>
      </c>
      <c r="L82">
        <v>1522</v>
      </c>
      <c r="M82">
        <v>15</v>
      </c>
      <c r="N82" s="1">
        <v>4.711E-9</v>
      </c>
      <c r="O82" s="1">
        <v>4.0857599999999998E-9</v>
      </c>
      <c r="P82" s="1">
        <v>60</v>
      </c>
      <c r="Q82">
        <v>4.7909800000000002</v>
      </c>
      <c r="R82">
        <v>75</v>
      </c>
      <c r="S82" s="1">
        <v>3333020</v>
      </c>
      <c r="T82" s="1">
        <v>2266450</v>
      </c>
      <c r="U82">
        <v>7029.98</v>
      </c>
      <c r="V82">
        <v>0.36899999999999999</v>
      </c>
      <c r="W82" s="1">
        <v>4.1541299999999996E-9</v>
      </c>
      <c r="X82">
        <v>22.625</v>
      </c>
      <c r="Z82" s="1">
        <f t="shared" si="2"/>
        <v>1.0365500000000001E-9</v>
      </c>
      <c r="AA82">
        <v>82</v>
      </c>
      <c r="AB82">
        <f t="shared" si="3"/>
        <v>1.0365500000000001E-9</v>
      </c>
    </row>
    <row r="83" spans="1:28" x14ac:dyDescent="0.25">
      <c r="A83" t="s">
        <v>31</v>
      </c>
      <c r="B83">
        <v>0</v>
      </c>
      <c r="C83">
        <v>0</v>
      </c>
      <c r="D83">
        <v>363</v>
      </c>
      <c r="E83">
        <v>1346</v>
      </c>
      <c r="F83">
        <v>2865</v>
      </c>
      <c r="G83">
        <v>0</v>
      </c>
      <c r="H83">
        <v>0</v>
      </c>
      <c r="I83">
        <v>14</v>
      </c>
      <c r="J83">
        <v>8</v>
      </c>
      <c r="K83">
        <v>0</v>
      </c>
      <c r="L83">
        <v>4574</v>
      </c>
      <c r="M83">
        <v>25</v>
      </c>
      <c r="N83" s="1">
        <v>6.7629999999999999E-9</v>
      </c>
      <c r="O83" s="1">
        <v>5.1333099999999999E-9</v>
      </c>
      <c r="P83" s="1">
        <v>60</v>
      </c>
      <c r="Q83">
        <v>5.3801699999999997</v>
      </c>
      <c r="R83">
        <v>185</v>
      </c>
      <c r="S83" s="1">
        <v>9258380</v>
      </c>
      <c r="T83" s="1">
        <v>6784570</v>
      </c>
      <c r="U83">
        <v>6911.6</v>
      </c>
      <c r="V83">
        <v>0.49399999999999999</v>
      </c>
      <c r="W83" s="1">
        <v>5.1906799999999997E-9</v>
      </c>
      <c r="X83">
        <v>101.828</v>
      </c>
      <c r="Z83" s="1">
        <f t="shared" si="2"/>
        <v>-4.7858999999999969E-10</v>
      </c>
      <c r="AA83" s="1">
        <v>83</v>
      </c>
      <c r="AB83">
        <f t="shared" si="3"/>
        <v>0</v>
      </c>
    </row>
    <row r="84" spans="1:28" x14ac:dyDescent="0.25">
      <c r="A84" t="s">
        <v>32</v>
      </c>
      <c r="B84">
        <v>0</v>
      </c>
      <c r="C84">
        <v>0</v>
      </c>
      <c r="D84">
        <v>117</v>
      </c>
      <c r="E84">
        <v>589</v>
      </c>
      <c r="F84">
        <v>1172</v>
      </c>
      <c r="G84">
        <v>0</v>
      </c>
      <c r="H84">
        <v>0</v>
      </c>
      <c r="I84">
        <v>38</v>
      </c>
      <c r="J84">
        <v>3</v>
      </c>
      <c r="K84">
        <v>0</v>
      </c>
      <c r="L84">
        <v>1878</v>
      </c>
      <c r="M84">
        <v>16</v>
      </c>
      <c r="N84" s="1">
        <v>5.5329999999999998E-9</v>
      </c>
      <c r="O84" s="1">
        <v>4.5069799999999997E-9</v>
      </c>
      <c r="P84" s="1">
        <v>60</v>
      </c>
      <c r="Q84">
        <v>5.5392599999999996</v>
      </c>
      <c r="R84">
        <v>67</v>
      </c>
      <c r="S84" s="1">
        <v>3792240</v>
      </c>
      <c r="T84" s="1">
        <v>2784920</v>
      </c>
      <c r="U84">
        <v>7059.8</v>
      </c>
      <c r="V84">
        <v>0.55300000000000005</v>
      </c>
      <c r="W84" s="1">
        <v>4.71209E-9</v>
      </c>
      <c r="X84">
        <v>34.256</v>
      </c>
      <c r="Z84" s="1">
        <f t="shared" si="2"/>
        <v>1.3687799999999999E-9</v>
      </c>
      <c r="AA84">
        <v>84</v>
      </c>
      <c r="AB84">
        <f t="shared" si="3"/>
        <v>1.3687799999999999E-9</v>
      </c>
    </row>
    <row r="85" spans="1:28" x14ac:dyDescent="0.25">
      <c r="A85" t="s">
        <v>33</v>
      </c>
      <c r="B85">
        <v>0</v>
      </c>
      <c r="C85">
        <v>0</v>
      </c>
      <c r="D85">
        <v>351</v>
      </c>
      <c r="E85">
        <v>1770</v>
      </c>
      <c r="F85">
        <v>3516</v>
      </c>
      <c r="G85">
        <v>0</v>
      </c>
      <c r="H85">
        <v>0</v>
      </c>
      <c r="I85">
        <v>38</v>
      </c>
      <c r="J85">
        <v>3</v>
      </c>
      <c r="K85">
        <v>0</v>
      </c>
      <c r="L85">
        <v>5637</v>
      </c>
      <c r="M85">
        <v>29</v>
      </c>
      <c r="N85" s="1">
        <v>8.2580000000000002E-9</v>
      </c>
      <c r="O85" s="1">
        <v>6.1492399999999997E-9</v>
      </c>
      <c r="P85" s="1">
        <v>60</v>
      </c>
      <c r="Q85">
        <v>6.3439699999999997</v>
      </c>
      <c r="R85">
        <v>191</v>
      </c>
      <c r="S85" s="1">
        <v>12458000</v>
      </c>
      <c r="T85" s="1">
        <v>8354800</v>
      </c>
      <c r="U85">
        <v>6776.89</v>
      </c>
      <c r="V85">
        <v>0.628</v>
      </c>
      <c r="W85" s="1">
        <v>6.0808699999999999E-9</v>
      </c>
      <c r="X85">
        <v>153.48500000000001</v>
      </c>
      <c r="Z85" s="1">
        <f t="shared" si="2"/>
        <v>-1.9384300000000003E-9</v>
      </c>
      <c r="AA85">
        <v>85</v>
      </c>
      <c r="AB85">
        <f t="shared" si="3"/>
        <v>0</v>
      </c>
    </row>
    <row r="86" spans="1:28" x14ac:dyDescent="0.25">
      <c r="A86" t="s">
        <v>34</v>
      </c>
      <c r="B86">
        <v>1</v>
      </c>
      <c r="C86">
        <v>0</v>
      </c>
      <c r="D86">
        <v>23</v>
      </c>
      <c r="E86">
        <v>538</v>
      </c>
      <c r="F86">
        <v>700</v>
      </c>
      <c r="G86">
        <v>0</v>
      </c>
      <c r="H86">
        <v>0</v>
      </c>
      <c r="I86">
        <v>9</v>
      </c>
      <c r="J86">
        <v>19</v>
      </c>
      <c r="K86">
        <v>0</v>
      </c>
      <c r="L86">
        <v>1262</v>
      </c>
      <c r="M86">
        <v>14</v>
      </c>
      <c r="N86" s="1">
        <v>4.2899999999999999E-9</v>
      </c>
      <c r="O86" s="1">
        <v>3.8799600000000003E-9</v>
      </c>
      <c r="P86" s="1">
        <v>60</v>
      </c>
      <c r="Q86">
        <v>5.1307900000000002</v>
      </c>
      <c r="R86">
        <v>61</v>
      </c>
      <c r="S86" s="1">
        <v>2903430</v>
      </c>
      <c r="T86" s="1">
        <v>1881300</v>
      </c>
      <c r="U86">
        <v>7068.06</v>
      </c>
      <c r="V86">
        <v>0.49199999999999999</v>
      </c>
      <c r="W86" s="1">
        <v>4.1424399999999996E-9</v>
      </c>
      <c r="X86">
        <v>20.928000000000001</v>
      </c>
      <c r="Z86" s="1">
        <f t="shared" si="2"/>
        <v>9.0050000000000035E-10</v>
      </c>
      <c r="AA86" s="1">
        <v>86</v>
      </c>
      <c r="AB86">
        <f t="shared" si="3"/>
        <v>9.0050000000000035E-10</v>
      </c>
    </row>
    <row r="87" spans="1:28" x14ac:dyDescent="0.25">
      <c r="A87" t="s">
        <v>35</v>
      </c>
      <c r="B87">
        <v>3</v>
      </c>
      <c r="C87">
        <v>0</v>
      </c>
      <c r="D87">
        <v>69</v>
      </c>
      <c r="E87">
        <v>1633</v>
      </c>
      <c r="F87">
        <v>2100</v>
      </c>
      <c r="G87">
        <v>0</v>
      </c>
      <c r="H87">
        <v>0</v>
      </c>
      <c r="I87">
        <v>9</v>
      </c>
      <c r="J87">
        <v>19</v>
      </c>
      <c r="K87">
        <v>0</v>
      </c>
      <c r="L87">
        <v>3805</v>
      </c>
      <c r="M87">
        <v>23</v>
      </c>
      <c r="N87" s="1">
        <v>6.41E-9</v>
      </c>
      <c r="O87" s="1">
        <v>4.9062000000000003E-9</v>
      </c>
      <c r="P87" s="1">
        <v>60</v>
      </c>
      <c r="Q87">
        <v>5.66967</v>
      </c>
      <c r="R87">
        <v>182</v>
      </c>
      <c r="S87" s="1">
        <v>7836320</v>
      </c>
      <c r="T87" s="1">
        <v>5643930</v>
      </c>
      <c r="U87">
        <v>6847.03</v>
      </c>
      <c r="V87">
        <v>0.63900000000000001</v>
      </c>
      <c r="W87" s="1">
        <v>5.04294E-9</v>
      </c>
      <c r="X87">
        <v>90.165999999999997</v>
      </c>
      <c r="Z87" s="1">
        <f t="shared" si="2"/>
        <v>-2.6695399999999999E-9</v>
      </c>
      <c r="AA87">
        <v>87</v>
      </c>
      <c r="AB87">
        <f t="shared" si="3"/>
        <v>0</v>
      </c>
    </row>
    <row r="88" spans="1:28" x14ac:dyDescent="0.25">
      <c r="A88" t="s">
        <v>36</v>
      </c>
      <c r="B88">
        <v>0</v>
      </c>
      <c r="C88">
        <v>0</v>
      </c>
      <c r="D88">
        <v>342</v>
      </c>
      <c r="E88">
        <v>4</v>
      </c>
      <c r="F88">
        <v>1353</v>
      </c>
      <c r="G88">
        <v>0</v>
      </c>
      <c r="H88">
        <v>0</v>
      </c>
      <c r="I88">
        <v>229</v>
      </c>
      <c r="J88">
        <v>197</v>
      </c>
      <c r="K88">
        <v>224</v>
      </c>
      <c r="L88">
        <v>1699</v>
      </c>
      <c r="M88">
        <v>16</v>
      </c>
      <c r="N88" s="1">
        <v>2.9889999999999999E-9</v>
      </c>
      <c r="O88" s="1">
        <v>2.3050299999999998E-9</v>
      </c>
      <c r="P88" s="1">
        <v>60</v>
      </c>
      <c r="Q88">
        <v>3.7933300000000001</v>
      </c>
      <c r="R88">
        <v>72</v>
      </c>
      <c r="S88" s="1">
        <v>3792240</v>
      </c>
      <c r="T88" s="1">
        <v>2518280</v>
      </c>
      <c r="U88">
        <v>7059.8</v>
      </c>
      <c r="V88">
        <v>0.36399999999999999</v>
      </c>
      <c r="W88" s="1">
        <v>2.3734000000000001E-9</v>
      </c>
      <c r="X88">
        <v>43.024000000000001</v>
      </c>
      <c r="Z88" s="1">
        <f t="shared" si="2"/>
        <v>3.7825999999999989E-10</v>
      </c>
      <c r="AA88">
        <v>88</v>
      </c>
      <c r="AB88">
        <f t="shared" si="3"/>
        <v>3.7825999999999989E-10</v>
      </c>
    </row>
    <row r="89" spans="1:28" x14ac:dyDescent="0.25">
      <c r="A89" t="s">
        <v>37</v>
      </c>
      <c r="B89">
        <v>0</v>
      </c>
      <c r="C89">
        <v>0</v>
      </c>
      <c r="D89">
        <v>1026</v>
      </c>
      <c r="E89">
        <v>209</v>
      </c>
      <c r="F89">
        <v>4059</v>
      </c>
      <c r="G89">
        <v>0</v>
      </c>
      <c r="H89">
        <v>0</v>
      </c>
      <c r="I89">
        <v>229</v>
      </c>
      <c r="J89">
        <v>197</v>
      </c>
      <c r="K89">
        <v>672</v>
      </c>
      <c r="L89">
        <v>5294</v>
      </c>
      <c r="M89">
        <v>27</v>
      </c>
      <c r="N89" s="1">
        <v>3.9460000000000002E-9</v>
      </c>
      <c r="O89" s="1">
        <v>2.75166E-9</v>
      </c>
      <c r="P89" s="1">
        <v>60</v>
      </c>
      <c r="Q89">
        <v>5.1267699999999996</v>
      </c>
      <c r="R89">
        <v>213</v>
      </c>
      <c r="S89" s="1">
        <v>10798900</v>
      </c>
      <c r="T89" s="1">
        <v>7851140</v>
      </c>
      <c r="U89">
        <v>6817.2</v>
      </c>
      <c r="V89">
        <v>0.51800000000000002</v>
      </c>
      <c r="W89" s="1">
        <v>2.75166E-9</v>
      </c>
      <c r="X89">
        <v>154.66200000000001</v>
      </c>
      <c r="Z89" s="1"/>
      <c r="AA89" s="1">
        <v>89</v>
      </c>
      <c r="AB89">
        <f t="shared" si="3"/>
        <v>0</v>
      </c>
    </row>
    <row r="90" spans="1:28" x14ac:dyDescent="0.25">
      <c r="A90" t="s">
        <v>38</v>
      </c>
      <c r="B90">
        <v>1</v>
      </c>
      <c r="C90">
        <v>0</v>
      </c>
      <c r="D90">
        <v>527</v>
      </c>
      <c r="E90">
        <v>2040</v>
      </c>
      <c r="F90">
        <v>5797</v>
      </c>
      <c r="G90">
        <v>0</v>
      </c>
      <c r="H90">
        <v>0</v>
      </c>
      <c r="I90">
        <v>62</v>
      </c>
      <c r="J90">
        <v>82</v>
      </c>
      <c r="K90">
        <v>33</v>
      </c>
      <c r="L90">
        <v>8365</v>
      </c>
      <c r="M90">
        <v>34</v>
      </c>
      <c r="N90" s="1">
        <v>1.345E-8</v>
      </c>
      <c r="O90" s="1">
        <v>8.6681799999999997E-9</v>
      </c>
      <c r="P90" s="1">
        <v>60</v>
      </c>
      <c r="Q90" s="1"/>
      <c r="S90" s="1"/>
      <c r="T90" s="1"/>
      <c r="V90" s="1"/>
      <c r="W90" s="1"/>
      <c r="X90">
        <v>582.87099999999998</v>
      </c>
      <c r="Z90" s="1"/>
      <c r="AA90">
        <v>90</v>
      </c>
      <c r="AB90">
        <f t="shared" si="3"/>
        <v>0</v>
      </c>
    </row>
    <row r="91" spans="1:28" x14ac:dyDescent="0.25">
      <c r="A91" t="s">
        <v>39</v>
      </c>
      <c r="B91">
        <v>3</v>
      </c>
      <c r="C91">
        <v>0</v>
      </c>
      <c r="D91">
        <v>1581</v>
      </c>
      <c r="E91">
        <v>6202</v>
      </c>
      <c r="F91">
        <v>17391</v>
      </c>
      <c r="G91">
        <v>0</v>
      </c>
      <c r="H91">
        <v>0</v>
      </c>
      <c r="I91">
        <v>62</v>
      </c>
      <c r="J91">
        <v>82</v>
      </c>
      <c r="K91">
        <v>99</v>
      </c>
      <c r="L91">
        <v>25177</v>
      </c>
      <c r="M91">
        <v>59</v>
      </c>
      <c r="N91" s="1">
        <v>1.8830000000000001E-8</v>
      </c>
      <c r="O91" s="1">
        <v>9.2505100000000006E-9</v>
      </c>
      <c r="P91" s="1">
        <v>60</v>
      </c>
      <c r="Q91" s="1"/>
      <c r="S91" s="1"/>
      <c r="T91" s="1"/>
      <c r="V91" s="1"/>
      <c r="W91" s="1"/>
      <c r="X91">
        <v>8371.9500000000007</v>
      </c>
      <c r="Z91" s="1"/>
      <c r="AA91">
        <v>91</v>
      </c>
      <c r="AB91">
        <f t="shared" si="3"/>
        <v>0</v>
      </c>
    </row>
    <row r="92" spans="1:28" x14ac:dyDescent="0.25">
      <c r="A92" t="s">
        <v>40</v>
      </c>
      <c r="B92">
        <v>0</v>
      </c>
      <c r="C92">
        <v>0</v>
      </c>
      <c r="D92">
        <v>88</v>
      </c>
      <c r="E92">
        <v>323</v>
      </c>
      <c r="F92">
        <v>1180</v>
      </c>
      <c r="G92">
        <v>0</v>
      </c>
      <c r="H92">
        <v>0</v>
      </c>
      <c r="I92">
        <v>256</v>
      </c>
      <c r="J92">
        <v>245</v>
      </c>
      <c r="K92">
        <v>0</v>
      </c>
      <c r="L92">
        <v>1591</v>
      </c>
      <c r="M92">
        <v>16</v>
      </c>
      <c r="N92" s="1">
        <v>4.8369999999999997E-9</v>
      </c>
      <c r="O92" s="1">
        <v>3.7542199999999999E-9</v>
      </c>
      <c r="P92" s="1">
        <v>60</v>
      </c>
      <c r="Q92">
        <v>4.1563499999999998</v>
      </c>
      <c r="R92">
        <v>55</v>
      </c>
      <c r="S92" s="1">
        <v>3792240</v>
      </c>
      <c r="T92" s="1">
        <v>2370140</v>
      </c>
      <c r="U92">
        <v>7059.8</v>
      </c>
      <c r="V92">
        <v>0.42299999999999999</v>
      </c>
      <c r="W92" s="1">
        <v>3.8909600000000004E-9</v>
      </c>
      <c r="X92">
        <v>50.68</v>
      </c>
      <c r="Z92" s="1">
        <f t="shared" si="2"/>
        <v>4.5727999999999948E-10</v>
      </c>
      <c r="AA92" s="1">
        <v>92</v>
      </c>
      <c r="AB92">
        <f t="shared" si="3"/>
        <v>4.5727999999999948E-10</v>
      </c>
    </row>
    <row r="93" spans="1:28" x14ac:dyDescent="0.25">
      <c r="A93" t="s">
        <v>41</v>
      </c>
      <c r="B93">
        <v>0</v>
      </c>
      <c r="C93">
        <v>0</v>
      </c>
      <c r="D93">
        <v>264</v>
      </c>
      <c r="E93">
        <v>1214</v>
      </c>
      <c r="F93">
        <v>3540</v>
      </c>
      <c r="G93">
        <v>0</v>
      </c>
      <c r="H93">
        <v>0</v>
      </c>
      <c r="I93">
        <v>256</v>
      </c>
      <c r="J93">
        <v>245</v>
      </c>
      <c r="K93">
        <v>0</v>
      </c>
      <c r="L93">
        <v>5018</v>
      </c>
      <c r="M93">
        <v>27</v>
      </c>
      <c r="N93" s="1">
        <v>6.7519999999999998E-9</v>
      </c>
      <c r="O93" s="1">
        <v>4.2115000000000002E-9</v>
      </c>
      <c r="P93" s="1">
        <v>60</v>
      </c>
      <c r="Q93">
        <v>4.0777799999999997</v>
      </c>
      <c r="R93">
        <v>114</v>
      </c>
      <c r="S93" s="1">
        <v>10798900</v>
      </c>
      <c r="T93" s="1">
        <v>7436360</v>
      </c>
      <c r="U93">
        <v>6817.2</v>
      </c>
      <c r="V93">
        <v>0.48099999999999998</v>
      </c>
      <c r="W93" s="1">
        <v>4.3482399999999999E-9</v>
      </c>
      <c r="X93">
        <v>141.36600000000001</v>
      </c>
      <c r="Z93" s="1">
        <f t="shared" si="2"/>
        <v>2.2932100000000002E-9</v>
      </c>
      <c r="AA93">
        <v>93</v>
      </c>
      <c r="AB93">
        <f t="shared" si="3"/>
        <v>0</v>
      </c>
    </row>
    <row r="94" spans="1:28" x14ac:dyDescent="0.25">
      <c r="A94" t="s">
        <v>42</v>
      </c>
      <c r="B94">
        <v>0</v>
      </c>
      <c r="C94">
        <v>0</v>
      </c>
      <c r="D94">
        <v>141</v>
      </c>
      <c r="E94">
        <v>440</v>
      </c>
      <c r="F94">
        <v>913</v>
      </c>
      <c r="G94">
        <v>0</v>
      </c>
      <c r="H94">
        <v>0</v>
      </c>
      <c r="I94">
        <v>64</v>
      </c>
      <c r="J94">
        <v>39</v>
      </c>
      <c r="K94">
        <v>377</v>
      </c>
      <c r="L94">
        <v>1494</v>
      </c>
      <c r="M94">
        <v>15</v>
      </c>
      <c r="N94" s="1">
        <v>7.6670000000000001E-9</v>
      </c>
      <c r="O94" s="1">
        <v>6.2996E-9</v>
      </c>
      <c r="P94" s="1">
        <v>60</v>
      </c>
      <c r="Q94">
        <v>3.2097799999999999</v>
      </c>
      <c r="R94">
        <v>61</v>
      </c>
      <c r="S94" s="1">
        <v>3333020</v>
      </c>
      <c r="T94" s="1">
        <v>2266450</v>
      </c>
      <c r="U94">
        <v>7029.98</v>
      </c>
      <c r="V94">
        <v>0.36499999999999999</v>
      </c>
      <c r="W94" s="1">
        <v>6.6414500000000001E-9</v>
      </c>
      <c r="X94">
        <v>28.391999999999999</v>
      </c>
      <c r="Z94" s="1">
        <f t="shared" si="2"/>
        <v>1.2573999999999961E-10</v>
      </c>
      <c r="AA94">
        <v>94</v>
      </c>
      <c r="AB94">
        <f t="shared" si="3"/>
        <v>1.2573999999999961E-10</v>
      </c>
    </row>
    <row r="95" spans="1:28" x14ac:dyDescent="0.25">
      <c r="A95" t="s">
        <v>43</v>
      </c>
      <c r="B95">
        <v>0</v>
      </c>
      <c r="C95">
        <v>0</v>
      </c>
      <c r="D95">
        <v>423</v>
      </c>
      <c r="E95">
        <v>1359</v>
      </c>
      <c r="F95">
        <v>2739</v>
      </c>
      <c r="G95">
        <v>0</v>
      </c>
      <c r="H95">
        <v>0</v>
      </c>
      <c r="I95">
        <v>64</v>
      </c>
      <c r="J95">
        <v>39</v>
      </c>
      <c r="K95">
        <v>1131</v>
      </c>
      <c r="L95">
        <v>4521</v>
      </c>
      <c r="M95">
        <v>25</v>
      </c>
      <c r="N95" s="1">
        <v>8.6919999999999993E-9</v>
      </c>
      <c r="O95" s="1">
        <v>6.4253399999999997E-9</v>
      </c>
      <c r="P95" s="1">
        <v>60</v>
      </c>
      <c r="Q95">
        <v>3.6061399999999999</v>
      </c>
      <c r="R95">
        <v>149</v>
      </c>
      <c r="S95" s="1">
        <v>9258380</v>
      </c>
      <c r="T95" s="1">
        <v>6829010</v>
      </c>
      <c r="U95">
        <v>6911.6</v>
      </c>
      <c r="V95">
        <v>0.46800000000000003</v>
      </c>
      <c r="W95" s="1">
        <v>6.7671899999999997E-9</v>
      </c>
      <c r="X95">
        <v>115.08499999999999</v>
      </c>
      <c r="Z95" s="1">
        <f t="shared" si="2"/>
        <v>-4.4621600000000002E-9</v>
      </c>
      <c r="AA95" s="1">
        <v>95</v>
      </c>
      <c r="AB95">
        <f t="shared" si="3"/>
        <v>0</v>
      </c>
    </row>
    <row r="96" spans="1:28" x14ac:dyDescent="0.25">
      <c r="A96" t="s">
        <v>44</v>
      </c>
      <c r="B96">
        <v>0</v>
      </c>
      <c r="C96">
        <v>0</v>
      </c>
      <c r="D96">
        <v>2</v>
      </c>
      <c r="E96">
        <v>4</v>
      </c>
      <c r="F96">
        <v>1356</v>
      </c>
      <c r="G96">
        <v>0</v>
      </c>
      <c r="H96">
        <v>0</v>
      </c>
      <c r="I96">
        <v>229</v>
      </c>
      <c r="J96">
        <v>197</v>
      </c>
      <c r="K96">
        <v>224</v>
      </c>
      <c r="L96">
        <v>1362</v>
      </c>
      <c r="M96">
        <v>14</v>
      </c>
      <c r="N96" s="1">
        <v>2.8520000000000001E-9</v>
      </c>
      <c r="O96" s="1">
        <v>2.1682900000000002E-9</v>
      </c>
      <c r="P96" s="1">
        <v>60</v>
      </c>
      <c r="Q96">
        <v>3.8411499999999998</v>
      </c>
      <c r="R96">
        <v>60</v>
      </c>
      <c r="S96" s="1">
        <v>2903430</v>
      </c>
      <c r="T96" s="1">
        <v>2029430</v>
      </c>
      <c r="U96">
        <v>7068.06</v>
      </c>
      <c r="V96">
        <v>0.33200000000000002</v>
      </c>
      <c r="W96" s="1">
        <v>2.3050299999999998E-9</v>
      </c>
      <c r="X96">
        <v>36.32</v>
      </c>
      <c r="Z96" s="1">
        <f t="shared" si="2"/>
        <v>4.1022000000000026E-10</v>
      </c>
      <c r="AA96">
        <v>96</v>
      </c>
      <c r="AB96">
        <f t="shared" si="3"/>
        <v>4.1022000000000026E-10</v>
      </c>
    </row>
    <row r="97" spans="1:28" x14ac:dyDescent="0.25">
      <c r="A97" t="s">
        <v>45</v>
      </c>
      <c r="B97">
        <v>0</v>
      </c>
      <c r="C97">
        <v>0</v>
      </c>
      <c r="D97">
        <v>6</v>
      </c>
      <c r="E97">
        <v>209</v>
      </c>
      <c r="F97">
        <v>4068</v>
      </c>
      <c r="G97">
        <v>0</v>
      </c>
      <c r="H97">
        <v>0</v>
      </c>
      <c r="I97">
        <v>229</v>
      </c>
      <c r="J97">
        <v>197</v>
      </c>
      <c r="K97">
        <v>672</v>
      </c>
      <c r="L97">
        <v>4283</v>
      </c>
      <c r="M97">
        <v>24</v>
      </c>
      <c r="N97" s="1">
        <v>3.5360000000000002E-9</v>
      </c>
      <c r="O97" s="1">
        <v>2.7836199999999999E-9</v>
      </c>
      <c r="P97" s="1">
        <v>60</v>
      </c>
      <c r="Q97">
        <v>4.8798899999999996</v>
      </c>
      <c r="R97">
        <v>190</v>
      </c>
      <c r="S97" s="1">
        <v>8532540</v>
      </c>
      <c r="T97" s="1">
        <v>6354970</v>
      </c>
      <c r="U97">
        <v>6926.17</v>
      </c>
      <c r="V97">
        <v>0.41899999999999998</v>
      </c>
      <c r="W97" s="1">
        <v>2.7152500000000001E-9</v>
      </c>
      <c r="X97">
        <v>118.515</v>
      </c>
      <c r="Z97" s="1">
        <f t="shared" si="2"/>
        <v>4.6105899999999999E-9</v>
      </c>
      <c r="AA97">
        <v>97</v>
      </c>
      <c r="AB97">
        <f t="shared" si="3"/>
        <v>0</v>
      </c>
    </row>
    <row r="98" spans="1:28" x14ac:dyDescent="0.25">
      <c r="A98" t="s">
        <v>46</v>
      </c>
      <c r="B98">
        <v>0</v>
      </c>
      <c r="C98">
        <v>0</v>
      </c>
      <c r="D98">
        <v>433</v>
      </c>
      <c r="E98">
        <v>1024</v>
      </c>
      <c r="F98">
        <v>2145</v>
      </c>
      <c r="G98">
        <v>0</v>
      </c>
      <c r="H98">
        <v>0</v>
      </c>
      <c r="I98">
        <v>131</v>
      </c>
      <c r="J98">
        <v>114</v>
      </c>
      <c r="K98">
        <v>1122</v>
      </c>
      <c r="L98">
        <v>3602</v>
      </c>
      <c r="M98">
        <v>23</v>
      </c>
      <c r="N98" s="1">
        <v>9.0349999999999995E-9</v>
      </c>
      <c r="O98" s="1">
        <v>7.1891000000000003E-9</v>
      </c>
      <c r="P98" s="1">
        <v>60</v>
      </c>
      <c r="Q98">
        <v>4.7675599999999996</v>
      </c>
      <c r="R98">
        <v>152</v>
      </c>
      <c r="S98" s="1">
        <v>7836320</v>
      </c>
      <c r="T98" s="1">
        <v>5466160</v>
      </c>
      <c r="U98">
        <v>6847.03</v>
      </c>
      <c r="V98">
        <v>0.52900000000000003</v>
      </c>
      <c r="W98" s="1">
        <v>7.32584E-9</v>
      </c>
      <c r="X98">
        <v>101.398</v>
      </c>
      <c r="Z98" s="1">
        <f t="shared" si="2"/>
        <v>2.1610999999999958E-10</v>
      </c>
      <c r="AA98" s="1">
        <v>98</v>
      </c>
      <c r="AB98">
        <f t="shared" si="3"/>
        <v>2.1610999999999958E-10</v>
      </c>
    </row>
    <row r="99" spans="1:28" x14ac:dyDescent="0.25">
      <c r="A99" t="s">
        <v>47</v>
      </c>
      <c r="B99">
        <v>0</v>
      </c>
      <c r="C99">
        <v>0</v>
      </c>
      <c r="D99">
        <v>1299</v>
      </c>
      <c r="E99">
        <v>3186</v>
      </c>
      <c r="F99">
        <v>6435</v>
      </c>
      <c r="G99">
        <v>0</v>
      </c>
      <c r="H99">
        <v>0</v>
      </c>
      <c r="I99">
        <v>131</v>
      </c>
      <c r="J99">
        <v>114</v>
      </c>
      <c r="K99">
        <v>3366</v>
      </c>
      <c r="L99">
        <v>10920</v>
      </c>
      <c r="M99">
        <v>39</v>
      </c>
      <c r="N99" s="1">
        <v>1.143E-8</v>
      </c>
      <c r="O99" s="1">
        <v>7.3368400000000001E-9</v>
      </c>
      <c r="P99" s="1">
        <v>60</v>
      </c>
      <c r="Q99">
        <v>5.7489100000000004</v>
      </c>
      <c r="R99">
        <v>495</v>
      </c>
      <c r="S99" s="1">
        <v>22531200</v>
      </c>
      <c r="T99" s="1">
        <v>16561200</v>
      </c>
      <c r="U99">
        <v>6739.72</v>
      </c>
      <c r="V99">
        <v>0.68100000000000005</v>
      </c>
      <c r="W99" s="1">
        <v>7.5419499999999996E-9</v>
      </c>
      <c r="X99">
        <v>475.005</v>
      </c>
      <c r="Z99" s="1"/>
      <c r="AA99">
        <v>99</v>
      </c>
      <c r="AB99">
        <f t="shared" si="3"/>
        <v>0</v>
      </c>
    </row>
    <row r="100" spans="1:28" x14ac:dyDescent="0.25">
      <c r="A100" t="s">
        <v>48</v>
      </c>
      <c r="B100">
        <v>0</v>
      </c>
      <c r="C100">
        <v>0</v>
      </c>
      <c r="D100">
        <v>190</v>
      </c>
      <c r="E100">
        <v>1944</v>
      </c>
      <c r="F100">
        <v>2464</v>
      </c>
      <c r="G100">
        <v>0</v>
      </c>
      <c r="H100">
        <v>0</v>
      </c>
      <c r="I100">
        <v>10</v>
      </c>
      <c r="J100">
        <v>10</v>
      </c>
      <c r="K100">
        <v>0</v>
      </c>
      <c r="L100">
        <v>4598</v>
      </c>
      <c r="M100">
        <v>25</v>
      </c>
      <c r="N100" s="1">
        <v>7.5159999999999993E-9</v>
      </c>
      <c r="O100" s="1">
        <v>5.5325299999999997E-9</v>
      </c>
      <c r="P100" s="1">
        <v>60</v>
      </c>
      <c r="Q100" s="1"/>
      <c r="R100" t="s">
        <v>27</v>
      </c>
      <c r="S100" s="1"/>
      <c r="T100" s="1"/>
      <c r="V100" s="1"/>
      <c r="W100" s="1"/>
      <c r="X100">
        <v>38375.1</v>
      </c>
      <c r="Z100" s="1"/>
      <c r="AA100">
        <v>100</v>
      </c>
      <c r="AB100">
        <f t="shared" si="3"/>
        <v>0</v>
      </c>
    </row>
    <row r="101" spans="1:28" x14ac:dyDescent="0.25">
      <c r="A101" t="s">
        <v>49</v>
      </c>
      <c r="B101">
        <v>0</v>
      </c>
      <c r="C101">
        <v>0</v>
      </c>
      <c r="D101">
        <v>570</v>
      </c>
      <c r="E101">
        <v>5842</v>
      </c>
      <c r="F101">
        <v>7392</v>
      </c>
      <c r="G101">
        <v>0</v>
      </c>
      <c r="H101">
        <v>0</v>
      </c>
      <c r="I101">
        <v>10</v>
      </c>
      <c r="J101">
        <v>10</v>
      </c>
      <c r="K101">
        <v>0</v>
      </c>
      <c r="L101">
        <v>13804</v>
      </c>
      <c r="M101">
        <v>44</v>
      </c>
      <c r="N101" s="1">
        <v>1.1010000000000001E-8</v>
      </c>
      <c r="O101" s="1">
        <v>7.10642E-9</v>
      </c>
      <c r="P101" s="1">
        <v>60</v>
      </c>
      <c r="Q101" s="1"/>
      <c r="R101" t="s">
        <v>27</v>
      </c>
      <c r="S101" s="1"/>
      <c r="T101" s="1"/>
      <c r="V101" s="1"/>
      <c r="W101" s="1"/>
      <c r="X101">
        <v>673.23699999999997</v>
      </c>
      <c r="Z101" s="1"/>
      <c r="AA101" s="1">
        <v>101</v>
      </c>
      <c r="AB101">
        <f t="shared" si="3"/>
        <v>0</v>
      </c>
    </row>
    <row r="102" spans="1:28" x14ac:dyDescent="0.25">
      <c r="A102" t="s">
        <v>50</v>
      </c>
      <c r="B102">
        <v>0</v>
      </c>
      <c r="C102">
        <v>0</v>
      </c>
      <c r="D102">
        <v>45</v>
      </c>
      <c r="E102">
        <v>227</v>
      </c>
      <c r="F102">
        <v>792</v>
      </c>
      <c r="G102">
        <v>0</v>
      </c>
      <c r="H102">
        <v>0</v>
      </c>
      <c r="I102">
        <v>8</v>
      </c>
      <c r="J102">
        <v>63</v>
      </c>
      <c r="K102">
        <v>0</v>
      </c>
      <c r="L102">
        <v>1064</v>
      </c>
      <c r="M102">
        <v>13</v>
      </c>
      <c r="N102" s="1">
        <v>4.7690000000000004E-9</v>
      </c>
      <c r="O102" s="1">
        <v>3.8909600000000004E-9</v>
      </c>
      <c r="P102" s="1">
        <v>60</v>
      </c>
      <c r="Q102">
        <v>5.2942900000000002</v>
      </c>
      <c r="R102">
        <v>62</v>
      </c>
      <c r="S102" s="1">
        <v>2503460</v>
      </c>
      <c r="T102" s="1">
        <v>1585030</v>
      </c>
      <c r="U102">
        <v>7118.14</v>
      </c>
      <c r="V102">
        <v>0.52500000000000002</v>
      </c>
      <c r="W102" s="1">
        <v>4.1431300000000004E-9</v>
      </c>
      <c r="X102">
        <v>18.899000000000001</v>
      </c>
      <c r="Z102" s="1"/>
      <c r="AA102">
        <v>102</v>
      </c>
      <c r="AB102">
        <f t="shared" si="3"/>
        <v>0</v>
      </c>
    </row>
    <row r="103" spans="1:28" x14ac:dyDescent="0.25">
      <c r="A103" t="s">
        <v>51</v>
      </c>
      <c r="B103">
        <v>0</v>
      </c>
      <c r="C103">
        <v>0</v>
      </c>
      <c r="D103">
        <v>135</v>
      </c>
      <c r="E103">
        <v>744</v>
      </c>
      <c r="F103">
        <v>2376</v>
      </c>
      <c r="G103">
        <v>0</v>
      </c>
      <c r="H103">
        <v>0</v>
      </c>
      <c r="I103">
        <v>8</v>
      </c>
      <c r="J103">
        <v>63</v>
      </c>
      <c r="K103">
        <v>0</v>
      </c>
      <c r="L103">
        <v>3255</v>
      </c>
      <c r="M103">
        <v>22</v>
      </c>
      <c r="N103" s="1">
        <v>6.9580000000000002E-9</v>
      </c>
      <c r="O103" s="1">
        <v>5.1913699999999996E-9</v>
      </c>
      <c r="P103" s="1">
        <v>60</v>
      </c>
      <c r="Q103" s="1"/>
      <c r="R103" t="s">
        <v>27</v>
      </c>
      <c r="S103" s="1"/>
      <c r="T103" s="1"/>
      <c r="V103" s="1"/>
      <c r="W103" s="1"/>
      <c r="X103">
        <v>103.991</v>
      </c>
      <c r="Z103" s="1"/>
      <c r="AA103">
        <v>103</v>
      </c>
      <c r="AB103">
        <f t="shared" si="3"/>
        <v>0</v>
      </c>
    </row>
    <row r="104" spans="1:28" x14ac:dyDescent="0.25">
      <c r="A104" t="s">
        <v>52</v>
      </c>
      <c r="B104">
        <v>0</v>
      </c>
      <c r="C104">
        <v>0</v>
      </c>
      <c r="D104">
        <v>276</v>
      </c>
      <c r="E104">
        <v>965</v>
      </c>
      <c r="F104">
        <v>2298</v>
      </c>
      <c r="G104">
        <v>0</v>
      </c>
      <c r="H104">
        <v>0</v>
      </c>
      <c r="I104">
        <v>20</v>
      </c>
      <c r="J104">
        <v>116</v>
      </c>
      <c r="K104">
        <v>886</v>
      </c>
      <c r="L104">
        <v>3539</v>
      </c>
      <c r="M104">
        <v>23</v>
      </c>
      <c r="N104" s="1">
        <v>1.472E-8</v>
      </c>
      <c r="O104" s="1">
        <v>1.02778E-8</v>
      </c>
      <c r="P104" s="1">
        <v>60</v>
      </c>
      <c r="Q104">
        <v>6.1713100000000001</v>
      </c>
      <c r="R104">
        <v>126</v>
      </c>
      <c r="S104" s="1">
        <v>7836320</v>
      </c>
      <c r="T104" s="1">
        <v>5318030</v>
      </c>
      <c r="U104">
        <v>6847.03</v>
      </c>
      <c r="V104">
        <v>0.627</v>
      </c>
      <c r="W104" s="1">
        <v>1.05616E-8</v>
      </c>
      <c r="X104">
        <v>107.33</v>
      </c>
      <c r="Z104" s="1"/>
      <c r="AA104" s="1">
        <v>104</v>
      </c>
      <c r="AB104">
        <f t="shared" si="3"/>
        <v>0</v>
      </c>
    </row>
    <row r="105" spans="1:28" x14ac:dyDescent="0.25">
      <c r="A105" t="s">
        <v>53</v>
      </c>
      <c r="B105">
        <v>0</v>
      </c>
      <c r="C105">
        <v>0</v>
      </c>
      <c r="D105">
        <v>828</v>
      </c>
      <c r="E105">
        <v>3011</v>
      </c>
      <c r="F105">
        <v>6894</v>
      </c>
      <c r="G105">
        <v>0</v>
      </c>
      <c r="H105">
        <v>0</v>
      </c>
      <c r="I105">
        <v>20</v>
      </c>
      <c r="J105">
        <v>116</v>
      </c>
      <c r="K105">
        <v>2658</v>
      </c>
      <c r="L105">
        <v>10733</v>
      </c>
      <c r="M105">
        <v>39</v>
      </c>
      <c r="N105" s="1">
        <v>1.981E-8</v>
      </c>
      <c r="O105" s="1">
        <v>1.05314E-8</v>
      </c>
      <c r="P105" s="1">
        <v>60</v>
      </c>
      <c r="Q105" s="1"/>
      <c r="R105" t="s">
        <v>27</v>
      </c>
      <c r="S105" s="1"/>
      <c r="T105" s="1"/>
      <c r="V105" s="1"/>
      <c r="W105" s="1"/>
      <c r="X105">
        <v>740.26599999999996</v>
      </c>
      <c r="Z105" s="1"/>
      <c r="AA105">
        <v>105</v>
      </c>
      <c r="AB105">
        <f t="shared" si="3"/>
        <v>0</v>
      </c>
    </row>
    <row r="106" spans="1:28" x14ac:dyDescent="0.25">
      <c r="A106" t="s">
        <v>54</v>
      </c>
      <c r="B106">
        <v>0</v>
      </c>
      <c r="C106">
        <v>0</v>
      </c>
      <c r="D106">
        <v>66</v>
      </c>
      <c r="E106">
        <v>502</v>
      </c>
      <c r="F106">
        <v>829</v>
      </c>
      <c r="G106">
        <v>0</v>
      </c>
      <c r="H106">
        <v>0</v>
      </c>
      <c r="I106">
        <v>14</v>
      </c>
      <c r="J106">
        <v>14</v>
      </c>
      <c r="K106">
        <v>0</v>
      </c>
      <c r="L106">
        <v>1397</v>
      </c>
      <c r="M106">
        <v>14</v>
      </c>
      <c r="N106" s="1">
        <v>4.4949999999999999E-9</v>
      </c>
      <c r="O106" s="1">
        <v>4.0857599999999998E-9</v>
      </c>
      <c r="P106" s="1">
        <v>60</v>
      </c>
      <c r="Q106">
        <v>4.9957099999999999</v>
      </c>
      <c r="R106">
        <v>62</v>
      </c>
      <c r="S106" s="1">
        <v>2903430</v>
      </c>
      <c r="T106" s="1">
        <v>2073870</v>
      </c>
      <c r="U106">
        <v>7068.06</v>
      </c>
      <c r="V106">
        <v>0.45700000000000002</v>
      </c>
      <c r="W106" s="1">
        <v>4.1541299999999996E-9</v>
      </c>
      <c r="X106">
        <v>21.286000000000001</v>
      </c>
      <c r="Z106" s="1">
        <f t="shared" si="2"/>
        <v>9.108100000000005E-10</v>
      </c>
      <c r="AA106">
        <v>106</v>
      </c>
      <c r="AB106">
        <f t="shared" si="3"/>
        <v>9.108100000000005E-10</v>
      </c>
    </row>
    <row r="107" spans="1:28" x14ac:dyDescent="0.25">
      <c r="A107" t="s">
        <v>55</v>
      </c>
      <c r="B107">
        <v>0</v>
      </c>
      <c r="C107">
        <v>0</v>
      </c>
      <c r="D107">
        <v>198</v>
      </c>
      <c r="E107">
        <v>1520</v>
      </c>
      <c r="F107">
        <v>2487</v>
      </c>
      <c r="G107">
        <v>0</v>
      </c>
      <c r="H107">
        <v>0</v>
      </c>
      <c r="I107">
        <v>14</v>
      </c>
      <c r="J107">
        <v>14</v>
      </c>
      <c r="K107">
        <v>0</v>
      </c>
      <c r="L107">
        <v>4205</v>
      </c>
      <c r="M107">
        <v>24</v>
      </c>
      <c r="N107" s="1">
        <v>7.1049999999999998E-9</v>
      </c>
      <c r="O107" s="1">
        <v>4.9965700000000003E-9</v>
      </c>
      <c r="P107" s="1">
        <v>60</v>
      </c>
      <c r="Q107">
        <v>5.6410299999999998</v>
      </c>
      <c r="R107">
        <v>160</v>
      </c>
      <c r="S107" s="1">
        <v>8532540</v>
      </c>
      <c r="T107" s="1">
        <v>6236470</v>
      </c>
      <c r="U107">
        <v>6926.17</v>
      </c>
      <c r="V107">
        <v>0.57599999999999996</v>
      </c>
      <c r="W107" s="1">
        <v>5.0649400000000001E-9</v>
      </c>
      <c r="X107">
        <v>91.433000000000007</v>
      </c>
      <c r="Z107" s="1">
        <f t="shared" si="2"/>
        <v>-5.0649400000000001E-9</v>
      </c>
      <c r="AA107" s="1">
        <v>107</v>
      </c>
      <c r="AB107">
        <f t="shared" si="3"/>
        <v>0</v>
      </c>
    </row>
    <row r="108" spans="1:28" x14ac:dyDescent="0.25">
      <c r="A108" t="s">
        <v>56</v>
      </c>
      <c r="B108">
        <v>0</v>
      </c>
      <c r="C108">
        <v>0</v>
      </c>
      <c r="D108">
        <v>84</v>
      </c>
      <c r="E108">
        <v>979</v>
      </c>
      <c r="F108">
        <v>3512</v>
      </c>
      <c r="G108">
        <v>0</v>
      </c>
      <c r="H108">
        <v>0</v>
      </c>
      <c r="I108">
        <v>16</v>
      </c>
      <c r="J108">
        <v>40</v>
      </c>
      <c r="K108">
        <v>0</v>
      </c>
      <c r="L108">
        <v>4575</v>
      </c>
      <c r="M108">
        <v>25</v>
      </c>
      <c r="N108" s="1">
        <v>7.7319999999999994E-9</v>
      </c>
      <c r="O108" s="1">
        <v>5.6022800000000002E-9</v>
      </c>
      <c r="P108" s="1">
        <v>60</v>
      </c>
      <c r="Q108" s="1"/>
      <c r="R108" t="s">
        <v>27</v>
      </c>
      <c r="S108" s="1"/>
      <c r="T108" s="1"/>
      <c r="V108" s="1"/>
      <c r="W108" s="1"/>
      <c r="X108">
        <v>197.94900000000001</v>
      </c>
      <c r="Z108" s="1"/>
      <c r="AA108">
        <v>108</v>
      </c>
      <c r="AB108">
        <f t="shared" si="3"/>
        <v>0</v>
      </c>
    </row>
    <row r="109" spans="1:28" x14ac:dyDescent="0.25">
      <c r="A109" t="s">
        <v>57</v>
      </c>
      <c r="B109">
        <v>0</v>
      </c>
      <c r="C109">
        <v>0</v>
      </c>
      <c r="D109">
        <v>252</v>
      </c>
      <c r="E109">
        <v>2977</v>
      </c>
      <c r="F109">
        <v>10536</v>
      </c>
      <c r="G109">
        <v>0</v>
      </c>
      <c r="H109">
        <v>0</v>
      </c>
      <c r="I109">
        <v>16</v>
      </c>
      <c r="J109">
        <v>40</v>
      </c>
      <c r="K109">
        <v>0</v>
      </c>
      <c r="L109">
        <v>13765</v>
      </c>
      <c r="M109">
        <v>44</v>
      </c>
      <c r="N109" s="1">
        <v>1.198E-8</v>
      </c>
      <c r="O109" s="1">
        <v>7.4585799999999993E-9</v>
      </c>
      <c r="P109" s="1">
        <v>60</v>
      </c>
      <c r="Q109" s="1"/>
      <c r="R109" t="s">
        <v>27</v>
      </c>
      <c r="S109" s="1"/>
      <c r="T109" s="1"/>
      <c r="V109" s="1"/>
      <c r="W109" s="1"/>
      <c r="X109">
        <v>1356</v>
      </c>
      <c r="Z109" s="1"/>
      <c r="AA109">
        <v>109</v>
      </c>
      <c r="AB109">
        <f t="shared" si="3"/>
        <v>0</v>
      </c>
    </row>
    <row r="110" spans="1:28" x14ac:dyDescent="0.25">
      <c r="A110" t="s">
        <v>58</v>
      </c>
      <c r="B110">
        <v>0</v>
      </c>
      <c r="C110">
        <v>0</v>
      </c>
      <c r="D110">
        <v>172</v>
      </c>
      <c r="E110">
        <v>432</v>
      </c>
      <c r="F110">
        <v>1326</v>
      </c>
      <c r="G110">
        <v>0</v>
      </c>
      <c r="H110">
        <v>0</v>
      </c>
      <c r="I110">
        <v>4</v>
      </c>
      <c r="J110">
        <v>6</v>
      </c>
      <c r="K110">
        <v>8</v>
      </c>
      <c r="L110">
        <v>1930</v>
      </c>
      <c r="M110">
        <v>17</v>
      </c>
      <c r="N110" s="1">
        <v>1.054E-8</v>
      </c>
      <c r="O110" s="1">
        <v>7.9741700000000004E-9</v>
      </c>
      <c r="P110" s="1">
        <v>60</v>
      </c>
      <c r="Q110">
        <v>4.6213699999999998</v>
      </c>
      <c r="R110">
        <v>82</v>
      </c>
      <c r="S110" s="1">
        <v>4281080</v>
      </c>
      <c r="T110" s="1">
        <v>2873800</v>
      </c>
      <c r="U110">
        <v>7031.05</v>
      </c>
      <c r="V110">
        <v>0.28000000000000003</v>
      </c>
      <c r="W110" s="1">
        <v>8.1792799999999999E-9</v>
      </c>
      <c r="X110">
        <v>27.867999999999999</v>
      </c>
      <c r="Z110" s="1">
        <f t="shared" si="2"/>
        <v>2.849599999999994E-10</v>
      </c>
      <c r="AA110" s="1">
        <v>110</v>
      </c>
      <c r="AB110">
        <f t="shared" si="3"/>
        <v>2.849599999999994E-10</v>
      </c>
    </row>
    <row r="111" spans="1:28" x14ac:dyDescent="0.25">
      <c r="A111" t="s">
        <v>59</v>
      </c>
      <c r="B111">
        <v>0</v>
      </c>
      <c r="C111">
        <v>0</v>
      </c>
      <c r="D111">
        <v>516</v>
      </c>
      <c r="E111">
        <v>1302</v>
      </c>
      <c r="F111">
        <v>3978</v>
      </c>
      <c r="G111">
        <v>0</v>
      </c>
      <c r="H111">
        <v>0</v>
      </c>
      <c r="I111">
        <v>4</v>
      </c>
      <c r="J111">
        <v>6</v>
      </c>
      <c r="K111">
        <v>24</v>
      </c>
      <c r="L111">
        <v>5796</v>
      </c>
      <c r="M111">
        <v>29</v>
      </c>
      <c r="N111" s="1">
        <v>1.27E-8</v>
      </c>
      <c r="O111" s="1">
        <v>8.2591299999999998E-9</v>
      </c>
      <c r="P111" s="1">
        <v>60</v>
      </c>
      <c r="Q111">
        <v>4.7544399999999998</v>
      </c>
      <c r="R111">
        <v>246</v>
      </c>
      <c r="S111" s="1">
        <v>12458000</v>
      </c>
      <c r="T111" s="1">
        <v>8606620</v>
      </c>
      <c r="U111">
        <v>6776.89</v>
      </c>
      <c r="V111">
        <v>0.33500000000000002</v>
      </c>
      <c r="W111" s="1">
        <v>8.4642399999999993E-9</v>
      </c>
      <c r="X111">
        <v>120.25700000000001</v>
      </c>
      <c r="Z111" s="1">
        <f t="shared" si="2"/>
        <v>-2.2240799999999996E-9</v>
      </c>
      <c r="AA111">
        <v>111</v>
      </c>
      <c r="AB111">
        <f t="shared" si="3"/>
        <v>0</v>
      </c>
    </row>
    <row r="112" spans="1:28" x14ac:dyDescent="0.25">
      <c r="A112" t="s">
        <v>60</v>
      </c>
      <c r="B112">
        <v>0</v>
      </c>
      <c r="C112">
        <v>68</v>
      </c>
      <c r="D112">
        <v>291</v>
      </c>
      <c r="E112">
        <v>2508</v>
      </c>
      <c r="F112">
        <v>3175</v>
      </c>
      <c r="G112">
        <v>0</v>
      </c>
      <c r="H112">
        <v>0</v>
      </c>
      <c r="I112">
        <v>29</v>
      </c>
      <c r="J112">
        <v>106</v>
      </c>
      <c r="K112">
        <v>1463</v>
      </c>
      <c r="L112">
        <v>6042</v>
      </c>
      <c r="M112">
        <v>30</v>
      </c>
      <c r="N112" s="1">
        <v>9.8739999999999996E-9</v>
      </c>
      <c r="O112" s="1">
        <v>5.9666800000000003E-9</v>
      </c>
      <c r="P112" s="1">
        <v>60</v>
      </c>
      <c r="Q112">
        <v>3.6699799999999998</v>
      </c>
      <c r="R112">
        <v>148</v>
      </c>
      <c r="S112" s="1">
        <v>13332000</v>
      </c>
      <c r="T112" s="1">
        <v>9421330</v>
      </c>
      <c r="U112">
        <v>6811.24</v>
      </c>
      <c r="V112">
        <v>0.433</v>
      </c>
      <c r="W112" s="1">
        <v>6.2401599999999997E-9</v>
      </c>
      <c r="X112">
        <v>172.41300000000001</v>
      </c>
      <c r="Z112" s="1">
        <f t="shared" si="2"/>
        <v>2.8448000000000024E-10</v>
      </c>
      <c r="AA112">
        <v>112</v>
      </c>
      <c r="AB112">
        <f t="shared" si="3"/>
        <v>2.8448000000000024E-10</v>
      </c>
    </row>
    <row r="113" spans="1:28" x14ac:dyDescent="0.25">
      <c r="A113" t="s">
        <v>61</v>
      </c>
      <c r="B113">
        <v>0</v>
      </c>
      <c r="C113">
        <v>204</v>
      </c>
      <c r="D113">
        <v>873</v>
      </c>
      <c r="E113">
        <v>7630</v>
      </c>
      <c r="F113">
        <v>9525</v>
      </c>
      <c r="G113">
        <v>0</v>
      </c>
      <c r="H113">
        <v>0</v>
      </c>
      <c r="I113">
        <v>29</v>
      </c>
      <c r="J113">
        <v>106</v>
      </c>
      <c r="K113">
        <v>4389</v>
      </c>
      <c r="L113">
        <v>18232</v>
      </c>
      <c r="M113">
        <v>51</v>
      </c>
      <c r="N113" s="1">
        <v>1.391E-8</v>
      </c>
      <c r="O113" s="1">
        <v>6.1827899999999999E-9</v>
      </c>
      <c r="P113" s="1">
        <v>60</v>
      </c>
      <c r="Q113">
        <v>3.8730899999999999</v>
      </c>
      <c r="R113">
        <v>142</v>
      </c>
      <c r="S113" s="1">
        <v>38529600</v>
      </c>
      <c r="T113" s="1">
        <v>28442000</v>
      </c>
      <c r="U113">
        <v>6695.57</v>
      </c>
      <c r="V113">
        <v>0.5</v>
      </c>
      <c r="W113" s="1">
        <v>6.5246399999999999E-9</v>
      </c>
      <c r="X113">
        <v>758.58500000000004</v>
      </c>
      <c r="Z113" s="1">
        <f t="shared" si="2"/>
        <v>-1.5711700000000001E-9</v>
      </c>
      <c r="AA113" s="1">
        <v>113</v>
      </c>
      <c r="AB113">
        <f t="shared" si="3"/>
        <v>0</v>
      </c>
    </row>
    <row r="114" spans="1:28" x14ac:dyDescent="0.25">
      <c r="A114" t="s">
        <v>62</v>
      </c>
      <c r="B114">
        <v>12</v>
      </c>
      <c r="C114">
        <v>9</v>
      </c>
      <c r="D114">
        <v>1600</v>
      </c>
      <c r="E114">
        <v>1167</v>
      </c>
      <c r="F114">
        <v>3389</v>
      </c>
      <c r="G114">
        <v>0</v>
      </c>
      <c r="H114">
        <v>0</v>
      </c>
      <c r="I114">
        <v>38</v>
      </c>
      <c r="J114">
        <v>304</v>
      </c>
      <c r="K114">
        <v>1260</v>
      </c>
      <c r="L114">
        <v>6177</v>
      </c>
      <c r="M114">
        <v>30</v>
      </c>
      <c r="N114" s="1">
        <v>7.5740000000000005E-9</v>
      </c>
      <c r="O114" s="1">
        <v>4.6451E-9</v>
      </c>
      <c r="P114" s="1">
        <v>60</v>
      </c>
      <c r="Q114">
        <v>3.8316599999999998</v>
      </c>
      <c r="R114">
        <v>265</v>
      </c>
      <c r="S114" s="1">
        <v>13332000</v>
      </c>
      <c r="T114" s="1">
        <v>9539840</v>
      </c>
      <c r="U114">
        <v>6811.24</v>
      </c>
      <c r="V114">
        <v>0.46</v>
      </c>
      <c r="W114" s="1">
        <v>4.9534699999999999E-9</v>
      </c>
      <c r="X114">
        <v>195.83199999999999</v>
      </c>
      <c r="Z114" s="1">
        <f t="shared" si="2"/>
        <v>1.3332000000000003E-9</v>
      </c>
      <c r="AA114">
        <v>114</v>
      </c>
      <c r="AB114">
        <f t="shared" si="3"/>
        <v>1.3332000000000003E-9</v>
      </c>
    </row>
    <row r="115" spans="1:28" x14ac:dyDescent="0.25">
      <c r="A115" t="s">
        <v>63</v>
      </c>
      <c r="B115">
        <v>36</v>
      </c>
      <c r="C115">
        <v>27</v>
      </c>
      <c r="D115">
        <v>4800</v>
      </c>
      <c r="E115">
        <v>3805</v>
      </c>
      <c r="F115">
        <v>10167</v>
      </c>
      <c r="G115">
        <v>0</v>
      </c>
      <c r="H115">
        <v>0</v>
      </c>
      <c r="I115">
        <v>38</v>
      </c>
      <c r="J115">
        <v>304</v>
      </c>
      <c r="K115">
        <v>3780</v>
      </c>
      <c r="L115">
        <v>18835</v>
      </c>
      <c r="M115">
        <v>52</v>
      </c>
      <c r="N115" s="1">
        <v>1.09E-8</v>
      </c>
      <c r="O115" s="1">
        <v>6.0228100000000002E-9</v>
      </c>
      <c r="P115" s="1">
        <v>60</v>
      </c>
      <c r="Q115">
        <v>4.6737500000000001</v>
      </c>
      <c r="R115">
        <v>757</v>
      </c>
      <c r="S115" s="1">
        <v>40055300</v>
      </c>
      <c r="T115" s="1">
        <v>29034600</v>
      </c>
      <c r="U115">
        <v>6681.72</v>
      </c>
      <c r="V115">
        <v>0.59599999999999997</v>
      </c>
      <c r="W115" s="1">
        <v>6.2866700000000002E-9</v>
      </c>
      <c r="X115">
        <v>944.36400000000003</v>
      </c>
      <c r="Z115" s="1">
        <f t="shared" si="2"/>
        <v>-2.2016000000000003E-9</v>
      </c>
      <c r="AA115">
        <v>115</v>
      </c>
      <c r="AB115">
        <f t="shared" si="3"/>
        <v>0</v>
      </c>
    </row>
    <row r="116" spans="1:28" x14ac:dyDescent="0.25">
      <c r="A116" t="s">
        <v>64</v>
      </c>
      <c r="B116">
        <v>0</v>
      </c>
      <c r="C116">
        <v>0</v>
      </c>
      <c r="D116">
        <v>129</v>
      </c>
      <c r="E116">
        <v>584</v>
      </c>
      <c r="F116">
        <v>1037</v>
      </c>
      <c r="G116">
        <v>0</v>
      </c>
      <c r="H116">
        <v>0</v>
      </c>
      <c r="I116">
        <v>41</v>
      </c>
      <c r="J116">
        <v>35</v>
      </c>
      <c r="K116">
        <v>0</v>
      </c>
      <c r="L116">
        <v>1750</v>
      </c>
      <c r="M116">
        <v>16</v>
      </c>
      <c r="N116" s="1">
        <v>4.6900000000000001E-9</v>
      </c>
      <c r="O116" s="1">
        <v>3.8696500000000002E-9</v>
      </c>
      <c r="P116" s="1">
        <v>60</v>
      </c>
      <c r="Q116">
        <v>5.3077800000000002</v>
      </c>
      <c r="R116">
        <v>73</v>
      </c>
      <c r="S116" s="1">
        <v>3792240</v>
      </c>
      <c r="T116" s="1">
        <v>2592350</v>
      </c>
      <c r="U116">
        <v>7059.8</v>
      </c>
      <c r="V116">
        <v>0.49299999999999999</v>
      </c>
      <c r="W116" s="1">
        <v>4.0850699999999998E-9</v>
      </c>
      <c r="X116">
        <v>32.426000000000002</v>
      </c>
      <c r="Z116" s="1">
        <f t="shared" si="2"/>
        <v>1.2423500000000004E-9</v>
      </c>
      <c r="AA116" s="1">
        <v>116</v>
      </c>
      <c r="AB116">
        <f t="shared" si="3"/>
        <v>1.2423500000000004E-9</v>
      </c>
    </row>
    <row r="117" spans="1:28" x14ac:dyDescent="0.25">
      <c r="A117" t="s">
        <v>65</v>
      </c>
      <c r="B117">
        <v>0</v>
      </c>
      <c r="C117">
        <v>0</v>
      </c>
      <c r="D117">
        <v>387</v>
      </c>
      <c r="E117">
        <v>1787</v>
      </c>
      <c r="F117">
        <v>3111</v>
      </c>
      <c r="G117">
        <v>0</v>
      </c>
      <c r="H117">
        <v>0</v>
      </c>
      <c r="I117">
        <v>41</v>
      </c>
      <c r="J117">
        <v>35</v>
      </c>
      <c r="K117">
        <v>0</v>
      </c>
      <c r="L117">
        <v>5285</v>
      </c>
      <c r="M117">
        <v>27</v>
      </c>
      <c r="N117" s="1">
        <v>6.7629999999999999E-9</v>
      </c>
      <c r="O117" s="1">
        <v>5.2590500000000004E-9</v>
      </c>
      <c r="P117" s="1">
        <v>60</v>
      </c>
      <c r="Q117">
        <v>6.5629799999999996</v>
      </c>
      <c r="R117">
        <v>224</v>
      </c>
      <c r="S117" s="1">
        <v>10798900</v>
      </c>
      <c r="T117" s="1">
        <v>7836320</v>
      </c>
      <c r="U117">
        <v>6817.2</v>
      </c>
      <c r="V117">
        <v>0.67400000000000004</v>
      </c>
      <c r="W117" s="1">
        <v>5.3274200000000002E-9</v>
      </c>
      <c r="X117">
        <v>149.18700000000001</v>
      </c>
      <c r="Z117" s="1">
        <f t="shared" si="2"/>
        <v>-1.0310000000000143E-11</v>
      </c>
      <c r="AA117">
        <v>117</v>
      </c>
      <c r="AB117">
        <f t="shared" si="3"/>
        <v>0</v>
      </c>
    </row>
    <row r="118" spans="1:28" x14ac:dyDescent="0.25">
      <c r="A118" t="s">
        <v>66</v>
      </c>
      <c r="B118">
        <v>0</v>
      </c>
      <c r="C118">
        <v>0</v>
      </c>
      <c r="D118">
        <v>53</v>
      </c>
      <c r="E118">
        <v>892</v>
      </c>
      <c r="F118">
        <v>2745</v>
      </c>
      <c r="G118">
        <v>0</v>
      </c>
      <c r="H118">
        <v>0</v>
      </c>
      <c r="I118">
        <v>16</v>
      </c>
      <c r="J118">
        <v>46</v>
      </c>
      <c r="K118">
        <v>0</v>
      </c>
      <c r="L118">
        <v>3690</v>
      </c>
      <c r="M118">
        <v>23</v>
      </c>
      <c r="N118" s="1">
        <v>7.3900000000000003E-9</v>
      </c>
      <c r="O118" s="1">
        <v>5.1119999999999997E-9</v>
      </c>
      <c r="P118" s="1">
        <v>60</v>
      </c>
      <c r="Q118">
        <v>6.4632300000000003</v>
      </c>
      <c r="R118">
        <v>99</v>
      </c>
      <c r="S118" s="1">
        <v>7836320</v>
      </c>
      <c r="T118" s="1">
        <v>5466160</v>
      </c>
      <c r="U118">
        <v>6847.03</v>
      </c>
      <c r="V118">
        <v>0.629</v>
      </c>
      <c r="W118" s="1">
        <v>5.3171100000000001E-9</v>
      </c>
      <c r="X118">
        <v>86.03</v>
      </c>
      <c r="Z118" s="1"/>
      <c r="AA118">
        <v>118</v>
      </c>
      <c r="AB118">
        <f t="shared" si="3"/>
        <v>0</v>
      </c>
    </row>
    <row r="119" spans="1:28" x14ac:dyDescent="0.25">
      <c r="A119" t="s">
        <v>67</v>
      </c>
      <c r="B119">
        <v>0</v>
      </c>
      <c r="C119">
        <v>0</v>
      </c>
      <c r="D119">
        <v>159</v>
      </c>
      <c r="E119">
        <v>2722</v>
      </c>
      <c r="F119">
        <v>8235</v>
      </c>
      <c r="G119">
        <v>0</v>
      </c>
      <c r="H119">
        <v>0</v>
      </c>
      <c r="I119">
        <v>16</v>
      </c>
      <c r="J119">
        <v>46</v>
      </c>
      <c r="K119">
        <v>0</v>
      </c>
      <c r="L119">
        <v>11116</v>
      </c>
      <c r="M119">
        <v>39</v>
      </c>
      <c r="N119" s="1">
        <v>1.0179999999999999E-8</v>
      </c>
      <c r="O119" s="1">
        <v>6.5013999999999999E-9</v>
      </c>
      <c r="P119" s="1">
        <v>60</v>
      </c>
      <c r="Q119" s="1"/>
      <c r="R119" t="s">
        <v>27</v>
      </c>
      <c r="S119" s="1"/>
      <c r="T119" s="1"/>
      <c r="V119" s="1"/>
      <c r="W119" s="1"/>
      <c r="X119">
        <v>644.35400000000004</v>
      </c>
      <c r="Z119" s="1"/>
      <c r="AA119" s="1">
        <v>119</v>
      </c>
      <c r="AB119">
        <f t="shared" si="3"/>
        <v>0</v>
      </c>
    </row>
    <row r="120" spans="1:28" x14ac:dyDescent="0.25">
      <c r="A120" t="s">
        <v>68</v>
      </c>
      <c r="B120">
        <v>0</v>
      </c>
      <c r="C120">
        <v>0</v>
      </c>
      <c r="D120">
        <v>132</v>
      </c>
      <c r="E120">
        <v>283</v>
      </c>
      <c r="F120">
        <v>631</v>
      </c>
      <c r="G120">
        <v>0</v>
      </c>
      <c r="H120">
        <v>0</v>
      </c>
      <c r="I120">
        <v>52</v>
      </c>
      <c r="J120">
        <v>122</v>
      </c>
      <c r="K120">
        <v>385</v>
      </c>
      <c r="L120">
        <v>1046</v>
      </c>
      <c r="M120">
        <v>13</v>
      </c>
      <c r="N120" s="1">
        <v>6.6979999999999998E-9</v>
      </c>
      <c r="O120" s="1">
        <v>5.8093200000000004E-9</v>
      </c>
      <c r="P120" s="1">
        <v>60</v>
      </c>
      <c r="Q120">
        <v>3.22621</v>
      </c>
      <c r="R120">
        <v>51</v>
      </c>
      <c r="S120" s="1">
        <v>2503460</v>
      </c>
      <c r="T120" s="1">
        <v>1585030</v>
      </c>
      <c r="U120">
        <v>7118.14</v>
      </c>
      <c r="V120">
        <v>0.308</v>
      </c>
      <c r="W120" s="1">
        <v>6.2195400000000002E-9</v>
      </c>
      <c r="X120">
        <v>20.384</v>
      </c>
      <c r="Z120" s="1">
        <f t="shared" si="2"/>
        <v>-1.367400000000005E-10</v>
      </c>
      <c r="AA120">
        <v>120</v>
      </c>
      <c r="AB120">
        <f t="shared" si="3"/>
        <v>-1.367400000000005E-10</v>
      </c>
    </row>
    <row r="121" spans="1:28" x14ac:dyDescent="0.25">
      <c r="A121" t="s">
        <v>69</v>
      </c>
      <c r="B121">
        <v>0</v>
      </c>
      <c r="C121">
        <v>0</v>
      </c>
      <c r="D121">
        <v>396</v>
      </c>
      <c r="E121">
        <v>971</v>
      </c>
      <c r="F121">
        <v>1893</v>
      </c>
      <c r="G121">
        <v>0</v>
      </c>
      <c r="H121">
        <v>0</v>
      </c>
      <c r="I121">
        <v>52</v>
      </c>
      <c r="J121">
        <v>122</v>
      </c>
      <c r="K121">
        <v>1155</v>
      </c>
      <c r="L121">
        <v>3260</v>
      </c>
      <c r="M121">
        <v>22</v>
      </c>
      <c r="N121" s="1">
        <v>8.0070000000000002E-9</v>
      </c>
      <c r="O121" s="1">
        <v>5.8093200000000004E-9</v>
      </c>
      <c r="P121" s="1">
        <v>60</v>
      </c>
      <c r="Q121">
        <v>3.93092</v>
      </c>
      <c r="R121">
        <v>124</v>
      </c>
      <c r="S121" s="1">
        <v>7169710</v>
      </c>
      <c r="T121" s="1">
        <v>4903250</v>
      </c>
      <c r="U121">
        <v>6862.35</v>
      </c>
      <c r="V121">
        <v>0.42899999999999999</v>
      </c>
      <c r="W121" s="1">
        <v>6.0827999999999997E-9</v>
      </c>
      <c r="X121">
        <v>79.888999999999996</v>
      </c>
      <c r="Z121" s="1">
        <f t="shared" si="2"/>
        <v>-1.6668799999999999E-9</v>
      </c>
      <c r="AA121">
        <v>121</v>
      </c>
      <c r="AB121">
        <f t="shared" si="3"/>
        <v>0</v>
      </c>
    </row>
    <row r="122" spans="1:28" x14ac:dyDescent="0.25">
      <c r="A122" t="s">
        <v>130</v>
      </c>
      <c r="B122">
        <v>0</v>
      </c>
      <c r="C122">
        <v>0</v>
      </c>
      <c r="D122">
        <v>121</v>
      </c>
      <c r="E122">
        <v>446</v>
      </c>
      <c r="F122">
        <v>955</v>
      </c>
      <c r="G122">
        <v>0</v>
      </c>
      <c r="H122">
        <v>0</v>
      </c>
      <c r="I122">
        <v>14</v>
      </c>
      <c r="J122">
        <v>8</v>
      </c>
      <c r="K122">
        <v>0</v>
      </c>
      <c r="L122">
        <v>1522</v>
      </c>
      <c r="M122">
        <v>40</v>
      </c>
      <c r="N122" s="1">
        <v>8.6770000000000005E-9</v>
      </c>
      <c r="O122" s="1">
        <v>3.9490200000000001E-9</v>
      </c>
      <c r="P122">
        <v>40</v>
      </c>
      <c r="Q122">
        <v>4.9383499999999998</v>
      </c>
      <c r="R122">
        <v>57</v>
      </c>
      <c r="S122" s="1">
        <v>23701500</v>
      </c>
      <c r="T122" s="1">
        <v>2266450</v>
      </c>
      <c r="U122">
        <v>4484.46</v>
      </c>
      <c r="V122">
        <v>9.3100000000000002E-2</v>
      </c>
      <c r="W122" s="1">
        <v>4.4159199999999998E-9</v>
      </c>
      <c r="X122">
        <v>188.578</v>
      </c>
      <c r="Z122" s="1">
        <f t="shared" si="2"/>
        <v>9.7987000000000026E-10</v>
      </c>
      <c r="AA122" s="1">
        <v>122</v>
      </c>
      <c r="AB122">
        <f t="shared" si="3"/>
        <v>9.7987000000000026E-10</v>
      </c>
    </row>
    <row r="123" spans="1:28" x14ac:dyDescent="0.25">
      <c r="A123" t="s">
        <v>131</v>
      </c>
      <c r="B123">
        <v>0</v>
      </c>
      <c r="C123">
        <v>0</v>
      </c>
      <c r="D123">
        <v>363</v>
      </c>
      <c r="E123">
        <v>1346</v>
      </c>
      <c r="F123">
        <v>2865</v>
      </c>
      <c r="G123">
        <v>0</v>
      </c>
      <c r="H123">
        <v>0</v>
      </c>
      <c r="I123">
        <v>14</v>
      </c>
      <c r="J123">
        <v>8</v>
      </c>
      <c r="K123">
        <v>0</v>
      </c>
      <c r="L123">
        <v>4574</v>
      </c>
      <c r="M123">
        <v>40</v>
      </c>
      <c r="N123" s="1">
        <v>8.8819999999999997E-9</v>
      </c>
      <c r="O123" s="1">
        <v>5.05394E-9</v>
      </c>
      <c r="P123">
        <v>48</v>
      </c>
      <c r="Q123">
        <v>5.7683099999999996</v>
      </c>
      <c r="R123">
        <v>190</v>
      </c>
      <c r="S123" s="1">
        <v>23701500</v>
      </c>
      <c r="T123" s="1">
        <v>6784570</v>
      </c>
      <c r="U123">
        <v>5312.59</v>
      </c>
      <c r="V123">
        <v>0.27400000000000002</v>
      </c>
      <c r="W123" s="1">
        <v>5.39579E-9</v>
      </c>
      <c r="X123">
        <v>310.26100000000002</v>
      </c>
      <c r="Z123" s="1">
        <f t="shared" si="2"/>
        <v>-5.6826999999999973E-10</v>
      </c>
      <c r="AA123">
        <v>123</v>
      </c>
      <c r="AB123">
        <f t="shared" si="3"/>
        <v>0</v>
      </c>
    </row>
    <row r="124" spans="1:28" x14ac:dyDescent="0.25">
      <c r="A124" t="s">
        <v>173</v>
      </c>
      <c r="B124">
        <v>0</v>
      </c>
      <c r="C124">
        <v>0</v>
      </c>
      <c r="D124">
        <v>117</v>
      </c>
      <c r="E124">
        <v>589</v>
      </c>
      <c r="F124">
        <v>1172</v>
      </c>
      <c r="G124">
        <v>0</v>
      </c>
      <c r="H124">
        <v>0</v>
      </c>
      <c r="I124">
        <v>38</v>
      </c>
      <c r="J124">
        <v>3</v>
      </c>
      <c r="K124">
        <v>0</v>
      </c>
      <c r="L124">
        <v>1878</v>
      </c>
      <c r="M124">
        <v>40</v>
      </c>
      <c r="N124" s="1">
        <v>9.0189999999999996E-9</v>
      </c>
      <c r="O124" s="1">
        <v>4.5650400000000002E-9</v>
      </c>
      <c r="P124">
        <v>44</v>
      </c>
      <c r="Q124">
        <v>5.9194199999999997</v>
      </c>
      <c r="R124">
        <v>89</v>
      </c>
      <c r="S124" s="1">
        <v>23701500</v>
      </c>
      <c r="T124" s="1">
        <v>2784920</v>
      </c>
      <c r="U124">
        <v>4755.32</v>
      </c>
      <c r="V124">
        <v>0.14799999999999999</v>
      </c>
      <c r="W124" s="1">
        <v>4.8275200000000003E-9</v>
      </c>
      <c r="X124">
        <v>318.26600000000002</v>
      </c>
      <c r="Z124" s="1">
        <f t="shared" si="2"/>
        <v>1.1739799999999997E-9</v>
      </c>
      <c r="AA124">
        <v>124</v>
      </c>
      <c r="AB124">
        <f t="shared" si="3"/>
        <v>1.1739799999999997E-9</v>
      </c>
    </row>
    <row r="125" spans="1:28" x14ac:dyDescent="0.25">
      <c r="A125" t="s">
        <v>174</v>
      </c>
      <c r="B125">
        <v>0</v>
      </c>
      <c r="C125">
        <v>0</v>
      </c>
      <c r="D125">
        <v>351</v>
      </c>
      <c r="E125">
        <v>1770</v>
      </c>
      <c r="F125">
        <v>3516</v>
      </c>
      <c r="G125">
        <v>0</v>
      </c>
      <c r="H125">
        <v>0</v>
      </c>
      <c r="I125">
        <v>38</v>
      </c>
      <c r="J125">
        <v>3</v>
      </c>
      <c r="K125">
        <v>0</v>
      </c>
      <c r="L125">
        <v>5637</v>
      </c>
      <c r="M125">
        <v>40</v>
      </c>
      <c r="N125" s="1">
        <v>9.3049999999999996E-9</v>
      </c>
      <c r="O125" s="1">
        <v>5.9331300000000002E-9</v>
      </c>
      <c r="P125">
        <v>58</v>
      </c>
      <c r="Q125">
        <v>6.3467700000000002</v>
      </c>
      <c r="R125">
        <v>196</v>
      </c>
      <c r="S125" s="1">
        <v>23701500</v>
      </c>
      <c r="T125" s="1">
        <v>8354800</v>
      </c>
      <c r="U125">
        <v>6154.77</v>
      </c>
      <c r="V125">
        <v>0.35399999999999998</v>
      </c>
      <c r="W125" s="1">
        <v>6.0015E-9</v>
      </c>
      <c r="X125">
        <v>1177.98</v>
      </c>
      <c r="Z125" s="1">
        <f t="shared" si="2"/>
        <v>-1.7906899999999997E-9</v>
      </c>
      <c r="AA125" s="1">
        <v>125</v>
      </c>
      <c r="AB125">
        <f t="shared" si="3"/>
        <v>0</v>
      </c>
    </row>
    <row r="126" spans="1:28" x14ac:dyDescent="0.25">
      <c r="A126" t="s">
        <v>175</v>
      </c>
      <c r="B126">
        <v>1</v>
      </c>
      <c r="C126">
        <v>0</v>
      </c>
      <c r="D126">
        <v>23</v>
      </c>
      <c r="E126">
        <v>538</v>
      </c>
      <c r="F126">
        <v>700</v>
      </c>
      <c r="G126">
        <v>0</v>
      </c>
      <c r="H126">
        <v>0</v>
      </c>
      <c r="I126">
        <v>9</v>
      </c>
      <c r="J126">
        <v>19</v>
      </c>
      <c r="K126">
        <v>0</v>
      </c>
      <c r="L126">
        <v>1262</v>
      </c>
      <c r="M126">
        <v>40</v>
      </c>
      <c r="N126" s="1">
        <v>7.2980000000000002E-9</v>
      </c>
      <c r="O126" s="1">
        <v>3.8799600000000003E-9</v>
      </c>
      <c r="P126">
        <v>48</v>
      </c>
      <c r="Q126">
        <v>5.7316099999999999</v>
      </c>
      <c r="R126">
        <v>63</v>
      </c>
      <c r="S126" s="1">
        <v>23701500</v>
      </c>
      <c r="T126" s="1">
        <v>1881300</v>
      </c>
      <c r="U126">
        <v>5312.59</v>
      </c>
      <c r="V126">
        <v>9.9400000000000002E-2</v>
      </c>
      <c r="W126" s="1">
        <v>4.2108100000000003E-9</v>
      </c>
      <c r="X126">
        <v>172.49299999999999</v>
      </c>
      <c r="Z126" s="1">
        <f t="shared" si="2"/>
        <v>1.0482400000000001E-9</v>
      </c>
      <c r="AA126">
        <v>126</v>
      </c>
      <c r="AB126">
        <f t="shared" si="3"/>
        <v>1.0482400000000001E-9</v>
      </c>
    </row>
    <row r="127" spans="1:28" x14ac:dyDescent="0.25">
      <c r="A127" t="s">
        <v>176</v>
      </c>
      <c r="B127">
        <v>3</v>
      </c>
      <c r="C127">
        <v>0</v>
      </c>
      <c r="D127">
        <v>69</v>
      </c>
      <c r="E127">
        <v>1633</v>
      </c>
      <c r="F127">
        <v>2100</v>
      </c>
      <c r="G127">
        <v>0</v>
      </c>
      <c r="H127">
        <v>0</v>
      </c>
      <c r="I127">
        <v>9</v>
      </c>
      <c r="J127">
        <v>19</v>
      </c>
      <c r="K127">
        <v>0</v>
      </c>
      <c r="L127">
        <v>3805</v>
      </c>
      <c r="M127">
        <v>40</v>
      </c>
      <c r="N127" s="1">
        <v>9.0080000000000003E-9</v>
      </c>
      <c r="O127" s="1">
        <v>4.8488299999999997E-9</v>
      </c>
      <c r="P127">
        <v>58</v>
      </c>
      <c r="Q127">
        <v>5.4644599999999999</v>
      </c>
      <c r="R127">
        <v>163</v>
      </c>
      <c r="S127" s="1">
        <v>23701500</v>
      </c>
      <c r="T127" s="1">
        <v>5643930</v>
      </c>
      <c r="U127">
        <v>6154.77</v>
      </c>
      <c r="V127">
        <v>0.22600000000000001</v>
      </c>
      <c r="W127" s="1">
        <v>5.2590500000000004E-9</v>
      </c>
      <c r="X127">
        <v>558.37699999999995</v>
      </c>
      <c r="Z127" s="1">
        <f t="shared" si="2"/>
        <v>-2.8172800000000004E-9</v>
      </c>
      <c r="AA127">
        <v>127</v>
      </c>
      <c r="AB127">
        <f t="shared" si="3"/>
        <v>0</v>
      </c>
    </row>
    <row r="128" spans="1:28" x14ac:dyDescent="0.25">
      <c r="A128" t="s">
        <v>177</v>
      </c>
      <c r="B128">
        <v>0</v>
      </c>
      <c r="C128">
        <v>0</v>
      </c>
      <c r="D128">
        <v>342</v>
      </c>
      <c r="E128">
        <v>4</v>
      </c>
      <c r="F128">
        <v>1353</v>
      </c>
      <c r="G128">
        <v>0</v>
      </c>
      <c r="H128">
        <v>0</v>
      </c>
      <c r="I128">
        <v>229</v>
      </c>
      <c r="J128">
        <v>197</v>
      </c>
      <c r="K128">
        <v>224</v>
      </c>
      <c r="L128">
        <v>1699</v>
      </c>
      <c r="M128">
        <v>40</v>
      </c>
      <c r="N128" s="1">
        <v>4.7660000000000003E-9</v>
      </c>
      <c r="O128" s="1">
        <v>2.23666E-9</v>
      </c>
      <c r="P128">
        <v>46</v>
      </c>
      <c r="Q128">
        <v>4.7233599999999996</v>
      </c>
      <c r="R128">
        <v>70</v>
      </c>
      <c r="S128" s="1">
        <v>23701500</v>
      </c>
      <c r="T128" s="1">
        <v>2518280</v>
      </c>
      <c r="U128">
        <v>4893.4399999999996</v>
      </c>
      <c r="V128">
        <v>0.108</v>
      </c>
      <c r="W128" s="1">
        <v>2.4417699999999999E-9</v>
      </c>
      <c r="X128">
        <v>242.13499999999999</v>
      </c>
      <c r="Z128" s="1">
        <f t="shared" si="2"/>
        <v>5.2496000000000022E-10</v>
      </c>
      <c r="AA128" s="1">
        <v>128</v>
      </c>
      <c r="AB128">
        <f t="shared" si="3"/>
        <v>5.2496000000000022E-10</v>
      </c>
    </row>
    <row r="129" spans="1:28" x14ac:dyDescent="0.25">
      <c r="A129" t="s">
        <v>178</v>
      </c>
      <c r="B129">
        <v>0</v>
      </c>
      <c r="C129">
        <v>0</v>
      </c>
      <c r="D129">
        <v>1026</v>
      </c>
      <c r="E129">
        <v>209</v>
      </c>
      <c r="F129">
        <v>4059</v>
      </c>
      <c r="G129">
        <v>0</v>
      </c>
      <c r="H129">
        <v>0</v>
      </c>
      <c r="I129">
        <v>229</v>
      </c>
      <c r="J129">
        <v>197</v>
      </c>
      <c r="K129">
        <v>672</v>
      </c>
      <c r="L129">
        <v>5294</v>
      </c>
      <c r="M129">
        <v>40</v>
      </c>
      <c r="N129" s="1">
        <v>5.1080000000000001E-9</v>
      </c>
      <c r="O129" s="1">
        <v>2.6149199999999999E-9</v>
      </c>
      <c r="P129">
        <v>50</v>
      </c>
      <c r="Q129">
        <v>5.6687599999999998</v>
      </c>
      <c r="R129">
        <v>189</v>
      </c>
      <c r="S129" s="1">
        <v>23701500</v>
      </c>
      <c r="T129" s="1">
        <v>7851140</v>
      </c>
      <c r="U129">
        <v>5580.69</v>
      </c>
      <c r="V129">
        <v>0.32800000000000001</v>
      </c>
      <c r="W129" s="1">
        <v>2.9667300000000002E-9</v>
      </c>
      <c r="X129">
        <v>496.39</v>
      </c>
      <c r="Z129" s="1">
        <f t="shared" si="2"/>
        <v>5.9426199999999995E-9</v>
      </c>
      <c r="AA129">
        <v>129</v>
      </c>
      <c r="AB129">
        <f t="shared" si="3"/>
        <v>0</v>
      </c>
    </row>
    <row r="130" spans="1:28" x14ac:dyDescent="0.25">
      <c r="A130" t="s">
        <v>179</v>
      </c>
      <c r="B130">
        <v>1</v>
      </c>
      <c r="C130">
        <v>0</v>
      </c>
      <c r="D130">
        <v>527</v>
      </c>
      <c r="E130">
        <v>2040</v>
      </c>
      <c r="F130">
        <v>5797</v>
      </c>
      <c r="G130">
        <v>0</v>
      </c>
      <c r="H130">
        <v>0</v>
      </c>
      <c r="I130">
        <v>62</v>
      </c>
      <c r="J130">
        <v>82</v>
      </c>
      <c r="K130">
        <v>33</v>
      </c>
      <c r="L130">
        <v>8365</v>
      </c>
      <c r="M130">
        <v>40</v>
      </c>
      <c r="N130" s="1">
        <v>1.5519999999999999E-8</v>
      </c>
      <c r="O130" s="1">
        <v>8.6468699999999995E-9</v>
      </c>
      <c r="P130">
        <v>68</v>
      </c>
      <c r="Q130">
        <v>6.0008299999999997</v>
      </c>
      <c r="R130">
        <v>272</v>
      </c>
      <c r="S130" s="1">
        <v>23701500</v>
      </c>
      <c r="T130" s="1">
        <v>12428400</v>
      </c>
      <c r="U130">
        <v>7309.34</v>
      </c>
      <c r="V130">
        <v>0.48499999999999999</v>
      </c>
      <c r="W130" s="1">
        <v>8.9093499999999996E-9</v>
      </c>
      <c r="X130">
        <v>3077.08</v>
      </c>
      <c r="Z130" s="1"/>
      <c r="AA130">
        <v>130</v>
      </c>
      <c r="AB130">
        <f t="shared" si="3"/>
        <v>0</v>
      </c>
    </row>
    <row r="131" spans="1:28" x14ac:dyDescent="0.25">
      <c r="A131" t="s">
        <v>180</v>
      </c>
      <c r="B131">
        <v>3</v>
      </c>
      <c r="C131">
        <v>0</v>
      </c>
      <c r="D131">
        <v>1581</v>
      </c>
      <c r="E131">
        <v>6202</v>
      </c>
      <c r="F131">
        <v>17391</v>
      </c>
      <c r="G131">
        <v>0</v>
      </c>
      <c r="H131">
        <v>0</v>
      </c>
      <c r="I131">
        <v>62</v>
      </c>
      <c r="J131">
        <v>82</v>
      </c>
      <c r="K131">
        <v>99</v>
      </c>
      <c r="L131">
        <v>25177</v>
      </c>
      <c r="M131">
        <v>40</v>
      </c>
      <c r="Z131" s="1"/>
      <c r="AA131" s="1">
        <v>131</v>
      </c>
      <c r="AB131">
        <f t="shared" ref="AB131:AB161" si="4">IF(MOD(AA131,2)=0, Z131, 0)</f>
        <v>0</v>
      </c>
    </row>
    <row r="132" spans="1:28" x14ac:dyDescent="0.25">
      <c r="A132" t="s">
        <v>181</v>
      </c>
      <c r="B132">
        <v>0</v>
      </c>
      <c r="C132">
        <v>0</v>
      </c>
      <c r="D132">
        <v>88</v>
      </c>
      <c r="E132">
        <v>323</v>
      </c>
      <c r="F132">
        <v>1180</v>
      </c>
      <c r="G132">
        <v>0</v>
      </c>
      <c r="H132">
        <v>0</v>
      </c>
      <c r="I132">
        <v>256</v>
      </c>
      <c r="J132">
        <v>245</v>
      </c>
      <c r="K132">
        <v>0</v>
      </c>
      <c r="L132">
        <v>1591</v>
      </c>
      <c r="M132">
        <v>40</v>
      </c>
      <c r="N132" s="1">
        <v>7.1619999999999999E-9</v>
      </c>
      <c r="O132" s="1">
        <v>3.7432199999999998E-9</v>
      </c>
      <c r="P132">
        <v>40</v>
      </c>
      <c r="Q132">
        <v>5.1736000000000004</v>
      </c>
      <c r="R132">
        <v>58</v>
      </c>
      <c r="S132" s="1">
        <v>23701500</v>
      </c>
      <c r="T132" s="1">
        <v>2370140</v>
      </c>
      <c r="U132">
        <v>4484.46</v>
      </c>
      <c r="V132">
        <v>0.14499999999999999</v>
      </c>
      <c r="W132" s="1">
        <v>4.2328100000000004E-9</v>
      </c>
      <c r="X132">
        <v>267.25099999999998</v>
      </c>
      <c r="Z132" s="1"/>
      <c r="AA132">
        <v>132</v>
      </c>
      <c r="AB132">
        <f t="shared" si="4"/>
        <v>0</v>
      </c>
    </row>
    <row r="133" spans="1:28" x14ac:dyDescent="0.25">
      <c r="A133" t="s">
        <v>182</v>
      </c>
      <c r="B133">
        <v>0</v>
      </c>
      <c r="C133">
        <v>0</v>
      </c>
      <c r="D133">
        <v>264</v>
      </c>
      <c r="E133">
        <v>1214</v>
      </c>
      <c r="F133">
        <v>3540</v>
      </c>
      <c r="G133">
        <v>0</v>
      </c>
      <c r="H133">
        <v>0</v>
      </c>
      <c r="I133">
        <v>256</v>
      </c>
      <c r="J133">
        <v>245</v>
      </c>
      <c r="K133">
        <v>0</v>
      </c>
      <c r="L133">
        <v>5018</v>
      </c>
      <c r="M133">
        <v>40</v>
      </c>
      <c r="N133" s="1">
        <v>8.3250000000000001E-9</v>
      </c>
      <c r="O133" s="1">
        <v>4.2908700000000001E-9</v>
      </c>
      <c r="P133">
        <v>40</v>
      </c>
      <c r="Q133">
        <v>4.8272700000000004</v>
      </c>
      <c r="R133">
        <v>144</v>
      </c>
      <c r="S133" s="1">
        <v>23701500</v>
      </c>
      <c r="T133" s="1">
        <v>7436360</v>
      </c>
      <c r="U133">
        <v>4484.46</v>
      </c>
      <c r="V133">
        <v>0.40699999999999997</v>
      </c>
      <c r="W133" s="1">
        <v>4.6327200000000001E-9</v>
      </c>
      <c r="X133">
        <v>878.42899999999997</v>
      </c>
      <c r="Z133" s="1">
        <f t="shared" ref="Z131:Z161" si="5">W134-W133</f>
        <v>1.8719900000000003E-9</v>
      </c>
      <c r="AA133">
        <v>133</v>
      </c>
      <c r="AB133">
        <f t="shared" si="4"/>
        <v>0</v>
      </c>
    </row>
    <row r="134" spans="1:28" x14ac:dyDescent="0.25">
      <c r="A134" t="s">
        <v>183</v>
      </c>
      <c r="B134">
        <v>0</v>
      </c>
      <c r="C134">
        <v>0</v>
      </c>
      <c r="D134">
        <v>141</v>
      </c>
      <c r="E134">
        <v>440</v>
      </c>
      <c r="F134">
        <v>913</v>
      </c>
      <c r="G134">
        <v>0</v>
      </c>
      <c r="H134">
        <v>0</v>
      </c>
      <c r="I134">
        <v>64</v>
      </c>
      <c r="J134">
        <v>39</v>
      </c>
      <c r="K134">
        <v>377</v>
      </c>
      <c r="L134">
        <v>1494</v>
      </c>
      <c r="M134">
        <v>40</v>
      </c>
      <c r="N134" s="1">
        <v>1.02E-8</v>
      </c>
      <c r="O134" s="1">
        <v>6.3679699999999999E-9</v>
      </c>
      <c r="P134">
        <v>34</v>
      </c>
      <c r="Q134">
        <v>4.2413400000000001</v>
      </c>
      <c r="R134">
        <v>74</v>
      </c>
      <c r="S134" s="1">
        <v>23701500</v>
      </c>
      <c r="T134" s="1">
        <v>2266450</v>
      </c>
      <c r="U134">
        <v>4057.97</v>
      </c>
      <c r="V134">
        <v>0.13900000000000001</v>
      </c>
      <c r="W134" s="1">
        <v>6.5047100000000004E-9</v>
      </c>
      <c r="X134">
        <v>252.483</v>
      </c>
      <c r="Z134" s="1">
        <f t="shared" si="5"/>
        <v>-7.937000000000073E-11</v>
      </c>
      <c r="AA134" s="1">
        <v>134</v>
      </c>
      <c r="AB134">
        <f t="shared" si="4"/>
        <v>-7.937000000000073E-11</v>
      </c>
    </row>
    <row r="135" spans="1:28" x14ac:dyDescent="0.25">
      <c r="A135" t="s">
        <v>184</v>
      </c>
      <c r="B135">
        <v>0</v>
      </c>
      <c r="C135">
        <v>0</v>
      </c>
      <c r="D135">
        <v>423</v>
      </c>
      <c r="E135">
        <v>1359</v>
      </c>
      <c r="F135">
        <v>2739</v>
      </c>
      <c r="G135">
        <v>0</v>
      </c>
      <c r="H135">
        <v>0</v>
      </c>
      <c r="I135">
        <v>64</v>
      </c>
      <c r="J135">
        <v>39</v>
      </c>
      <c r="K135">
        <v>1131</v>
      </c>
      <c r="L135">
        <v>4521</v>
      </c>
      <c r="M135">
        <v>40</v>
      </c>
      <c r="N135" s="1">
        <v>1.0390000000000001E-8</v>
      </c>
      <c r="O135" s="1">
        <v>6.2202300000000001E-9</v>
      </c>
      <c r="P135">
        <v>42</v>
      </c>
      <c r="Q135">
        <v>4.1442199999999998</v>
      </c>
      <c r="R135">
        <v>203</v>
      </c>
      <c r="S135" s="1">
        <v>23701500</v>
      </c>
      <c r="T135" s="1">
        <v>6829010</v>
      </c>
      <c r="U135">
        <v>4622.1400000000003</v>
      </c>
      <c r="V135">
        <v>0.317</v>
      </c>
      <c r="W135" s="1">
        <v>6.4253399999999997E-9</v>
      </c>
      <c r="X135">
        <v>572.99900000000002</v>
      </c>
      <c r="Z135" s="1">
        <f t="shared" si="5"/>
        <v>-4.0629399999999996E-9</v>
      </c>
      <c r="AA135">
        <v>135</v>
      </c>
      <c r="AB135">
        <f t="shared" si="4"/>
        <v>0</v>
      </c>
    </row>
    <row r="136" spans="1:28" x14ac:dyDescent="0.25">
      <c r="A136" t="s">
        <v>185</v>
      </c>
      <c r="B136">
        <v>0</v>
      </c>
      <c r="C136">
        <v>0</v>
      </c>
      <c r="D136">
        <v>2</v>
      </c>
      <c r="E136">
        <v>4</v>
      </c>
      <c r="F136">
        <v>1356</v>
      </c>
      <c r="G136">
        <v>0</v>
      </c>
      <c r="H136">
        <v>0</v>
      </c>
      <c r="I136">
        <v>229</v>
      </c>
      <c r="J136">
        <v>197</v>
      </c>
      <c r="K136">
        <v>224</v>
      </c>
      <c r="L136">
        <v>1362</v>
      </c>
      <c r="M136">
        <v>40</v>
      </c>
      <c r="N136" s="1">
        <v>4.835E-9</v>
      </c>
      <c r="O136" s="1">
        <v>2.3624E-9</v>
      </c>
      <c r="P136">
        <v>46</v>
      </c>
      <c r="Q136">
        <v>4.7594599999999998</v>
      </c>
      <c r="R136">
        <v>66</v>
      </c>
      <c r="S136" s="1">
        <v>23701500</v>
      </c>
      <c r="T136" s="1">
        <v>2029430</v>
      </c>
      <c r="U136">
        <v>4893.4399999999996</v>
      </c>
      <c r="V136">
        <v>7.7600000000000002E-2</v>
      </c>
      <c r="W136" s="1">
        <v>2.3624E-9</v>
      </c>
      <c r="X136">
        <v>200.209</v>
      </c>
      <c r="Z136" s="1">
        <f t="shared" si="5"/>
        <v>5.5796E-10</v>
      </c>
      <c r="AA136">
        <v>136</v>
      </c>
      <c r="AB136">
        <f t="shared" si="4"/>
        <v>5.5796E-10</v>
      </c>
    </row>
    <row r="137" spans="1:28" x14ac:dyDescent="0.25">
      <c r="A137" t="s">
        <v>186</v>
      </c>
      <c r="B137">
        <v>0</v>
      </c>
      <c r="C137">
        <v>0</v>
      </c>
      <c r="D137">
        <v>6</v>
      </c>
      <c r="E137">
        <v>209</v>
      </c>
      <c r="F137">
        <v>4068</v>
      </c>
      <c r="G137">
        <v>0</v>
      </c>
      <c r="H137">
        <v>0</v>
      </c>
      <c r="I137">
        <v>229</v>
      </c>
      <c r="J137">
        <v>197</v>
      </c>
      <c r="K137">
        <v>672</v>
      </c>
      <c r="L137">
        <v>4283</v>
      </c>
      <c r="M137">
        <v>40</v>
      </c>
      <c r="N137" s="1">
        <v>4.6299999999999999E-9</v>
      </c>
      <c r="O137" s="1">
        <v>2.4417699999999999E-9</v>
      </c>
      <c r="P137">
        <v>38</v>
      </c>
      <c r="Q137">
        <v>5.5362099999999996</v>
      </c>
      <c r="R137">
        <v>150</v>
      </c>
      <c r="S137" s="1">
        <v>23701500</v>
      </c>
      <c r="T137" s="1">
        <v>6354970</v>
      </c>
      <c r="U137">
        <v>4339.08</v>
      </c>
      <c r="V137">
        <v>0.28799999999999998</v>
      </c>
      <c r="W137" s="1">
        <v>2.92036E-9</v>
      </c>
      <c r="X137">
        <v>523.69600000000003</v>
      </c>
      <c r="Z137" s="1">
        <f t="shared" si="5"/>
        <v>4.4054799999999996E-9</v>
      </c>
      <c r="AA137" s="1">
        <v>137</v>
      </c>
      <c r="AB137">
        <f t="shared" si="4"/>
        <v>0</v>
      </c>
    </row>
    <row r="138" spans="1:28" x14ac:dyDescent="0.25">
      <c r="A138" t="s">
        <v>187</v>
      </c>
      <c r="B138">
        <v>0</v>
      </c>
      <c r="C138">
        <v>0</v>
      </c>
      <c r="D138">
        <v>433</v>
      </c>
      <c r="E138">
        <v>1024</v>
      </c>
      <c r="F138">
        <v>2145</v>
      </c>
      <c r="G138">
        <v>0</v>
      </c>
      <c r="H138">
        <v>0</v>
      </c>
      <c r="I138">
        <v>131</v>
      </c>
      <c r="J138">
        <v>114</v>
      </c>
      <c r="K138">
        <v>1122</v>
      </c>
      <c r="L138">
        <v>3602</v>
      </c>
      <c r="M138">
        <v>40</v>
      </c>
      <c r="N138" s="1">
        <v>1.2180000000000001E-8</v>
      </c>
      <c r="O138" s="1">
        <v>7.0677999999999999E-9</v>
      </c>
      <c r="P138">
        <v>50</v>
      </c>
      <c r="Q138">
        <v>5.7074100000000003</v>
      </c>
      <c r="R138">
        <v>203</v>
      </c>
      <c r="S138" s="1">
        <v>23701500</v>
      </c>
      <c r="T138" s="1">
        <v>5466160</v>
      </c>
      <c r="U138">
        <v>5580.69</v>
      </c>
      <c r="V138">
        <v>0.26900000000000002</v>
      </c>
      <c r="W138" s="1">
        <v>7.32584E-9</v>
      </c>
      <c r="X138">
        <v>442.94299999999998</v>
      </c>
      <c r="Z138" s="1">
        <f t="shared" si="5"/>
        <v>2.1610999999999958E-10</v>
      </c>
      <c r="AA138">
        <v>138</v>
      </c>
      <c r="AB138">
        <f t="shared" si="4"/>
        <v>2.1610999999999958E-10</v>
      </c>
    </row>
    <row r="139" spans="1:28" x14ac:dyDescent="0.25">
      <c r="A139" t="s">
        <v>188</v>
      </c>
      <c r="B139">
        <v>0</v>
      </c>
      <c r="C139">
        <v>0</v>
      </c>
      <c r="D139">
        <v>1299</v>
      </c>
      <c r="E139">
        <v>3186</v>
      </c>
      <c r="F139">
        <v>6435</v>
      </c>
      <c r="G139">
        <v>0</v>
      </c>
      <c r="H139">
        <v>0</v>
      </c>
      <c r="I139">
        <v>131</v>
      </c>
      <c r="J139">
        <v>114</v>
      </c>
      <c r="K139">
        <v>3366</v>
      </c>
      <c r="L139">
        <v>10920</v>
      </c>
      <c r="M139">
        <v>40</v>
      </c>
      <c r="N139" s="1">
        <v>1.1560000000000001E-8</v>
      </c>
      <c r="O139" s="1">
        <v>7.2684700000000002E-9</v>
      </c>
      <c r="P139">
        <v>60</v>
      </c>
      <c r="Q139">
        <v>5.7217900000000004</v>
      </c>
      <c r="R139">
        <v>435</v>
      </c>
      <c r="S139" s="1">
        <v>23701500</v>
      </c>
      <c r="T139" s="1">
        <v>16561200</v>
      </c>
      <c r="U139">
        <v>6757.53</v>
      </c>
      <c r="V139">
        <v>0.64600000000000002</v>
      </c>
      <c r="W139" s="1">
        <v>7.5419499999999996E-9</v>
      </c>
      <c r="X139">
        <v>1566.64</v>
      </c>
      <c r="Z139" s="1">
        <f t="shared" si="5"/>
        <v>-1.3470299999999992E-9</v>
      </c>
      <c r="AA139">
        <v>139</v>
      </c>
      <c r="AB139">
        <f t="shared" si="4"/>
        <v>0</v>
      </c>
    </row>
    <row r="140" spans="1:28" x14ac:dyDescent="0.25">
      <c r="A140" t="s">
        <v>189</v>
      </c>
      <c r="B140">
        <v>0</v>
      </c>
      <c r="C140">
        <v>0</v>
      </c>
      <c r="D140">
        <v>190</v>
      </c>
      <c r="E140">
        <v>1944</v>
      </c>
      <c r="F140">
        <v>2464</v>
      </c>
      <c r="G140">
        <v>0</v>
      </c>
      <c r="H140">
        <v>0</v>
      </c>
      <c r="I140">
        <v>10</v>
      </c>
      <c r="J140">
        <v>10</v>
      </c>
      <c r="K140">
        <v>0</v>
      </c>
      <c r="L140">
        <v>4598</v>
      </c>
      <c r="M140">
        <v>40</v>
      </c>
      <c r="N140" s="1">
        <v>9.1459999999999996E-9</v>
      </c>
      <c r="O140" s="1">
        <v>5.64796E-9</v>
      </c>
      <c r="P140">
        <v>62</v>
      </c>
      <c r="Q140">
        <v>5.5374999999999996</v>
      </c>
      <c r="R140">
        <v>159</v>
      </c>
      <c r="S140" s="1">
        <v>23701500</v>
      </c>
      <c r="T140" s="1">
        <v>6814190</v>
      </c>
      <c r="U140">
        <v>6897.47</v>
      </c>
      <c r="V140">
        <v>0.26600000000000001</v>
      </c>
      <c r="W140" s="1">
        <v>6.1949200000000004E-9</v>
      </c>
      <c r="X140">
        <v>1108.01</v>
      </c>
      <c r="Z140" s="1"/>
      <c r="AA140" s="1">
        <v>140</v>
      </c>
      <c r="AB140">
        <f t="shared" si="4"/>
        <v>0</v>
      </c>
    </row>
    <row r="141" spans="1:28" x14ac:dyDescent="0.25">
      <c r="A141" t="s">
        <v>190</v>
      </c>
      <c r="B141">
        <v>0</v>
      </c>
      <c r="C141">
        <v>0</v>
      </c>
      <c r="D141">
        <v>570</v>
      </c>
      <c r="E141">
        <v>5842</v>
      </c>
      <c r="F141">
        <v>7392</v>
      </c>
      <c r="G141">
        <v>0</v>
      </c>
      <c r="H141">
        <v>0</v>
      </c>
      <c r="I141">
        <v>10</v>
      </c>
      <c r="J141">
        <v>10</v>
      </c>
      <c r="K141">
        <v>0</v>
      </c>
      <c r="L141">
        <v>13804</v>
      </c>
      <c r="M141">
        <v>40</v>
      </c>
      <c r="Z141" s="1"/>
      <c r="AA141">
        <v>141</v>
      </c>
      <c r="AB141">
        <f t="shared" si="4"/>
        <v>0</v>
      </c>
    </row>
    <row r="142" spans="1:28" x14ac:dyDescent="0.25">
      <c r="A142" t="s">
        <v>191</v>
      </c>
      <c r="B142">
        <v>0</v>
      </c>
      <c r="C142">
        <v>0</v>
      </c>
      <c r="D142">
        <v>45</v>
      </c>
      <c r="E142">
        <v>227</v>
      </c>
      <c r="F142">
        <v>792</v>
      </c>
      <c r="G142">
        <v>0</v>
      </c>
      <c r="H142">
        <v>0</v>
      </c>
      <c r="I142">
        <v>8</v>
      </c>
      <c r="J142">
        <v>63</v>
      </c>
      <c r="K142">
        <v>0</v>
      </c>
      <c r="L142">
        <v>1064</v>
      </c>
      <c r="M142">
        <v>40</v>
      </c>
      <c r="N142" s="1">
        <v>8.1189999999999998E-9</v>
      </c>
      <c r="O142" s="1">
        <v>4.1541299999999996E-9</v>
      </c>
      <c r="P142">
        <v>46</v>
      </c>
      <c r="Q142">
        <v>6.6231200000000001</v>
      </c>
      <c r="R142">
        <v>71</v>
      </c>
      <c r="S142" s="1">
        <v>23701500</v>
      </c>
      <c r="T142" s="1">
        <v>1585030</v>
      </c>
      <c r="U142">
        <v>4893.4399999999996</v>
      </c>
      <c r="V142">
        <v>0.109</v>
      </c>
      <c r="W142" s="1">
        <v>5.5789000000000002E-9</v>
      </c>
      <c r="X142">
        <v>295.911</v>
      </c>
      <c r="Z142" s="1">
        <f t="shared" si="5"/>
        <v>3.7484999999999938E-10</v>
      </c>
      <c r="AA142">
        <v>142</v>
      </c>
      <c r="AB142">
        <f t="shared" si="4"/>
        <v>3.7484999999999938E-10</v>
      </c>
    </row>
    <row r="143" spans="1:28" x14ac:dyDescent="0.25">
      <c r="A143" t="s">
        <v>192</v>
      </c>
      <c r="B143">
        <v>0</v>
      </c>
      <c r="C143">
        <v>0</v>
      </c>
      <c r="D143">
        <v>135</v>
      </c>
      <c r="E143">
        <v>744</v>
      </c>
      <c r="F143">
        <v>2376</v>
      </c>
      <c r="G143">
        <v>0</v>
      </c>
      <c r="H143">
        <v>0</v>
      </c>
      <c r="I143">
        <v>8</v>
      </c>
      <c r="J143">
        <v>63</v>
      </c>
      <c r="K143">
        <v>0</v>
      </c>
      <c r="L143">
        <v>3255</v>
      </c>
      <c r="M143">
        <v>40</v>
      </c>
      <c r="N143" s="1">
        <v>1.006E-8</v>
      </c>
      <c r="O143" s="1">
        <v>5.1906799999999997E-9</v>
      </c>
      <c r="P143">
        <v>64</v>
      </c>
      <c r="Q143">
        <v>5.7720799999999999</v>
      </c>
      <c r="R143">
        <v>162</v>
      </c>
      <c r="S143" s="1">
        <v>23701500</v>
      </c>
      <c r="T143" s="1">
        <v>4829180</v>
      </c>
      <c r="U143">
        <v>7049.54</v>
      </c>
      <c r="V143">
        <v>0.20200000000000001</v>
      </c>
      <c r="W143" s="1">
        <v>5.9537499999999996E-9</v>
      </c>
      <c r="X143">
        <v>674.31700000000001</v>
      </c>
      <c r="Z143" s="1">
        <f t="shared" si="5"/>
        <v>4.7452500000000008E-9</v>
      </c>
      <c r="AA143" s="1">
        <v>143</v>
      </c>
      <c r="AB143">
        <f t="shared" si="4"/>
        <v>0</v>
      </c>
    </row>
    <row r="144" spans="1:28" x14ac:dyDescent="0.25">
      <c r="A144" t="s">
        <v>193</v>
      </c>
      <c r="B144">
        <v>0</v>
      </c>
      <c r="C144">
        <v>0</v>
      </c>
      <c r="D144">
        <v>276</v>
      </c>
      <c r="E144">
        <v>965</v>
      </c>
      <c r="F144">
        <v>2298</v>
      </c>
      <c r="G144">
        <v>0</v>
      </c>
      <c r="H144">
        <v>0</v>
      </c>
      <c r="I144">
        <v>20</v>
      </c>
      <c r="J144">
        <v>116</v>
      </c>
      <c r="K144">
        <v>886</v>
      </c>
      <c r="L144">
        <v>3539</v>
      </c>
      <c r="M144">
        <v>40</v>
      </c>
      <c r="N144" s="1">
        <v>1.808E-8</v>
      </c>
      <c r="O144" s="1">
        <v>1.02778E-8</v>
      </c>
      <c r="P144">
        <v>56</v>
      </c>
      <c r="Q144">
        <v>6.7866499999999998</v>
      </c>
      <c r="R144">
        <v>129</v>
      </c>
      <c r="S144" s="1">
        <v>23701500</v>
      </c>
      <c r="T144" s="1">
        <v>5318030</v>
      </c>
      <c r="U144">
        <v>6004.89</v>
      </c>
      <c r="V144">
        <v>0.26200000000000001</v>
      </c>
      <c r="W144" s="1">
        <v>1.0699E-8</v>
      </c>
      <c r="X144">
        <v>817.91099999999994</v>
      </c>
      <c r="Z144" s="1">
        <f t="shared" si="5"/>
        <v>3.1100000000000027E-10</v>
      </c>
      <c r="AA144">
        <v>144</v>
      </c>
      <c r="AB144">
        <f t="shared" si="4"/>
        <v>3.1100000000000027E-10</v>
      </c>
    </row>
    <row r="145" spans="1:28" x14ac:dyDescent="0.25">
      <c r="A145" t="s">
        <v>194</v>
      </c>
      <c r="B145">
        <v>0</v>
      </c>
      <c r="C145">
        <v>0</v>
      </c>
      <c r="D145">
        <v>828</v>
      </c>
      <c r="E145">
        <v>3011</v>
      </c>
      <c r="F145">
        <v>6894</v>
      </c>
      <c r="G145">
        <v>0</v>
      </c>
      <c r="H145">
        <v>0</v>
      </c>
      <c r="I145">
        <v>20</v>
      </c>
      <c r="J145">
        <v>116</v>
      </c>
      <c r="K145">
        <v>2658</v>
      </c>
      <c r="L145">
        <v>10733</v>
      </c>
      <c r="M145">
        <v>40</v>
      </c>
      <c r="N145" s="1">
        <v>2.035E-8</v>
      </c>
      <c r="O145" s="1">
        <v>1.0804899999999999E-8</v>
      </c>
      <c r="P145">
        <v>68</v>
      </c>
      <c r="Q145">
        <v>6.4259700000000004</v>
      </c>
      <c r="R145">
        <v>411</v>
      </c>
      <c r="S145" s="1">
        <v>23701500</v>
      </c>
      <c r="T145" s="1">
        <v>16116800</v>
      </c>
      <c r="U145">
        <v>7309.34</v>
      </c>
      <c r="V145">
        <v>0.61899999999999999</v>
      </c>
      <c r="W145" s="1">
        <v>1.1010000000000001E-8</v>
      </c>
      <c r="X145">
        <v>36582.1</v>
      </c>
      <c r="Z145" s="1">
        <f t="shared" si="5"/>
        <v>-6.183860000000001E-9</v>
      </c>
      <c r="AA145">
        <v>145</v>
      </c>
      <c r="AB145">
        <f t="shared" si="4"/>
        <v>0</v>
      </c>
    </row>
    <row r="146" spans="1:28" x14ac:dyDescent="0.25">
      <c r="A146" t="s">
        <v>195</v>
      </c>
      <c r="B146">
        <v>0</v>
      </c>
      <c r="C146">
        <v>0</v>
      </c>
      <c r="D146">
        <v>66</v>
      </c>
      <c r="E146">
        <v>502</v>
      </c>
      <c r="F146">
        <v>829</v>
      </c>
      <c r="G146">
        <v>0</v>
      </c>
      <c r="H146">
        <v>0</v>
      </c>
      <c r="I146">
        <v>14</v>
      </c>
      <c r="J146">
        <v>14</v>
      </c>
      <c r="K146">
        <v>0</v>
      </c>
      <c r="L146">
        <v>1397</v>
      </c>
      <c r="M146">
        <v>40</v>
      </c>
      <c r="N146" s="1">
        <v>7.6399999999999993E-9</v>
      </c>
      <c r="O146" s="1">
        <v>3.8122800000000004E-9</v>
      </c>
      <c r="P146">
        <v>38</v>
      </c>
      <c r="Q146">
        <v>6.0071399999999997</v>
      </c>
      <c r="R146">
        <v>78</v>
      </c>
      <c r="S146" s="1">
        <v>23701500</v>
      </c>
      <c r="T146" s="1">
        <v>2073870</v>
      </c>
      <c r="U146">
        <v>4339.08</v>
      </c>
      <c r="V146">
        <v>0.126</v>
      </c>
      <c r="W146" s="1">
        <v>4.8261399999999996E-9</v>
      </c>
      <c r="X146">
        <v>242.76400000000001</v>
      </c>
      <c r="Z146" s="1">
        <f t="shared" si="5"/>
        <v>5.1228000000000063E-10</v>
      </c>
      <c r="AA146" s="1">
        <v>146</v>
      </c>
      <c r="AB146">
        <f t="shared" si="4"/>
        <v>5.1228000000000063E-10</v>
      </c>
    </row>
    <row r="147" spans="1:28" x14ac:dyDescent="0.25">
      <c r="A147" t="s">
        <v>196</v>
      </c>
      <c r="B147">
        <v>0</v>
      </c>
      <c r="C147">
        <v>0</v>
      </c>
      <c r="D147">
        <v>198</v>
      </c>
      <c r="E147">
        <v>1520</v>
      </c>
      <c r="F147">
        <v>2487</v>
      </c>
      <c r="G147">
        <v>0</v>
      </c>
      <c r="H147">
        <v>0</v>
      </c>
      <c r="I147">
        <v>14</v>
      </c>
      <c r="J147">
        <v>14</v>
      </c>
      <c r="K147">
        <v>0</v>
      </c>
      <c r="L147">
        <v>4205</v>
      </c>
      <c r="M147">
        <v>40</v>
      </c>
      <c r="N147" s="1">
        <v>9.2240000000000004E-9</v>
      </c>
      <c r="O147" s="1">
        <v>5.1333099999999999E-9</v>
      </c>
      <c r="P147">
        <v>52</v>
      </c>
      <c r="Q147">
        <v>5.8969500000000004</v>
      </c>
      <c r="R147">
        <v>175</v>
      </c>
      <c r="S147" s="1">
        <v>23701500</v>
      </c>
      <c r="T147" s="1">
        <v>6236470</v>
      </c>
      <c r="U147">
        <v>5724.37</v>
      </c>
      <c r="V147">
        <v>0.26600000000000001</v>
      </c>
      <c r="W147" s="1">
        <v>5.3384200000000003E-9</v>
      </c>
      <c r="X147">
        <v>562.471</v>
      </c>
      <c r="Z147" s="1">
        <f t="shared" si="5"/>
        <v>1.2313499999999995E-9</v>
      </c>
      <c r="AA147">
        <v>147</v>
      </c>
      <c r="AB147">
        <f t="shared" si="4"/>
        <v>0</v>
      </c>
    </row>
    <row r="148" spans="1:28" x14ac:dyDescent="0.25">
      <c r="A148" t="s">
        <v>197</v>
      </c>
      <c r="B148">
        <v>0</v>
      </c>
      <c r="C148">
        <v>0</v>
      </c>
      <c r="D148">
        <v>84</v>
      </c>
      <c r="E148">
        <v>979</v>
      </c>
      <c r="F148">
        <v>3512</v>
      </c>
      <c r="G148">
        <v>0</v>
      </c>
      <c r="H148">
        <v>0</v>
      </c>
      <c r="I148">
        <v>16</v>
      </c>
      <c r="J148">
        <v>40</v>
      </c>
      <c r="K148">
        <v>0</v>
      </c>
      <c r="L148">
        <v>4575</v>
      </c>
      <c r="M148">
        <v>40</v>
      </c>
      <c r="N148" s="1">
        <v>9.7830000000000006E-9</v>
      </c>
      <c r="O148" s="1">
        <v>5.74933E-9</v>
      </c>
      <c r="P148">
        <v>62</v>
      </c>
      <c r="Q148">
        <v>7.8638500000000002</v>
      </c>
      <c r="R148">
        <v>158</v>
      </c>
      <c r="S148" s="1">
        <v>23701500</v>
      </c>
      <c r="T148" s="1">
        <v>6784570</v>
      </c>
      <c r="U148">
        <v>6897.47</v>
      </c>
      <c r="V148">
        <v>0.33100000000000002</v>
      </c>
      <c r="W148" s="1">
        <v>6.5697699999999997E-9</v>
      </c>
      <c r="X148">
        <v>1522.47</v>
      </c>
      <c r="Z148" s="1"/>
      <c r="AA148">
        <v>148</v>
      </c>
      <c r="AB148">
        <f t="shared" si="4"/>
        <v>0</v>
      </c>
    </row>
    <row r="149" spans="1:28" x14ac:dyDescent="0.25">
      <c r="A149" t="s">
        <v>198</v>
      </c>
      <c r="B149">
        <v>0</v>
      </c>
      <c r="C149">
        <v>0</v>
      </c>
      <c r="D149">
        <v>252</v>
      </c>
      <c r="E149">
        <v>2977</v>
      </c>
      <c r="F149">
        <v>10536</v>
      </c>
      <c r="G149">
        <v>0</v>
      </c>
      <c r="H149">
        <v>0</v>
      </c>
      <c r="I149">
        <v>16</v>
      </c>
      <c r="J149">
        <v>40</v>
      </c>
      <c r="K149">
        <v>0</v>
      </c>
      <c r="L149">
        <v>13765</v>
      </c>
      <c r="M149">
        <v>40</v>
      </c>
      <c r="Z149" s="1"/>
      <c r="AA149" s="1">
        <v>149</v>
      </c>
      <c r="AB149">
        <f t="shared" si="4"/>
        <v>0</v>
      </c>
    </row>
    <row r="150" spans="1:28" x14ac:dyDescent="0.25">
      <c r="A150" t="s">
        <v>199</v>
      </c>
      <c r="B150">
        <v>0</v>
      </c>
      <c r="C150">
        <v>0</v>
      </c>
      <c r="D150">
        <v>172</v>
      </c>
      <c r="E150">
        <v>432</v>
      </c>
      <c r="F150">
        <v>1326</v>
      </c>
      <c r="G150">
        <v>0</v>
      </c>
      <c r="H150">
        <v>0</v>
      </c>
      <c r="I150">
        <v>4</v>
      </c>
      <c r="J150">
        <v>6</v>
      </c>
      <c r="K150">
        <v>8</v>
      </c>
      <c r="L150">
        <v>1930</v>
      </c>
      <c r="M150">
        <v>40</v>
      </c>
      <c r="N150" s="1">
        <v>1.513E-8</v>
      </c>
      <c r="O150" s="1">
        <v>7.9058000000000006E-9</v>
      </c>
      <c r="P150">
        <v>30</v>
      </c>
      <c r="Q150">
        <v>5.2702299999999997</v>
      </c>
      <c r="R150">
        <v>84</v>
      </c>
      <c r="S150" s="1">
        <v>23701500</v>
      </c>
      <c r="T150" s="1">
        <v>2873800</v>
      </c>
      <c r="U150">
        <v>3613.24</v>
      </c>
      <c r="V150">
        <v>0.13100000000000001</v>
      </c>
      <c r="W150" s="1">
        <v>8.1212199999999994E-9</v>
      </c>
      <c r="X150">
        <v>213.08</v>
      </c>
      <c r="Z150" s="1">
        <f t="shared" si="5"/>
        <v>1.3791000000000041E-10</v>
      </c>
      <c r="AA150">
        <v>150</v>
      </c>
      <c r="AB150">
        <f t="shared" si="4"/>
        <v>1.3791000000000041E-10</v>
      </c>
    </row>
    <row r="151" spans="1:28" x14ac:dyDescent="0.25">
      <c r="A151" t="s">
        <v>200</v>
      </c>
      <c r="B151">
        <v>0</v>
      </c>
      <c r="C151">
        <v>0</v>
      </c>
      <c r="D151">
        <v>516</v>
      </c>
      <c r="E151">
        <v>1302</v>
      </c>
      <c r="F151">
        <v>3978</v>
      </c>
      <c r="G151">
        <v>0</v>
      </c>
      <c r="H151">
        <v>0</v>
      </c>
      <c r="I151">
        <v>4</v>
      </c>
      <c r="J151">
        <v>6</v>
      </c>
      <c r="K151">
        <v>24</v>
      </c>
      <c r="L151">
        <v>5796</v>
      </c>
      <c r="M151">
        <v>40</v>
      </c>
      <c r="N151" s="1">
        <v>1.4E-8</v>
      </c>
      <c r="O151" s="1">
        <v>8.1682800000000007E-9</v>
      </c>
      <c r="P151">
        <v>34</v>
      </c>
      <c r="Q151">
        <v>4.7894500000000004</v>
      </c>
      <c r="R151">
        <v>210</v>
      </c>
      <c r="S151" s="1">
        <v>23701500</v>
      </c>
      <c r="T151" s="1">
        <v>8606620</v>
      </c>
      <c r="U151">
        <v>4057.97</v>
      </c>
      <c r="V151">
        <v>0.32400000000000001</v>
      </c>
      <c r="W151" s="1">
        <v>8.2591299999999998E-9</v>
      </c>
      <c r="X151">
        <v>589.36699999999996</v>
      </c>
      <c r="Z151" s="1">
        <f t="shared" si="5"/>
        <v>-2.0763399999999999E-9</v>
      </c>
      <c r="AA151">
        <v>151</v>
      </c>
      <c r="AB151">
        <f t="shared" si="4"/>
        <v>0</v>
      </c>
    </row>
    <row r="152" spans="1:28" x14ac:dyDescent="0.25">
      <c r="A152" t="s">
        <v>201</v>
      </c>
      <c r="B152">
        <v>0</v>
      </c>
      <c r="C152">
        <v>68</v>
      </c>
      <c r="D152">
        <v>291</v>
      </c>
      <c r="E152">
        <v>2508</v>
      </c>
      <c r="F152">
        <v>3175</v>
      </c>
      <c r="G152">
        <v>0</v>
      </c>
      <c r="H152">
        <v>0</v>
      </c>
      <c r="I152">
        <v>29</v>
      </c>
      <c r="J152">
        <v>106</v>
      </c>
      <c r="K152">
        <v>1463</v>
      </c>
      <c r="L152">
        <v>6042</v>
      </c>
      <c r="M152">
        <v>40</v>
      </c>
      <c r="N152" s="1">
        <v>1.213E-8</v>
      </c>
      <c r="O152" s="1">
        <v>5.8976199999999997E-9</v>
      </c>
      <c r="P152">
        <v>44</v>
      </c>
      <c r="Q152">
        <v>3.9787499999999998</v>
      </c>
      <c r="R152">
        <v>179</v>
      </c>
      <c r="S152" s="1">
        <v>23701500</v>
      </c>
      <c r="T152" s="1">
        <v>9421330</v>
      </c>
      <c r="U152">
        <v>4755.32</v>
      </c>
      <c r="V152">
        <v>0.372</v>
      </c>
      <c r="W152" s="1">
        <v>6.1827899999999999E-9</v>
      </c>
      <c r="X152">
        <v>745.62</v>
      </c>
      <c r="Z152" s="1"/>
      <c r="AA152" s="1">
        <v>152</v>
      </c>
      <c r="AB152">
        <f t="shared" si="4"/>
        <v>0</v>
      </c>
    </row>
    <row r="153" spans="1:28" x14ac:dyDescent="0.25">
      <c r="A153" t="s">
        <v>202</v>
      </c>
      <c r="B153">
        <v>0</v>
      </c>
      <c r="C153">
        <v>204</v>
      </c>
      <c r="D153">
        <v>873</v>
      </c>
      <c r="E153">
        <v>7630</v>
      </c>
      <c r="F153">
        <v>9525</v>
      </c>
      <c r="G153">
        <v>0</v>
      </c>
      <c r="H153">
        <v>0</v>
      </c>
      <c r="I153">
        <v>29</v>
      </c>
      <c r="J153">
        <v>106</v>
      </c>
      <c r="K153">
        <v>4389</v>
      </c>
      <c r="L153">
        <v>18232</v>
      </c>
      <c r="M153">
        <v>40</v>
      </c>
      <c r="Z153" s="1"/>
      <c r="AA153">
        <v>153</v>
      </c>
      <c r="AB153">
        <f t="shared" si="4"/>
        <v>0</v>
      </c>
    </row>
    <row r="154" spans="1:28" x14ac:dyDescent="0.25">
      <c r="A154" t="s">
        <v>203</v>
      </c>
      <c r="B154">
        <v>12</v>
      </c>
      <c r="C154">
        <v>9</v>
      </c>
      <c r="D154">
        <v>1600</v>
      </c>
      <c r="E154">
        <v>1167</v>
      </c>
      <c r="F154">
        <v>3389</v>
      </c>
      <c r="G154">
        <v>0</v>
      </c>
      <c r="H154">
        <v>0</v>
      </c>
      <c r="I154">
        <v>38</v>
      </c>
      <c r="J154">
        <v>304</v>
      </c>
      <c r="K154">
        <v>1260</v>
      </c>
      <c r="L154">
        <v>6177</v>
      </c>
      <c r="M154">
        <v>40</v>
      </c>
      <c r="N154" s="1">
        <v>9.2259999999999994E-9</v>
      </c>
      <c r="O154" s="1">
        <v>4.6451E-9</v>
      </c>
      <c r="P154">
        <v>44</v>
      </c>
      <c r="Q154">
        <v>4.2943300000000004</v>
      </c>
      <c r="R154">
        <v>244</v>
      </c>
      <c r="S154" s="1">
        <v>23701500</v>
      </c>
      <c r="T154" s="1">
        <v>9539840</v>
      </c>
      <c r="U154">
        <v>4755.32</v>
      </c>
      <c r="V154">
        <v>0.40799999999999997</v>
      </c>
      <c r="W154" s="1">
        <v>5.0902100000000004E-9</v>
      </c>
      <c r="X154">
        <v>883.096</v>
      </c>
      <c r="Z154" s="1"/>
      <c r="AA154">
        <v>154</v>
      </c>
      <c r="AB154">
        <f t="shared" si="4"/>
        <v>0</v>
      </c>
    </row>
    <row r="155" spans="1:28" x14ac:dyDescent="0.25">
      <c r="A155" t="s">
        <v>204</v>
      </c>
      <c r="B155">
        <v>36</v>
      </c>
      <c r="C155">
        <v>27</v>
      </c>
      <c r="D155">
        <v>4800</v>
      </c>
      <c r="E155">
        <v>3805</v>
      </c>
      <c r="F155">
        <v>10167</v>
      </c>
      <c r="G155">
        <v>0</v>
      </c>
      <c r="H155">
        <v>0</v>
      </c>
      <c r="I155">
        <v>38</v>
      </c>
      <c r="J155">
        <v>304</v>
      </c>
      <c r="K155">
        <v>3780</v>
      </c>
      <c r="L155">
        <v>18835</v>
      </c>
      <c r="M155">
        <v>40</v>
      </c>
      <c r="Z155" s="1"/>
      <c r="AA155" s="1">
        <v>155</v>
      </c>
      <c r="AB155">
        <f t="shared" si="4"/>
        <v>0</v>
      </c>
    </row>
    <row r="156" spans="1:28" x14ac:dyDescent="0.25">
      <c r="A156" t="s">
        <v>205</v>
      </c>
      <c r="B156">
        <v>0</v>
      </c>
      <c r="C156">
        <v>0</v>
      </c>
      <c r="D156">
        <v>129</v>
      </c>
      <c r="E156">
        <v>584</v>
      </c>
      <c r="F156">
        <v>1037</v>
      </c>
      <c r="G156">
        <v>0</v>
      </c>
      <c r="H156">
        <v>0</v>
      </c>
      <c r="I156">
        <v>41</v>
      </c>
      <c r="J156">
        <v>35</v>
      </c>
      <c r="K156">
        <v>0</v>
      </c>
      <c r="L156">
        <v>1750</v>
      </c>
      <c r="M156">
        <v>40</v>
      </c>
      <c r="N156" s="1">
        <v>7.025E-9</v>
      </c>
      <c r="O156" s="1">
        <v>3.8696500000000002E-9</v>
      </c>
      <c r="P156">
        <v>46</v>
      </c>
      <c r="Q156">
        <v>6.4266699999999997</v>
      </c>
      <c r="R156">
        <v>91</v>
      </c>
      <c r="S156" s="1">
        <v>23701500</v>
      </c>
      <c r="T156" s="1">
        <v>2592350</v>
      </c>
      <c r="U156">
        <v>4893.4399999999996</v>
      </c>
      <c r="V156">
        <v>0.14299999999999999</v>
      </c>
      <c r="W156" s="1">
        <v>5.1562999999999997E-9</v>
      </c>
      <c r="X156">
        <v>400.42200000000003</v>
      </c>
      <c r="Z156" s="1">
        <f t="shared" si="5"/>
        <v>1.6012000000000048E-10</v>
      </c>
      <c r="AA156">
        <v>156</v>
      </c>
      <c r="AB156">
        <f t="shared" si="4"/>
        <v>1.6012000000000048E-10</v>
      </c>
    </row>
    <row r="157" spans="1:28" x14ac:dyDescent="0.25">
      <c r="A157" t="s">
        <v>206</v>
      </c>
      <c r="B157">
        <v>0</v>
      </c>
      <c r="C157">
        <v>0</v>
      </c>
      <c r="D157">
        <v>387</v>
      </c>
      <c r="E157">
        <v>1787</v>
      </c>
      <c r="F157">
        <v>3111</v>
      </c>
      <c r="G157">
        <v>0</v>
      </c>
      <c r="H157">
        <v>0</v>
      </c>
      <c r="I157">
        <v>41</v>
      </c>
      <c r="J157">
        <v>35</v>
      </c>
      <c r="K157">
        <v>0</v>
      </c>
      <c r="L157">
        <v>5285</v>
      </c>
      <c r="M157">
        <v>40</v>
      </c>
      <c r="N157" s="1">
        <v>8.5400000000000007E-9</v>
      </c>
      <c r="O157" s="1">
        <v>5.1223099999999999E-9</v>
      </c>
      <c r="P157">
        <v>60</v>
      </c>
      <c r="Q157">
        <v>6.7040199999999999</v>
      </c>
      <c r="R157">
        <v>215</v>
      </c>
      <c r="S157" s="1">
        <v>23701500</v>
      </c>
      <c r="T157" s="1">
        <v>7836320</v>
      </c>
      <c r="U157">
        <v>6757.53</v>
      </c>
      <c r="V157">
        <v>0.32800000000000001</v>
      </c>
      <c r="W157" s="1">
        <v>5.3164200000000001E-9</v>
      </c>
      <c r="X157">
        <v>1115.03</v>
      </c>
      <c r="Z157" s="1">
        <f t="shared" si="5"/>
        <v>6.9470000000000009E-10</v>
      </c>
      <c r="AA157">
        <v>157</v>
      </c>
      <c r="AB157">
        <f t="shared" si="4"/>
        <v>0</v>
      </c>
    </row>
    <row r="158" spans="1:28" x14ac:dyDescent="0.25">
      <c r="A158" t="s">
        <v>207</v>
      </c>
      <c r="B158">
        <v>0</v>
      </c>
      <c r="C158">
        <v>0</v>
      </c>
      <c r="D158">
        <v>53</v>
      </c>
      <c r="E158">
        <v>892</v>
      </c>
      <c r="F158">
        <v>2745</v>
      </c>
      <c r="G158">
        <v>0</v>
      </c>
      <c r="H158">
        <v>0</v>
      </c>
      <c r="I158">
        <v>16</v>
      </c>
      <c r="J158">
        <v>46</v>
      </c>
      <c r="K158">
        <v>0</v>
      </c>
      <c r="L158">
        <v>3690</v>
      </c>
      <c r="M158">
        <v>40</v>
      </c>
      <c r="N158" s="1">
        <v>8.9519999999999997E-9</v>
      </c>
      <c r="O158" s="1">
        <v>5.5222200000000004E-9</v>
      </c>
      <c r="P158">
        <v>58</v>
      </c>
      <c r="Q158">
        <v>6.8973699999999996</v>
      </c>
      <c r="R158">
        <v>219</v>
      </c>
      <c r="S158" s="1">
        <v>23701500</v>
      </c>
      <c r="T158" s="1">
        <v>5466160</v>
      </c>
      <c r="U158">
        <v>6154.77</v>
      </c>
      <c r="V158">
        <v>0.246</v>
      </c>
      <c r="W158" s="1">
        <v>6.0111200000000002E-9</v>
      </c>
      <c r="X158">
        <v>792.29700000000003</v>
      </c>
      <c r="Z158" s="1">
        <f t="shared" si="5"/>
        <v>8.1081999999999948E-10</v>
      </c>
      <c r="AA158" s="1">
        <v>158</v>
      </c>
      <c r="AB158">
        <f t="shared" si="4"/>
        <v>8.1081999999999948E-10</v>
      </c>
    </row>
    <row r="159" spans="1:28" x14ac:dyDescent="0.25">
      <c r="A159" t="s">
        <v>208</v>
      </c>
      <c r="B159">
        <v>0</v>
      </c>
      <c r="C159">
        <v>0</v>
      </c>
      <c r="D159">
        <v>159</v>
      </c>
      <c r="E159">
        <v>2722</v>
      </c>
      <c r="F159">
        <v>8235</v>
      </c>
      <c r="G159">
        <v>0</v>
      </c>
      <c r="H159">
        <v>0</v>
      </c>
      <c r="I159">
        <v>16</v>
      </c>
      <c r="J159">
        <v>46</v>
      </c>
      <c r="K159">
        <v>0</v>
      </c>
      <c r="L159">
        <v>11116</v>
      </c>
      <c r="M159">
        <v>40</v>
      </c>
      <c r="N159" s="1">
        <v>1.0109999999999999E-8</v>
      </c>
      <c r="O159" s="1">
        <v>6.6388300000000003E-9</v>
      </c>
      <c r="P159">
        <v>66</v>
      </c>
      <c r="Q159">
        <v>6.8121900000000002</v>
      </c>
      <c r="R159">
        <v>324</v>
      </c>
      <c r="S159" s="1">
        <v>23701500</v>
      </c>
      <c r="T159" s="1">
        <v>16472300</v>
      </c>
      <c r="U159">
        <v>7185.35</v>
      </c>
      <c r="V159">
        <v>0.64500000000000002</v>
      </c>
      <c r="W159" s="1">
        <v>6.8219399999999997E-9</v>
      </c>
      <c r="X159">
        <v>1212.5999999999999</v>
      </c>
      <c r="Z159" s="1">
        <f t="shared" si="5"/>
        <v>-6.7076999999999933E-10</v>
      </c>
      <c r="AA159">
        <v>159</v>
      </c>
      <c r="AB159">
        <f t="shared" si="4"/>
        <v>0</v>
      </c>
    </row>
    <row r="160" spans="1:28" x14ac:dyDescent="0.25">
      <c r="A160" t="s">
        <v>209</v>
      </c>
      <c r="B160">
        <v>0</v>
      </c>
      <c r="C160">
        <v>0</v>
      </c>
      <c r="D160">
        <v>132</v>
      </c>
      <c r="E160">
        <v>283</v>
      </c>
      <c r="F160">
        <v>631</v>
      </c>
      <c r="G160">
        <v>0</v>
      </c>
      <c r="H160">
        <v>0</v>
      </c>
      <c r="I160">
        <v>52</v>
      </c>
      <c r="J160">
        <v>122</v>
      </c>
      <c r="K160">
        <v>385</v>
      </c>
      <c r="L160">
        <v>1046</v>
      </c>
      <c r="M160">
        <v>40</v>
      </c>
      <c r="N160" s="1">
        <v>9.5689999999999995E-9</v>
      </c>
      <c r="O160" s="1">
        <v>5.8093200000000004E-9</v>
      </c>
      <c r="P160">
        <v>30</v>
      </c>
      <c r="Q160">
        <v>4.7535100000000003</v>
      </c>
      <c r="R160">
        <v>60</v>
      </c>
      <c r="S160" s="1">
        <v>23701500</v>
      </c>
      <c r="T160" s="1">
        <v>1585030</v>
      </c>
      <c r="U160">
        <v>3613.24</v>
      </c>
      <c r="V160">
        <v>0.115</v>
      </c>
      <c r="W160" s="1">
        <v>6.1511700000000004E-9</v>
      </c>
      <c r="X160">
        <v>175.16399999999999</v>
      </c>
      <c r="Z160" s="1"/>
      <c r="AA160">
        <v>160</v>
      </c>
      <c r="AB160">
        <f t="shared" si="4"/>
        <v>0</v>
      </c>
    </row>
    <row r="161" spans="1:28" x14ac:dyDescent="0.25">
      <c r="A161" t="s">
        <v>210</v>
      </c>
      <c r="B161">
        <v>0</v>
      </c>
      <c r="C161">
        <v>0</v>
      </c>
      <c r="D161">
        <v>396</v>
      </c>
      <c r="E161">
        <v>971</v>
      </c>
      <c r="F161">
        <v>1893</v>
      </c>
      <c r="G161">
        <v>0</v>
      </c>
      <c r="H161">
        <v>0</v>
      </c>
      <c r="I161">
        <v>52</v>
      </c>
      <c r="J161">
        <v>122</v>
      </c>
      <c r="K161">
        <v>1155</v>
      </c>
      <c r="L161">
        <v>3260</v>
      </c>
      <c r="M161">
        <v>40</v>
      </c>
      <c r="N161" s="1">
        <v>1.0600000000000001E-8</v>
      </c>
      <c r="O161" s="1">
        <v>5.8776900000000002E-9</v>
      </c>
      <c r="P161">
        <v>36</v>
      </c>
      <c r="Q161">
        <v>4.9925600000000001</v>
      </c>
      <c r="R161">
        <v>171</v>
      </c>
      <c r="S161" s="1">
        <v>23701500</v>
      </c>
      <c r="T161" s="1">
        <v>4903250</v>
      </c>
      <c r="U161">
        <v>4198.1899999999996</v>
      </c>
      <c r="V161">
        <v>0.29599999999999999</v>
      </c>
      <c r="W161" s="1">
        <v>6.1511700000000004E-9</v>
      </c>
      <c r="X161">
        <v>716.64499999999998</v>
      </c>
      <c r="Z161" s="1">
        <f t="shared" si="5"/>
        <v>-6.1511700000000004E-9</v>
      </c>
      <c r="AA161" s="1">
        <v>161</v>
      </c>
      <c r="AB161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G19" sqref="G19"/>
    </sheetView>
  </sheetViews>
  <sheetFormatPr defaultRowHeight="15" x14ac:dyDescent="0.25"/>
  <cols>
    <col min="1" max="1" width="38.140625" customWidth="1"/>
    <col min="4" max="4" width="5.85546875" customWidth="1"/>
    <col min="6" max="6" width="5.28515625" customWidth="1"/>
    <col min="9" max="9" width="6.28515625" customWidth="1"/>
    <col min="10" max="10" width="7.28515625" customWidth="1"/>
    <col min="11" max="11" width="6.85546875" customWidth="1"/>
    <col min="16" max="16" width="4.85546875" customWidth="1"/>
    <col min="17" max="17" width="15.140625" customWidth="1"/>
    <col min="19" max="19" width="13.7109375" customWidth="1"/>
    <col min="20" max="20" width="15" customWidth="1"/>
    <col min="21" max="21" width="17" customWidth="1"/>
    <col min="22" max="22" width="16.140625" customWidth="1"/>
    <col min="23" max="23" width="14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tr">
        <f>CONCATENATE("difference ", results!A2)</f>
        <v>difference Width 200 alu4</v>
      </c>
      <c r="B2" t="e">
        <f>results!B3/results!B2</f>
        <v>#DIV/0!</v>
      </c>
      <c r="C2" t="e">
        <f>results!C3/results!C2</f>
        <v>#DIV/0!</v>
      </c>
      <c r="D2">
        <f>results!D3/results!D2</f>
        <v>3</v>
      </c>
      <c r="E2">
        <f>results!E3/results!E2</f>
        <v>3.0179372197309418</v>
      </c>
      <c r="F2">
        <f>results!F3/results!F2</f>
        <v>3</v>
      </c>
      <c r="G2" t="e">
        <f>results!G3/results!G2</f>
        <v>#DIV/0!</v>
      </c>
      <c r="H2" t="e">
        <f>results!H3/results!H2</f>
        <v>#DIV/0!</v>
      </c>
      <c r="I2">
        <f>results!I3/results!I2</f>
        <v>1</v>
      </c>
      <c r="J2">
        <f>results!J3/results!J2</f>
        <v>1</v>
      </c>
      <c r="L2">
        <f>results!L3/results!L2</f>
        <v>3.005256241787122</v>
      </c>
      <c r="M2">
        <f>results!M3/results!M2</f>
        <v>1.6666666666666667</v>
      </c>
      <c r="N2">
        <f>results!N3/results!N2</f>
        <v>1.3076923076923075</v>
      </c>
      <c r="O2">
        <f>results!O3/results!O2</f>
        <v>1.2475961538461537</v>
      </c>
      <c r="P2">
        <f>results!P3/results!P2</f>
        <v>1</v>
      </c>
      <c r="Q2">
        <f>results!Q3/results!Q2</f>
        <v>1.1107430660948674</v>
      </c>
      <c r="R2">
        <f>results!R3/results!R2</f>
        <v>2.5119047619047619</v>
      </c>
      <c r="S2">
        <f>results!S3/results!S2</f>
        <v>2.7807807807807809</v>
      </c>
      <c r="T2">
        <f>results!T3/results!T2</f>
        <v>2.9867841409691631</v>
      </c>
      <c r="U2">
        <f>results!U3/results!U2</f>
        <v>0.9779037448071809</v>
      </c>
      <c r="V2">
        <f>results!V3/results!V2</f>
        <v>1.3272727272727272</v>
      </c>
      <c r="W2">
        <f>results!W3/results!W2</f>
        <v>1.2004504504504505</v>
      </c>
      <c r="X2">
        <f>results!X3/results!X2</f>
        <v>3.8306428282126941</v>
      </c>
    </row>
    <row r="3" spans="1:24" x14ac:dyDescent="0.25">
      <c r="A3" t="str">
        <f>CONCATENATE("difference ", results!A4)</f>
        <v>difference Width 200 apex2</v>
      </c>
      <c r="B3" t="e">
        <f>results!B5/results!B4</f>
        <v>#DIV/0!</v>
      </c>
      <c r="C3" t="e">
        <f>results!C5/results!C4</f>
        <v>#DIV/0!</v>
      </c>
      <c r="D3">
        <f>results!D5/results!D4</f>
        <v>3</v>
      </c>
      <c r="E3">
        <f>results!E5/results!E4</f>
        <v>3.00509337860781</v>
      </c>
      <c r="F3">
        <f>results!F5/results!F4</f>
        <v>3</v>
      </c>
      <c r="G3" t="e">
        <f>results!G5/results!G4</f>
        <v>#DIV/0!</v>
      </c>
      <c r="H3" t="e">
        <f>results!H5/results!H4</f>
        <v>#DIV/0!</v>
      </c>
      <c r="I3">
        <f>results!I5/results!I4</f>
        <v>1</v>
      </c>
      <c r="J3">
        <f>results!J5/results!J4</f>
        <v>1</v>
      </c>
      <c r="L3">
        <f>results!L5/results!L4</f>
        <v>3.0015974440894571</v>
      </c>
      <c r="M3">
        <f>results!M5/results!M4</f>
        <v>1.8125</v>
      </c>
      <c r="N3">
        <f>results!N5/results!N4</f>
        <v>1.4383301707779887</v>
      </c>
      <c r="O3">
        <f>results!O5/results!O4</f>
        <v>1.2594235033259422</v>
      </c>
      <c r="P3">
        <f>results!P5/results!P4</f>
        <v>1</v>
      </c>
      <c r="Q3">
        <f>results!Q5/results!Q4</f>
        <v>1.1273837167114142</v>
      </c>
      <c r="R3">
        <f>results!R5/results!R4</f>
        <v>2.7901234567901234</v>
      </c>
      <c r="S3">
        <f>results!S5/results!S4</f>
        <v>3.2981530343007917</v>
      </c>
      <c r="T3">
        <f>results!T5/results!T4</f>
        <v>3.0035971223021583</v>
      </c>
      <c r="U3">
        <f>results!U5/results!U4</f>
        <v>0.95975940148634209</v>
      </c>
      <c r="V3">
        <f>results!V5/results!V4</f>
        <v>1.1212121212121211</v>
      </c>
      <c r="W3">
        <f>results!W5/results!W4</f>
        <v>1.25</v>
      </c>
      <c r="X3">
        <f>results!X5/results!X4</f>
        <v>4.1691253951527916</v>
      </c>
    </row>
    <row r="4" spans="1:24" x14ac:dyDescent="0.25">
      <c r="A4" t="str">
        <f>CONCATENATE("difference ", results!A6)</f>
        <v>difference Width 200 apex4</v>
      </c>
      <c r="B4">
        <f>results!B7/results!B6</f>
        <v>3</v>
      </c>
      <c r="C4" t="e">
        <f>results!C7/results!C6</f>
        <v>#DIV/0!</v>
      </c>
      <c r="D4">
        <f>results!D7/results!D6</f>
        <v>3</v>
      </c>
      <c r="E4">
        <f>results!E7/results!E6</f>
        <v>3.0353159851301115</v>
      </c>
      <c r="F4">
        <f>results!F7/results!F6</f>
        <v>3</v>
      </c>
      <c r="G4" t="e">
        <f>results!G7/results!G6</f>
        <v>#DIV/0!</v>
      </c>
      <c r="H4" t="e">
        <f>results!H7/results!H6</f>
        <v>#DIV/0!</v>
      </c>
      <c r="I4">
        <f>results!I7/results!I6</f>
        <v>1</v>
      </c>
      <c r="J4">
        <f>results!J7/results!J6</f>
        <v>1</v>
      </c>
      <c r="L4">
        <f>results!L7/results!L6</f>
        <v>3.0150554675118859</v>
      </c>
      <c r="M4">
        <f>results!M7/results!M6</f>
        <v>1.6428571428571428</v>
      </c>
      <c r="N4">
        <f>results!N7/results!N6</f>
        <v>1.3936170212765957</v>
      </c>
      <c r="O4">
        <f>results!O7/results!O6</f>
        <v>1.2552631578947369</v>
      </c>
      <c r="P4">
        <f>results!P7/results!P6</f>
        <v>1</v>
      </c>
      <c r="Q4">
        <f>results!Q7/results!Q6</f>
        <v>1.0574153382504561</v>
      </c>
      <c r="R4">
        <f>results!R7/results!R6</f>
        <v>2.2266666666666666</v>
      </c>
      <c r="S4">
        <f>results!S7/results!S6</f>
        <v>2.703448275862069</v>
      </c>
      <c r="T4">
        <f>results!T7/results!T6</f>
        <v>3</v>
      </c>
      <c r="U4">
        <f>results!U7/results!U6</f>
        <v>0.96673930269413633</v>
      </c>
      <c r="V4">
        <f>results!V7/results!V6</f>
        <v>1.2413793103448276</v>
      </c>
      <c r="W4">
        <f>results!W7/results!W6</f>
        <v>1.2213930348258706</v>
      </c>
      <c r="X4">
        <f>results!X7/results!X6</f>
        <v>3.8053850089536967</v>
      </c>
    </row>
    <row r="5" spans="1:24" x14ac:dyDescent="0.25">
      <c r="A5" t="str">
        <f>CONCATENATE("difference ", results!A8)</f>
        <v>difference Width 200 bigkey</v>
      </c>
      <c r="B5" t="e">
        <f>results!B9/results!B8</f>
        <v>#DIV/0!</v>
      </c>
      <c r="C5" t="e">
        <f>results!C9/results!C8</f>
        <v>#DIV/0!</v>
      </c>
      <c r="D5">
        <f>results!D9/results!D8</f>
        <v>3</v>
      </c>
      <c r="E5">
        <f>results!E9/results!E8</f>
        <v>52.25</v>
      </c>
      <c r="F5">
        <f>results!F9/results!F8</f>
        <v>3</v>
      </c>
      <c r="G5" t="e">
        <f>results!G9/results!G8</f>
        <v>#DIV/0!</v>
      </c>
      <c r="H5" t="e">
        <f>results!H9/results!H8</f>
        <v>#DIV/0!</v>
      </c>
      <c r="I5">
        <f>results!I9/results!I8</f>
        <v>1</v>
      </c>
      <c r="J5">
        <f>results!J9/results!J8</f>
        <v>1</v>
      </c>
      <c r="K5">
        <f>results!K9/results!K8</f>
        <v>3</v>
      </c>
      <c r="L5">
        <f>results!L9/results!L8</f>
        <v>3.1159505591524428</v>
      </c>
      <c r="M5">
        <f>results!M9/results!M8</f>
        <v>1.6875</v>
      </c>
      <c r="N5">
        <f>results!N9/results!N8</f>
        <v>1.312280701754386</v>
      </c>
      <c r="O5">
        <f>results!O9/results!O8</f>
        <v>1.1324786324786325</v>
      </c>
      <c r="P5">
        <f>results!P9/results!P8</f>
        <v>1</v>
      </c>
      <c r="Q5">
        <f>results!Q9/results!Q8</f>
        <v>1.3328745013576029</v>
      </c>
      <c r="R5">
        <f>results!R9/results!R8</f>
        <v>2.8409090909090908</v>
      </c>
      <c r="S5">
        <f>results!S9/results!S8</f>
        <v>2.8496042216358841</v>
      </c>
      <c r="T5">
        <f>results!T9/results!T8</f>
        <v>3.1150793650793651</v>
      </c>
      <c r="U5">
        <f>results!U9/results!U8</f>
        <v>0.96438247210001737</v>
      </c>
      <c r="V5">
        <f>results!V9/results!V8</f>
        <v>1.4018691588785046</v>
      </c>
      <c r="W5">
        <f>results!W9/results!W8</f>
        <v>1.1324786324786325</v>
      </c>
      <c r="X5">
        <f>results!X9/results!X8</f>
        <v>3.4161455573220278</v>
      </c>
    </row>
    <row r="6" spans="1:24" x14ac:dyDescent="0.25">
      <c r="A6" t="str">
        <f>CONCATENATE("difference ", results!A10)</f>
        <v>difference Width 200 clma</v>
      </c>
      <c r="B6">
        <f>results!B11/results!B10</f>
        <v>3</v>
      </c>
      <c r="C6" t="e">
        <f>results!C11/results!C10</f>
        <v>#DIV/0!</v>
      </c>
      <c r="D6">
        <f>results!D11/results!D10</f>
        <v>3</v>
      </c>
      <c r="E6">
        <f>results!E11/results!E10</f>
        <v>3.0401960784313724</v>
      </c>
      <c r="F6">
        <f>results!F11/results!F10</f>
        <v>3</v>
      </c>
      <c r="G6" t="e">
        <f>results!G11/results!G10</f>
        <v>#DIV/0!</v>
      </c>
      <c r="H6" t="e">
        <f>results!H11/results!H10</f>
        <v>#DIV/0!</v>
      </c>
      <c r="I6">
        <f>results!I11/results!I10</f>
        <v>1</v>
      </c>
      <c r="J6">
        <f>results!J11/results!J10</f>
        <v>1</v>
      </c>
      <c r="K6">
        <f>results!K11/results!K10</f>
        <v>3</v>
      </c>
      <c r="L6">
        <f>results!L11/results!L10</f>
        <v>3.0098027495517035</v>
      </c>
      <c r="M6">
        <f>results!M11/results!M10</f>
        <v>1.7352941176470589</v>
      </c>
      <c r="N6">
        <f>results!N11/results!N10</f>
        <v>1.41044776119403</v>
      </c>
      <c r="O6">
        <f>results!O11/results!O10</f>
        <v>1.0979020979020979</v>
      </c>
      <c r="P6">
        <f>results!P11/results!P10</f>
        <v>1</v>
      </c>
      <c r="Q6">
        <f>results!Q11/results!Q10</f>
        <v>1.1161935385195434</v>
      </c>
      <c r="R6">
        <f>results!R11/results!R10</f>
        <v>3.4151785714285716</v>
      </c>
      <c r="S6">
        <f>results!S11/results!S10</f>
        <v>3.0175438596491229</v>
      </c>
      <c r="T6">
        <f>results!T11/results!T10</f>
        <v>3.0161290322580645</v>
      </c>
      <c r="U6">
        <f>results!U11/results!U10</f>
        <v>0.98699127717745094</v>
      </c>
      <c r="V6">
        <f>results!V11/results!V10</f>
        <v>1.1476190476190475</v>
      </c>
      <c r="W6">
        <f>results!W11/results!W10</f>
        <v>1.1112385321100917</v>
      </c>
      <c r="X6">
        <f>results!X11/results!X10</f>
        <v>5.6513805914149779</v>
      </c>
    </row>
    <row r="7" spans="1:24" x14ac:dyDescent="0.25">
      <c r="A7" t="str">
        <f>CONCATENATE("difference ", results!A12)</f>
        <v>difference Width 200 des</v>
      </c>
      <c r="B7" t="e">
        <f>results!B13/results!B12</f>
        <v>#DIV/0!</v>
      </c>
      <c r="C7" t="e">
        <f>results!C13/results!C12</f>
        <v>#DIV/0!</v>
      </c>
      <c r="D7">
        <f>results!D13/results!D12</f>
        <v>3</v>
      </c>
      <c r="E7">
        <f>results!E13/results!E12</f>
        <v>3.7585139318885448</v>
      </c>
      <c r="F7">
        <f>results!F13/results!F12</f>
        <v>3</v>
      </c>
      <c r="G7" t="e">
        <f>results!G13/results!G12</f>
        <v>#DIV/0!</v>
      </c>
      <c r="H7" t="e">
        <f>results!H13/results!H12</f>
        <v>#DIV/0!</v>
      </c>
      <c r="I7">
        <f>results!I13/results!I12</f>
        <v>1</v>
      </c>
      <c r="J7">
        <f>results!J13/results!J12</f>
        <v>1</v>
      </c>
      <c r="L7">
        <f>results!L13/results!L12</f>
        <v>3.1539912005028286</v>
      </c>
      <c r="M7">
        <f>results!M13/results!M12</f>
        <v>1.6875</v>
      </c>
      <c r="N7">
        <f>results!N13/results!N12</f>
        <v>1.3946280991735538</v>
      </c>
      <c r="O7">
        <f>results!O13/results!O12</f>
        <v>1.1470588235294117</v>
      </c>
      <c r="P7">
        <f>results!P13/results!P12</f>
        <v>1</v>
      </c>
      <c r="Q7">
        <f>results!Q13/results!Q12</f>
        <v>0.97915290083442452</v>
      </c>
      <c r="R7">
        <f>results!R13/results!R12</f>
        <v>1.7272727272727273</v>
      </c>
      <c r="S7">
        <f>results!S13/results!S12</f>
        <v>2.8496042216358841</v>
      </c>
      <c r="T7">
        <f>results!T13/results!T12</f>
        <v>3.1392405063291138</v>
      </c>
      <c r="U7">
        <f>results!U13/results!U12</f>
        <v>0.96438247210001737</v>
      </c>
      <c r="V7">
        <f>results!V13/results!V12</f>
        <v>1.1370967741935483</v>
      </c>
      <c r="W7">
        <f>results!W13/results!W12</f>
        <v>1.1443569553805775</v>
      </c>
      <c r="X7">
        <f>results!X13/results!X12</f>
        <v>2.6733428562745036</v>
      </c>
    </row>
    <row r="8" spans="1:24" x14ac:dyDescent="0.25">
      <c r="A8" t="str">
        <f>CONCATENATE("difference ", results!A14)</f>
        <v>difference Width 200 diffeq</v>
      </c>
      <c r="B8" t="e">
        <f>results!B15/results!B14</f>
        <v>#DIV/0!</v>
      </c>
      <c r="C8" t="e">
        <f>results!C15/results!C14</f>
        <v>#DIV/0!</v>
      </c>
      <c r="D8">
        <f>results!D15/results!D14</f>
        <v>3</v>
      </c>
      <c r="E8">
        <f>results!E15/results!E14</f>
        <v>3.0886363636363638</v>
      </c>
      <c r="F8">
        <f>results!F15/results!F14</f>
        <v>3</v>
      </c>
      <c r="G8" t="e">
        <f>results!G15/results!G14</f>
        <v>#DIV/0!</v>
      </c>
      <c r="H8" t="e">
        <f>results!H15/results!H14</f>
        <v>#DIV/0!</v>
      </c>
      <c r="I8">
        <f>results!I15/results!I14</f>
        <v>1</v>
      </c>
      <c r="J8">
        <f>results!J15/results!J14</f>
        <v>1</v>
      </c>
      <c r="K8">
        <f>results!K15/results!K14</f>
        <v>3</v>
      </c>
      <c r="L8">
        <f>results!L15/results!L14</f>
        <v>3.0261044176706826</v>
      </c>
      <c r="M8">
        <f>results!M15/results!M14</f>
        <v>1.6666666666666667</v>
      </c>
      <c r="N8">
        <f>results!N15/results!N14</f>
        <v>1.2467700258397933</v>
      </c>
      <c r="O8">
        <f>results!O15/results!O14</f>
        <v>0.98730158730158724</v>
      </c>
      <c r="P8">
        <f>results!P15/results!P14</f>
        <v>1</v>
      </c>
      <c r="Q8">
        <f>results!Q15/results!Q14</f>
        <v>1.1239129724608801</v>
      </c>
      <c r="R8">
        <f>results!R15/results!R14</f>
        <v>2.5161290322580645</v>
      </c>
      <c r="S8">
        <f>results!S15/results!S14</f>
        <v>2.7807807807807809</v>
      </c>
      <c r="T8">
        <f>results!T15/results!T14</f>
        <v>3.0088105726872247</v>
      </c>
      <c r="U8">
        <f>results!U15/results!U14</f>
        <v>0.9779037448071809</v>
      </c>
      <c r="V8">
        <f>results!V15/results!V14</f>
        <v>1.2884615384615385</v>
      </c>
      <c r="W8">
        <f>results!W15/results!W14</f>
        <v>1.0094191522762952</v>
      </c>
      <c r="X8">
        <f>results!X15/results!X14</f>
        <v>3.4056702660432925</v>
      </c>
    </row>
    <row r="9" spans="1:24" x14ac:dyDescent="0.25">
      <c r="A9" t="str">
        <f>CONCATENATE("difference ", results!A16)</f>
        <v>difference Width 200 dsip</v>
      </c>
      <c r="B9" t="e">
        <f>results!B17/results!B16</f>
        <v>#DIV/0!</v>
      </c>
      <c r="C9" t="e">
        <f>results!C17/results!C16</f>
        <v>#DIV/0!</v>
      </c>
      <c r="D9">
        <f>results!D17/results!D16</f>
        <v>3</v>
      </c>
      <c r="E9">
        <f>results!E17/results!E16</f>
        <v>52.25</v>
      </c>
      <c r="F9">
        <f>results!F17/results!F16</f>
        <v>3</v>
      </c>
      <c r="G9" t="e">
        <f>results!G17/results!G16</f>
        <v>#DIV/0!</v>
      </c>
      <c r="H9" t="e">
        <f>results!H17/results!H16</f>
        <v>#DIV/0!</v>
      </c>
      <c r="I9">
        <f>results!I17/results!I16</f>
        <v>1</v>
      </c>
      <c r="J9">
        <f>results!J17/results!J16</f>
        <v>1</v>
      </c>
      <c r="K9">
        <f>results!K17/results!K16</f>
        <v>3</v>
      </c>
      <c r="L9">
        <f>results!L17/results!L16</f>
        <v>3.1446402349486049</v>
      </c>
      <c r="M9">
        <f>results!M17/results!M16</f>
        <v>1.7142857142857142</v>
      </c>
      <c r="N9">
        <f>results!N17/results!N16</f>
        <v>1.2421052631578948</v>
      </c>
      <c r="O9">
        <f>results!O17/results!O16</f>
        <v>1.2211981566820276</v>
      </c>
      <c r="P9">
        <f>results!P17/results!P16</f>
        <v>1</v>
      </c>
      <c r="Q9">
        <f>results!Q17/results!Q16</f>
        <v>1.2421789170808266</v>
      </c>
      <c r="R9">
        <f>results!R17/results!R16</f>
        <v>2.6417910447761193</v>
      </c>
      <c r="S9">
        <f>results!S17/results!S16</f>
        <v>2.9413793103448276</v>
      </c>
      <c r="T9">
        <f>results!T17/results!T16</f>
        <v>3.1280788177339902</v>
      </c>
      <c r="U9">
        <f>results!U17/results!U16</f>
        <v>0.97433637083993663</v>
      </c>
      <c r="V9">
        <f>results!V17/results!V16</f>
        <v>1.231079717457114</v>
      </c>
      <c r="W9">
        <f>results!W17/results!W16</f>
        <v>1.1471861471861473</v>
      </c>
      <c r="X9">
        <f>results!X17/results!X16</f>
        <v>2.9385311071357583</v>
      </c>
    </row>
    <row r="10" spans="1:24" x14ac:dyDescent="0.25">
      <c r="A10" t="str">
        <f>CONCATENATE("difference ", results!A18)</f>
        <v>difference Width 200 elliptic</v>
      </c>
      <c r="B10" t="e">
        <f>results!B19/results!B18</f>
        <v>#DIV/0!</v>
      </c>
      <c r="C10" t="e">
        <f>results!C19/results!C18</f>
        <v>#DIV/0!</v>
      </c>
      <c r="D10">
        <f>results!D19/results!D18</f>
        <v>3</v>
      </c>
      <c r="E10">
        <f>results!E19/results!E18</f>
        <v>3.111328125</v>
      </c>
      <c r="F10">
        <f>results!F19/results!F18</f>
        <v>3</v>
      </c>
      <c r="G10" t="e">
        <f>results!G19/results!G18</f>
        <v>#DIV/0!</v>
      </c>
      <c r="H10" t="e">
        <f>results!H19/results!H18</f>
        <v>#DIV/0!</v>
      </c>
      <c r="I10">
        <f>results!I19/results!I18</f>
        <v>1</v>
      </c>
      <c r="J10">
        <f>results!J19/results!J18</f>
        <v>1</v>
      </c>
      <c r="K10">
        <f>results!K19/results!K18</f>
        <v>3</v>
      </c>
      <c r="L10">
        <f>results!L19/results!L18</f>
        <v>3.0316490838423098</v>
      </c>
      <c r="M10">
        <f>results!M19/results!M18</f>
        <v>1.6956521739130435</v>
      </c>
      <c r="N10">
        <f>results!N19/results!N18</f>
        <v>1.2366737739872067</v>
      </c>
      <c r="O10">
        <f>results!O19/results!O18</f>
        <v>1.019099590723056</v>
      </c>
      <c r="P10">
        <f>results!P19/results!P18</f>
        <v>1</v>
      </c>
      <c r="Q10">
        <f>results!Q19/results!Q18</f>
        <v>1.2061249795288116</v>
      </c>
      <c r="R10">
        <f>results!R19/results!R18</f>
        <v>3.1294964028776979</v>
      </c>
      <c r="S10">
        <f>results!S19/results!S18</f>
        <v>2.8698979591836733</v>
      </c>
      <c r="T10">
        <f>results!T19/results!T18</f>
        <v>3.0347349177330898</v>
      </c>
      <c r="U10">
        <f>results!U19/results!U18</f>
        <v>0.98183951148542037</v>
      </c>
      <c r="V10">
        <f>results!V19/results!V18</f>
        <v>1.2887323943661972</v>
      </c>
      <c r="W10">
        <f>results!W19/results!W18</f>
        <v>1.0294906166219839</v>
      </c>
      <c r="X10">
        <f>results!X19/results!X18</f>
        <v>4.1433365331096175</v>
      </c>
    </row>
    <row r="11" spans="1:24" x14ac:dyDescent="0.25">
      <c r="A11" t="str">
        <f>CONCATENATE("difference ", results!A20)</f>
        <v>difference Width 200 ex1010</v>
      </c>
      <c r="B11" t="e">
        <f>results!B21/results!B20</f>
        <v>#DIV/0!</v>
      </c>
      <c r="C11" t="e">
        <f>results!C21/results!C20</f>
        <v>#DIV/0!</v>
      </c>
      <c r="D11">
        <f>results!D21/results!D20</f>
        <v>3</v>
      </c>
      <c r="E11">
        <f>results!E21/results!E20</f>
        <v>3.0051440329218106</v>
      </c>
      <c r="F11">
        <f>results!F21/results!F20</f>
        <v>3</v>
      </c>
      <c r="G11" t="e">
        <f>results!G21/results!G20</f>
        <v>#DIV/0!</v>
      </c>
      <c r="H11" t="e">
        <f>results!H21/results!H20</f>
        <v>#DIV/0!</v>
      </c>
      <c r="I11">
        <f>results!I21/results!I20</f>
        <v>1</v>
      </c>
      <c r="J11">
        <f>results!J21/results!J20</f>
        <v>1</v>
      </c>
      <c r="L11">
        <f>results!L21/results!L20</f>
        <v>3.0021748586341888</v>
      </c>
      <c r="M11">
        <f>results!M21/results!M20</f>
        <v>1.76</v>
      </c>
      <c r="N11">
        <f>results!N21/results!N20</f>
        <v>1.5198863636363638</v>
      </c>
      <c r="O11">
        <f>results!O21/results!O20</f>
        <v>1.2887700534759359</v>
      </c>
      <c r="P11">
        <f>results!P21/results!P20</f>
        <v>1</v>
      </c>
      <c r="Q11">
        <f>results!Q21/results!Q20</f>
        <v>1.0338610890742908</v>
      </c>
      <c r="R11">
        <f>results!R21/results!R20</f>
        <v>3.1710526315789473</v>
      </c>
      <c r="S11">
        <f>results!S21/results!S20</f>
        <v>3.0993520518358531</v>
      </c>
      <c r="T11">
        <f>results!T21/results!T20</f>
        <v>3.0102790014684286</v>
      </c>
      <c r="U11">
        <f>results!U21/results!U20</f>
        <v>0.97228023349395376</v>
      </c>
      <c r="V11">
        <f>results!V21/results!V20</f>
        <v>1.09375</v>
      </c>
      <c r="W11">
        <f>results!W21/results!W20</f>
        <v>1.3133802816901408</v>
      </c>
      <c r="X11">
        <f>results!X21/results!X20</f>
        <v>4.4670935222396295</v>
      </c>
    </row>
    <row r="12" spans="1:24" x14ac:dyDescent="0.25">
      <c r="A12" t="str">
        <f>CONCATENATE("difference ", results!A22)</f>
        <v>difference Width 200 ex5p</v>
      </c>
      <c r="B12" t="e">
        <f>results!B23/results!B22</f>
        <v>#DIV/0!</v>
      </c>
      <c r="C12" t="e">
        <f>results!C23/results!C22</f>
        <v>#DIV/0!</v>
      </c>
      <c r="D12">
        <f>results!D23/results!D22</f>
        <v>3</v>
      </c>
      <c r="E12">
        <f>results!E23/results!E22</f>
        <v>3.2775330396475773</v>
      </c>
      <c r="F12">
        <f>results!F23/results!F22</f>
        <v>3</v>
      </c>
      <c r="G12" t="e">
        <f>results!G23/results!G22</f>
        <v>#DIV/0!</v>
      </c>
      <c r="H12" t="e">
        <f>results!H23/results!H22</f>
        <v>#DIV/0!</v>
      </c>
      <c r="I12">
        <f>results!I23/results!I22</f>
        <v>1</v>
      </c>
      <c r="J12">
        <f>results!J23/results!J22</f>
        <v>1</v>
      </c>
      <c r="L12">
        <f>results!L23/results!L22</f>
        <v>3.0592105263157894</v>
      </c>
      <c r="M12">
        <f>results!M23/results!M22</f>
        <v>1.6923076923076923</v>
      </c>
      <c r="N12">
        <f>results!N23/results!N22</f>
        <v>1.3808553971486763</v>
      </c>
      <c r="O12">
        <f>results!O23/results!O22</f>
        <v>1.3131313131313131</v>
      </c>
      <c r="P12">
        <f>results!P23/results!P22</f>
        <v>1</v>
      </c>
      <c r="Q12">
        <f>results!Q23/results!Q22</f>
        <v>1.0636632808655173</v>
      </c>
      <c r="R12">
        <f>results!R23/results!R22</f>
        <v>2.393939393939394</v>
      </c>
      <c r="S12">
        <f>results!S23/results!S22</f>
        <v>2.8679999999999999</v>
      </c>
      <c r="T12">
        <f>results!T23/results!T22</f>
        <v>3.0377358490566038</v>
      </c>
      <c r="U12">
        <f>results!U23/results!U22</f>
        <v>0.96213398893669333</v>
      </c>
      <c r="V12">
        <f>results!V23/results!V22</f>
        <v>1.2312925170068028</v>
      </c>
      <c r="W12">
        <f>results!W23/results!W22</f>
        <v>1.2805755395683454</v>
      </c>
      <c r="X12">
        <f>results!X23/results!X22</f>
        <v>3.6538373723865747</v>
      </c>
    </row>
    <row r="13" spans="1:24" x14ac:dyDescent="0.25">
      <c r="A13" t="str">
        <f>CONCATENATE("difference ", results!A24)</f>
        <v>difference Width 200 frisc</v>
      </c>
      <c r="B13" t="e">
        <f>results!B25/results!B24</f>
        <v>#DIV/0!</v>
      </c>
      <c r="C13" t="e">
        <f>results!C25/results!C24</f>
        <v>#DIV/0!</v>
      </c>
      <c r="D13">
        <f>results!D25/results!D24</f>
        <v>3</v>
      </c>
      <c r="E13">
        <f>results!E25/results!E24</f>
        <v>3.1202072538860102</v>
      </c>
      <c r="F13">
        <f>results!F25/results!F24</f>
        <v>3</v>
      </c>
      <c r="G13" t="e">
        <f>results!G25/results!G24</f>
        <v>#DIV/0!</v>
      </c>
      <c r="H13" t="e">
        <f>results!H25/results!H24</f>
        <v>#DIV/0!</v>
      </c>
      <c r="I13">
        <f>results!I25/results!I24</f>
        <v>1</v>
      </c>
      <c r="J13">
        <f>results!J25/results!J24</f>
        <v>1</v>
      </c>
      <c r="K13">
        <f>results!K25/results!K24</f>
        <v>3</v>
      </c>
      <c r="L13">
        <f>results!L25/results!L24</f>
        <v>3.0327776207968351</v>
      </c>
      <c r="M13">
        <f>results!M25/results!M24</f>
        <v>1.6956521739130435</v>
      </c>
      <c r="N13">
        <f>results!N25/results!N24</f>
        <v>1.3087248322147651</v>
      </c>
      <c r="O13">
        <f>results!O25/results!O24</f>
        <v>1.07</v>
      </c>
      <c r="P13">
        <f>results!P25/results!P24</f>
        <v>1</v>
      </c>
      <c r="Q13">
        <f>results!Q25/results!Q24</f>
        <v>1.0537237421477552</v>
      </c>
      <c r="R13">
        <f>results!R25/results!R24</f>
        <v>2.8639999999999999</v>
      </c>
      <c r="S13">
        <f>results!S25/results!S24</f>
        <v>2.8698979591836733</v>
      </c>
      <c r="T13">
        <f>results!T25/results!T24</f>
        <v>3.0263157894736841</v>
      </c>
      <c r="U13">
        <f>results!U25/results!U24</f>
        <v>0.98183951148542037</v>
      </c>
      <c r="V13">
        <f>results!V25/results!V24</f>
        <v>1.1834319526627219</v>
      </c>
      <c r="W13">
        <f>results!W25/results!W24</f>
        <v>1.0471698113207546</v>
      </c>
      <c r="X13">
        <f>results!X25/results!X24</f>
        <v>3.6418832699936199</v>
      </c>
    </row>
    <row r="14" spans="1:24" x14ac:dyDescent="0.25">
      <c r="A14" t="str">
        <f>CONCATENATE("difference ", results!A26)</f>
        <v>difference Width 200 misex3</v>
      </c>
      <c r="B14" t="e">
        <f>results!B27/results!B26</f>
        <v>#DIV/0!</v>
      </c>
      <c r="C14" t="e">
        <f>results!C27/results!C26</f>
        <v>#DIV/0!</v>
      </c>
      <c r="D14">
        <f>results!D27/results!D26</f>
        <v>3</v>
      </c>
      <c r="E14">
        <f>results!E27/results!E26</f>
        <v>3.0278884462151394</v>
      </c>
      <c r="F14">
        <f>results!F27/results!F26</f>
        <v>3</v>
      </c>
      <c r="G14" t="e">
        <f>results!G27/results!G26</f>
        <v>#DIV/0!</v>
      </c>
      <c r="H14" t="e">
        <f>results!H27/results!H26</f>
        <v>#DIV/0!</v>
      </c>
      <c r="I14">
        <f>results!I27/results!I26</f>
        <v>1</v>
      </c>
      <c r="J14">
        <f>results!J27/results!J26</f>
        <v>1</v>
      </c>
      <c r="L14">
        <f>results!L27/results!L26</f>
        <v>3.0100214745884037</v>
      </c>
      <c r="M14">
        <f>results!M27/results!M26</f>
        <v>1.7142857142857142</v>
      </c>
      <c r="N14">
        <f>results!N27/results!N26</f>
        <v>1.4254385964912282</v>
      </c>
      <c r="O14">
        <f>results!O27/results!O26</f>
        <v>1.3254593175853018</v>
      </c>
      <c r="P14">
        <f>results!P27/results!P26</f>
        <v>1</v>
      </c>
      <c r="Q14">
        <f>results!Q27/results!Q26</f>
        <v>1.1079148073022314</v>
      </c>
      <c r="R14">
        <f>results!R27/results!R26</f>
        <v>2.6818181818181817</v>
      </c>
      <c r="S14">
        <f>results!S27/results!S26</f>
        <v>2.9413793103448276</v>
      </c>
      <c r="T14">
        <f>results!T27/results!T26</f>
        <v>3.0144927536231885</v>
      </c>
      <c r="U14">
        <f>results!U27/results!U26</f>
        <v>0.97433637083993663</v>
      </c>
      <c r="V14">
        <f>results!V27/results!V26</f>
        <v>1.2370370370370369</v>
      </c>
      <c r="W14">
        <f>results!W27/results!W26</f>
        <v>1.2371638141809294</v>
      </c>
      <c r="X14">
        <f>results!X27/results!X26</f>
        <v>3.8322560787934754</v>
      </c>
    </row>
    <row r="15" spans="1:24" x14ac:dyDescent="0.25">
      <c r="A15" t="str">
        <f>CONCATENATE("difference ", results!A28)</f>
        <v>difference Width 200 pdc</v>
      </c>
      <c r="B15" t="e">
        <f>results!B29/results!B28</f>
        <v>#DIV/0!</v>
      </c>
      <c r="C15" t="e">
        <f>results!C29/results!C28</f>
        <v>#DIV/0!</v>
      </c>
      <c r="D15">
        <f>results!D29/results!D28</f>
        <v>3</v>
      </c>
      <c r="E15">
        <f>results!E29/results!E28</f>
        <v>3.0408580183861083</v>
      </c>
      <c r="F15">
        <f>results!F29/results!F28</f>
        <v>3</v>
      </c>
      <c r="G15" t="e">
        <f>results!G29/results!G28</f>
        <v>#DIV/0!</v>
      </c>
      <c r="H15" t="e">
        <f>results!H29/results!H28</f>
        <v>#DIV/0!</v>
      </c>
      <c r="I15">
        <f>results!I29/results!I28</f>
        <v>1</v>
      </c>
      <c r="J15">
        <f>results!J29/results!J28</f>
        <v>1</v>
      </c>
      <c r="L15">
        <f>results!L29/results!L28</f>
        <v>3.0087431693989073</v>
      </c>
      <c r="M15">
        <f>results!M29/results!M28</f>
        <v>1.76</v>
      </c>
      <c r="N15">
        <f>results!N29/results!N28</f>
        <v>1.5263157894736841</v>
      </c>
      <c r="O15">
        <f>results!O29/results!O28</f>
        <v>1.3232142857142857</v>
      </c>
      <c r="P15">
        <f>results!P29/results!P28</f>
        <v>1</v>
      </c>
      <c r="Q15">
        <f>results!Q29/results!Q28</f>
        <v>1.040935615800674</v>
      </c>
      <c r="R15">
        <f>results!R29/results!R28</f>
        <v>2.4444444444444446</v>
      </c>
      <c r="S15">
        <f>results!S29/results!S28</f>
        <v>3.0993520518358531</v>
      </c>
      <c r="T15">
        <f>results!T29/results!T28</f>
        <v>3.0088495575221237</v>
      </c>
      <c r="U15">
        <f>results!U29/results!U28</f>
        <v>0.97228023349395376</v>
      </c>
      <c r="V15">
        <f>results!V29/results!V28</f>
        <v>1.0701754385964912</v>
      </c>
      <c r="W15">
        <f>results!W29/results!W28</f>
        <v>1.3298429319371727</v>
      </c>
      <c r="X15">
        <f>results!X29/results!X28</f>
        <v>4.2525055013394564</v>
      </c>
    </row>
    <row r="16" spans="1:24" x14ac:dyDescent="0.25">
      <c r="A16" t="str">
        <f>CONCATENATE("difference ", results!A30)</f>
        <v>difference Width 200 s298</v>
      </c>
      <c r="B16" t="e">
        <f>results!B31/results!B30</f>
        <v>#DIV/0!</v>
      </c>
      <c r="C16" t="e">
        <f>results!C31/results!C30</f>
        <v>#DIV/0!</v>
      </c>
      <c r="D16">
        <f>results!D31/results!D30</f>
        <v>3</v>
      </c>
      <c r="E16">
        <f>results!E31/results!E30</f>
        <v>3.0138888888888888</v>
      </c>
      <c r="F16">
        <f>results!F31/results!F30</f>
        <v>3</v>
      </c>
      <c r="G16" t="e">
        <f>results!G31/results!G30</f>
        <v>#DIV/0!</v>
      </c>
      <c r="H16" t="e">
        <f>results!H31/results!H30</f>
        <v>#DIV/0!</v>
      </c>
      <c r="I16">
        <f>results!I31/results!I30</f>
        <v>1</v>
      </c>
      <c r="J16">
        <f>results!J31/results!J30</f>
        <v>1</v>
      </c>
      <c r="K16">
        <f>results!K31/results!K30</f>
        <v>3</v>
      </c>
      <c r="L16">
        <f>results!L31/results!L30</f>
        <v>3.0031088082901554</v>
      </c>
      <c r="M16">
        <f>results!M31/results!M30</f>
        <v>1.7058823529411764</v>
      </c>
      <c r="N16">
        <f>results!N31/results!N30</f>
        <v>1.2789526686807653</v>
      </c>
      <c r="O16">
        <f>results!O31/results!O30</f>
        <v>1.0697084917617237</v>
      </c>
      <c r="P16">
        <f>results!P31/results!P30</f>
        <v>1</v>
      </c>
      <c r="Q16">
        <f>results!Q31/results!Q30</f>
        <v>1.0146457379916693</v>
      </c>
      <c r="R16">
        <f>results!R31/results!R30</f>
        <v>2.5454545454545454</v>
      </c>
      <c r="S16">
        <f>results!S31/results!S30</f>
        <v>2.9205607476635516</v>
      </c>
      <c r="T16">
        <f>results!T31/results!T30</f>
        <v>3</v>
      </c>
      <c r="U16">
        <f>results!U31/results!U30</f>
        <v>0.96398114677158431</v>
      </c>
      <c r="V16">
        <f>results!V31/results!V30</f>
        <v>1.1751152073732718</v>
      </c>
      <c r="W16">
        <f>results!W31/results!W30</f>
        <v>1.0758706467661692</v>
      </c>
      <c r="X16">
        <f>results!X31/results!X30</f>
        <v>3.8747201238778799</v>
      </c>
    </row>
    <row r="17" spans="1:24" x14ac:dyDescent="0.25">
      <c r="A17" t="str">
        <f>CONCATENATE("difference ", results!A32)</f>
        <v>difference Width 200 s38417</v>
      </c>
      <c r="B17" t="e">
        <f>results!B33/results!B32</f>
        <v>#DIV/0!</v>
      </c>
      <c r="C17">
        <f>results!C33/results!C32</f>
        <v>3</v>
      </c>
      <c r="D17">
        <f>results!D33/results!D32</f>
        <v>3</v>
      </c>
      <c r="E17">
        <f>results!E33/results!E32</f>
        <v>3.0422647527910684</v>
      </c>
      <c r="F17">
        <f>results!F33/results!F32</f>
        <v>3</v>
      </c>
      <c r="G17" t="e">
        <f>results!G33/results!G32</f>
        <v>#DIV/0!</v>
      </c>
      <c r="H17" t="e">
        <f>results!H33/results!H32</f>
        <v>#DIV/0!</v>
      </c>
      <c r="I17">
        <f>results!I33/results!I32</f>
        <v>1</v>
      </c>
      <c r="J17">
        <f>results!J33/results!J32</f>
        <v>1</v>
      </c>
      <c r="K17">
        <f>results!K33/results!K32</f>
        <v>3</v>
      </c>
      <c r="L17">
        <f>results!L33/results!L32</f>
        <v>3.0175438596491229</v>
      </c>
      <c r="M17">
        <f>results!M33/results!M32</f>
        <v>1.7</v>
      </c>
      <c r="N17">
        <f>results!N33/results!N32</f>
        <v>1.3627450980392157</v>
      </c>
      <c r="O17">
        <f>results!O33/results!O32</f>
        <v>1.0814558058925476</v>
      </c>
      <c r="P17">
        <f>results!P33/results!P32</f>
        <v>1</v>
      </c>
      <c r="Q17">
        <f>results!Q33/results!Q32</f>
        <v>1.0694486035697537</v>
      </c>
      <c r="R17">
        <f>results!R33/results!R32</f>
        <v>1.1544117647058822</v>
      </c>
      <c r="S17">
        <f>results!S33/results!S32</f>
        <v>2.8947368421052633</v>
      </c>
      <c r="T17">
        <f>results!T33/results!T32</f>
        <v>3.0148619957537157</v>
      </c>
      <c r="U17">
        <f>results!U33/results!U32</f>
        <v>0.98239218440185061</v>
      </c>
      <c r="V17">
        <f>results!V33/results!V32</f>
        <v>1.1679999999999999</v>
      </c>
      <c r="W17">
        <f>results!W33/results!W32</f>
        <v>1.0632911392405064</v>
      </c>
      <c r="X17">
        <f>results!X33/results!X32</f>
        <v>3.9039884706652144</v>
      </c>
    </row>
    <row r="18" spans="1:24" x14ac:dyDescent="0.25">
      <c r="A18" t="str">
        <f>CONCATENATE("difference ", results!A34)</f>
        <v>difference Width 200 s38584.1</v>
      </c>
      <c r="B18">
        <f>results!B35/results!B34</f>
        <v>3</v>
      </c>
      <c r="C18">
        <f>results!C35/results!C34</f>
        <v>3</v>
      </c>
      <c r="D18">
        <f>results!D35/results!D34</f>
        <v>3</v>
      </c>
      <c r="E18">
        <f>results!E35/results!E34</f>
        <v>3.2604970008568981</v>
      </c>
      <c r="F18">
        <f>results!F35/results!F34</f>
        <v>3</v>
      </c>
      <c r="G18" t="e">
        <f>results!G35/results!G34</f>
        <v>#DIV/0!</v>
      </c>
      <c r="H18" t="e">
        <f>results!H35/results!H34</f>
        <v>#DIV/0!</v>
      </c>
      <c r="I18">
        <f>results!I35/results!I34</f>
        <v>1</v>
      </c>
      <c r="J18">
        <f>results!J35/results!J34</f>
        <v>1</v>
      </c>
      <c r="K18">
        <f>results!K35/results!K34</f>
        <v>3</v>
      </c>
      <c r="L18">
        <f>results!L35/results!L34</f>
        <v>3.0492148292051158</v>
      </c>
      <c r="M18">
        <f>results!M35/results!M34</f>
        <v>1.7333333333333334</v>
      </c>
      <c r="N18">
        <f>results!N35/results!N34</f>
        <v>1.4965986394557822</v>
      </c>
      <c r="O18">
        <f>results!O35/results!O34</f>
        <v>1.3548387096774193</v>
      </c>
      <c r="P18">
        <f>results!P35/results!P34</f>
        <v>1</v>
      </c>
      <c r="Q18">
        <f>results!Q35/results!Q34</f>
        <v>1.1867911288085253</v>
      </c>
      <c r="R18">
        <f>results!R35/results!R34</f>
        <v>2.6549295774647885</v>
      </c>
      <c r="S18">
        <f>results!S35/results!S34</f>
        <v>3.0150375939849625</v>
      </c>
      <c r="T18">
        <f>results!T35/results!T34</f>
        <v>3.0398322851153039</v>
      </c>
      <c r="U18">
        <f>results!U35/results!U34</f>
        <v>0.98087925479180427</v>
      </c>
      <c r="V18">
        <f>results!V35/results!V34</f>
        <v>1.2651515151515151</v>
      </c>
      <c r="W18">
        <f>results!W35/results!W34</f>
        <v>1.3134020618556703</v>
      </c>
      <c r="X18">
        <f>results!X35/results!X34</f>
        <v>4.5549972846004572</v>
      </c>
    </row>
    <row r="19" spans="1:24" x14ac:dyDescent="0.25">
      <c r="A19" t="str">
        <f>CONCATENATE("difference ", results!A36)</f>
        <v>difference Width 200 seq</v>
      </c>
      <c r="B19" t="e">
        <f>results!B37/results!B36</f>
        <v>#DIV/0!</v>
      </c>
      <c r="C19" t="e">
        <f>results!C37/results!C36</f>
        <v>#DIV/0!</v>
      </c>
      <c r="D19">
        <f>results!D37/results!D36</f>
        <v>3</v>
      </c>
      <c r="E19">
        <f>results!E37/results!E36</f>
        <v>3.0599315068493151</v>
      </c>
      <c r="F19">
        <f>results!F37/results!F36</f>
        <v>3</v>
      </c>
      <c r="G19" t="e">
        <f>results!G37/results!G36</f>
        <v>#DIV/0!</v>
      </c>
      <c r="H19" t="e">
        <f>results!H37/results!H36</f>
        <v>#DIV/0!</v>
      </c>
      <c r="I19">
        <f>results!I37/results!I36</f>
        <v>1</v>
      </c>
      <c r="J19">
        <f>results!J37/results!J36</f>
        <v>1</v>
      </c>
      <c r="L19">
        <f>results!L37/results!L36</f>
        <v>3.02</v>
      </c>
      <c r="M19">
        <f>results!M37/results!M36</f>
        <v>1.6875</v>
      </c>
      <c r="N19">
        <f>results!N37/results!N36</f>
        <v>1.4309623430962346</v>
      </c>
      <c r="O19">
        <f>results!O37/results!O36</f>
        <v>1.2989690721649485</v>
      </c>
      <c r="P19">
        <f>results!P37/results!P36</f>
        <v>1</v>
      </c>
      <c r="Q19">
        <f>results!Q37/results!Q36</f>
        <v>1.173887185625587</v>
      </c>
      <c r="R19">
        <f>results!R37/results!R36</f>
        <v>2.8414634146341462</v>
      </c>
      <c r="S19">
        <f>results!S37/results!S36</f>
        <v>2.8496042216358841</v>
      </c>
      <c r="T19">
        <f>results!T37/results!T36</f>
        <v>3.0270270270270272</v>
      </c>
      <c r="U19">
        <f>results!U37/results!U36</f>
        <v>0.96438247210001737</v>
      </c>
      <c r="V19">
        <f>results!V37/results!V36</f>
        <v>1.2972972972972974</v>
      </c>
      <c r="W19">
        <f>results!W37/results!W36</f>
        <v>1.3139240506329113</v>
      </c>
      <c r="X19">
        <f>results!X37/results!X36</f>
        <v>3.6438645701643488</v>
      </c>
    </row>
    <row r="20" spans="1:24" x14ac:dyDescent="0.25">
      <c r="A20" t="str">
        <f>CONCATENATE("difference ", results!A38)</f>
        <v>difference Width 200 spla</v>
      </c>
      <c r="B20" t="e">
        <f>results!B39/results!B38</f>
        <v>#DIV/0!</v>
      </c>
      <c r="C20" t="e">
        <f>results!C39/results!C38</f>
        <v>#DIV/0!</v>
      </c>
      <c r="D20">
        <f>results!D39/results!D38</f>
        <v>3</v>
      </c>
      <c r="E20">
        <f>results!E39/results!E38</f>
        <v>3.0515695067264574</v>
      </c>
      <c r="F20">
        <f>results!F39/results!F38</f>
        <v>3</v>
      </c>
      <c r="G20" t="e">
        <f>results!G39/results!G38</f>
        <v>#DIV/0!</v>
      </c>
      <c r="H20" t="e">
        <f>results!H39/results!H38</f>
        <v>#DIV/0!</v>
      </c>
      <c r="I20">
        <f>results!I39/results!I38</f>
        <v>1</v>
      </c>
      <c r="J20">
        <f>results!J39/results!J38</f>
        <v>1</v>
      </c>
      <c r="L20">
        <f>results!L39/results!L38</f>
        <v>3.0124661246612465</v>
      </c>
      <c r="M20">
        <f>results!M39/results!M38</f>
        <v>1.6956521739130435</v>
      </c>
      <c r="N20">
        <f>results!N39/results!N38</f>
        <v>1.4153400868306802</v>
      </c>
      <c r="O20">
        <f>results!O39/results!O38</f>
        <v>1.2558593750000002</v>
      </c>
      <c r="P20">
        <f>results!P39/results!P38</f>
        <v>1</v>
      </c>
      <c r="Q20">
        <f>results!Q39/results!Q38</f>
        <v>1.0474436479700242</v>
      </c>
      <c r="R20">
        <f>results!R39/results!R38</f>
        <v>3.34375</v>
      </c>
      <c r="S20">
        <f>results!S39/results!S38</f>
        <v>2.8698979591836733</v>
      </c>
      <c r="T20">
        <f>results!T39/results!T38</f>
        <v>3.0164533820840949</v>
      </c>
      <c r="U20">
        <f>results!U39/results!U38</f>
        <v>0.98183951148542037</v>
      </c>
      <c r="V20">
        <f>results!V39/results!V38</f>
        <v>1.1808510638297873</v>
      </c>
      <c r="W20">
        <f>results!W39/results!W38</f>
        <v>1.2490494296577948</v>
      </c>
      <c r="X20">
        <f>results!X39/results!X38</f>
        <v>4.0586374079191563</v>
      </c>
    </row>
    <row r="21" spans="1:24" x14ac:dyDescent="0.25">
      <c r="A21" t="str">
        <f>CONCATENATE("difference ", results!A40)</f>
        <v>difference Width 200 tseng</v>
      </c>
      <c r="B21" t="e">
        <f>results!B41/results!B40</f>
        <v>#DIV/0!</v>
      </c>
      <c r="C21" t="e">
        <f>results!C41/results!C40</f>
        <v>#DIV/0!</v>
      </c>
      <c r="D21">
        <f>results!D41/results!D40</f>
        <v>3</v>
      </c>
      <c r="E21">
        <f>results!E41/results!E40</f>
        <v>3.431095406360424</v>
      </c>
      <c r="F21">
        <f>results!F41/results!F40</f>
        <v>3</v>
      </c>
      <c r="G21" t="e">
        <f>results!G41/results!G40</f>
        <v>#DIV/0!</v>
      </c>
      <c r="H21" t="e">
        <f>results!H41/results!H40</f>
        <v>#DIV/0!</v>
      </c>
      <c r="I21">
        <f>results!I41/results!I40</f>
        <v>1</v>
      </c>
      <c r="J21">
        <f>results!J41/results!J40</f>
        <v>1</v>
      </c>
      <c r="K21">
        <f>results!K41/results!K40</f>
        <v>3</v>
      </c>
      <c r="L21">
        <f>results!L41/results!L40</f>
        <v>3.1166347992351815</v>
      </c>
      <c r="M21">
        <f>results!M41/results!M40</f>
        <v>1.6923076923076923</v>
      </c>
      <c r="N21">
        <f>results!N41/results!N40</f>
        <v>1.2008426966292136</v>
      </c>
      <c r="O21">
        <f>results!O41/results!O40</f>
        <v>1.0120481927710843</v>
      </c>
      <c r="P21">
        <f>results!P41/results!P40</f>
        <v>1</v>
      </c>
      <c r="Q21">
        <f>results!Q41/results!Q40</f>
        <v>1.2572317988770989</v>
      </c>
      <c r="R21">
        <f>results!R41/results!R40</f>
        <v>2.1886792452830188</v>
      </c>
      <c r="S21">
        <f>results!S41/results!S40</f>
        <v>2.8679999999999999</v>
      </c>
      <c r="T21">
        <f>results!T41/results!T40</f>
        <v>3.0817610062893084</v>
      </c>
      <c r="U21">
        <f>results!U41/results!U40</f>
        <v>0.96213398893669333</v>
      </c>
      <c r="V21">
        <f>results!V41/results!V40</f>
        <v>1.4351320321469576</v>
      </c>
      <c r="W21">
        <f>results!W41/results!W40</f>
        <v>0.977491961414791</v>
      </c>
      <c r="X21">
        <f>results!X41/results!X40</f>
        <v>3.8802067995157228</v>
      </c>
    </row>
    <row r="23" spans="1:24" x14ac:dyDescent="0.25">
      <c r="A23" t="s">
        <v>24</v>
      </c>
      <c r="B23" t="e">
        <f t="shared" ref="B23:X23" si="0">MEDIAN(B2:B21)</f>
        <v>#DIV/0!</v>
      </c>
      <c r="C23" t="e">
        <f t="shared" si="0"/>
        <v>#DIV/0!</v>
      </c>
      <c r="D23">
        <f t="shared" si="0"/>
        <v>3</v>
      </c>
      <c r="E23">
        <f t="shared" si="0"/>
        <v>3.0557505067878861</v>
      </c>
      <c r="F23">
        <f t="shared" si="0"/>
        <v>3</v>
      </c>
      <c r="G23" t="e">
        <f t="shared" si="0"/>
        <v>#DIV/0!</v>
      </c>
      <c r="H23" t="e">
        <f t="shared" si="0"/>
        <v>#DIV/0!</v>
      </c>
      <c r="I23">
        <f t="shared" si="0"/>
        <v>1</v>
      </c>
      <c r="J23">
        <f t="shared" si="0"/>
        <v>1</v>
      </c>
      <c r="K23">
        <f t="shared" si="0"/>
        <v>3</v>
      </c>
      <c r="L23">
        <f t="shared" si="0"/>
        <v>3.0187719298245614</v>
      </c>
      <c r="M23">
        <f t="shared" si="0"/>
        <v>1.6956521739130435</v>
      </c>
      <c r="N23">
        <f t="shared" si="0"/>
        <v>1.387236209212636</v>
      </c>
      <c r="O23">
        <f t="shared" si="0"/>
        <v>1.2343971552640907</v>
      </c>
      <c r="P23">
        <f t="shared" si="0"/>
        <v>1</v>
      </c>
      <c r="Q23">
        <f t="shared" si="0"/>
        <v>1.1093289366985495</v>
      </c>
      <c r="R23">
        <f t="shared" si="0"/>
        <v>2.6483603111204541</v>
      </c>
      <c r="S23">
        <f t="shared" si="0"/>
        <v>2.8698979591836733</v>
      </c>
      <c r="T23">
        <f t="shared" si="0"/>
        <v>3.0162912071710797</v>
      </c>
      <c r="U23">
        <f t="shared" si="0"/>
        <v>0.97330830216694519</v>
      </c>
      <c r="V23">
        <f t="shared" si="0"/>
        <v>1.2311861172319585</v>
      </c>
      <c r="W23">
        <f t="shared" si="0"/>
        <v>1.1738182988182988</v>
      </c>
      <c r="X23">
        <f t="shared" si="0"/>
        <v>3.8534881013356777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N21" sqref="N21"/>
    </sheetView>
  </sheetViews>
  <sheetFormatPr defaultRowHeight="15" x14ac:dyDescent="0.25"/>
  <cols>
    <col min="1" max="1" width="32.42578125" customWidth="1"/>
  </cols>
  <sheetData>
    <row r="1" spans="1:24" x14ac:dyDescent="0.25">
      <c r="A1" t="str">
        <f>CONCATENATE("difference ", results!A1)</f>
        <v>difference Name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tr">
        <f>CONCATENATE("difference ", results!A82)</f>
        <v>difference Width 60 alu4</v>
      </c>
      <c r="B2" t="e">
        <f>results!B83/results!B82</f>
        <v>#DIV/0!</v>
      </c>
      <c r="C2" t="e">
        <f>results!C83/results!C82</f>
        <v>#DIV/0!</v>
      </c>
      <c r="D2">
        <f>results!D83/results!D82</f>
        <v>3</v>
      </c>
      <c r="E2">
        <f>results!E83/results!E82</f>
        <v>3.0179372197309418</v>
      </c>
      <c r="F2">
        <f>results!F83/results!F82</f>
        <v>3</v>
      </c>
      <c r="G2" t="e">
        <f>results!G83/results!G82</f>
        <v>#DIV/0!</v>
      </c>
      <c r="H2" t="e">
        <f>results!H83/results!H82</f>
        <v>#DIV/0!</v>
      </c>
      <c r="I2">
        <f>results!I83/results!I82</f>
        <v>1</v>
      </c>
      <c r="J2">
        <f>results!J83/results!J82</f>
        <v>1</v>
      </c>
      <c r="K2" t="e">
        <f>results!K83/results!K82</f>
        <v>#DIV/0!</v>
      </c>
      <c r="L2">
        <f>results!L83/results!L82</f>
        <v>3.005256241787122</v>
      </c>
      <c r="M2">
        <f>results!M83/results!M82</f>
        <v>1.6666666666666667</v>
      </c>
      <c r="N2">
        <f>results!N83/results!N82</f>
        <v>1.4355763107620463</v>
      </c>
      <c r="O2">
        <f>results!O83/results!O82</f>
        <v>1.2563904879385965</v>
      </c>
      <c r="P2">
        <f>results!P83/results!P82</f>
        <v>1</v>
      </c>
      <c r="Q2">
        <f>results!Q83/results!Q82</f>
        <v>1.1229790147318501</v>
      </c>
      <c r="R2">
        <f>results!R83/results!R82</f>
        <v>2.4666666666666668</v>
      </c>
      <c r="S2">
        <f>results!S83/results!S82</f>
        <v>2.7777751108604209</v>
      </c>
      <c r="T2">
        <f>results!T83/results!T82</f>
        <v>2.9934787884135985</v>
      </c>
      <c r="U2">
        <f>results!U83/results!U82</f>
        <v>0.98316069178006205</v>
      </c>
      <c r="V2">
        <f>results!V83/results!V82</f>
        <v>1.3387533875338753</v>
      </c>
      <c r="W2">
        <f>results!W83/results!W82</f>
        <v>1.2495227640926019</v>
      </c>
      <c r="X2">
        <f>results!X83/results!X82</f>
        <v>4.5006850828729279</v>
      </c>
    </row>
    <row r="3" spans="1:24" x14ac:dyDescent="0.25">
      <c r="A3" t="str">
        <f>CONCATENATE("difference ", results!A84)</f>
        <v>difference Width 60 apex2</v>
      </c>
      <c r="B3" t="e">
        <f>results!B85/results!B84</f>
        <v>#DIV/0!</v>
      </c>
      <c r="C3" t="e">
        <f>results!C85/results!C84</f>
        <v>#DIV/0!</v>
      </c>
      <c r="D3">
        <f>results!D85/results!D84</f>
        <v>3</v>
      </c>
      <c r="E3">
        <f>results!E85/results!E84</f>
        <v>3.00509337860781</v>
      </c>
      <c r="F3">
        <f>results!F85/results!F84</f>
        <v>3</v>
      </c>
      <c r="G3" t="e">
        <f>results!G85/results!G84</f>
        <v>#DIV/0!</v>
      </c>
      <c r="H3" t="e">
        <f>results!H85/results!H84</f>
        <v>#DIV/0!</v>
      </c>
      <c r="I3">
        <f>results!I85/results!I84</f>
        <v>1</v>
      </c>
      <c r="J3">
        <f>results!J85/results!J84</f>
        <v>1</v>
      </c>
      <c r="K3" t="e">
        <f>results!K85/results!K84</f>
        <v>#DIV/0!</v>
      </c>
      <c r="L3">
        <f>results!L85/results!L84</f>
        <v>3.0015974440894571</v>
      </c>
      <c r="M3">
        <f>results!M85/results!M84</f>
        <v>1.8125</v>
      </c>
      <c r="N3">
        <f>results!N85/results!N84</f>
        <v>1.4924995481655523</v>
      </c>
      <c r="O3">
        <f>results!O85/results!O84</f>
        <v>1.3643814705190616</v>
      </c>
      <c r="P3">
        <f>results!P85/results!P84</f>
        <v>1</v>
      </c>
      <c r="Q3">
        <f>results!Q85/results!Q84</f>
        <v>1.145273917454678</v>
      </c>
      <c r="R3">
        <f>results!R85/results!R84</f>
        <v>2.8507462686567164</v>
      </c>
      <c r="S3">
        <f>results!S85/results!S84</f>
        <v>3.2851296331455817</v>
      </c>
      <c r="T3">
        <f>results!T85/results!T84</f>
        <v>3.0000143630696754</v>
      </c>
      <c r="U3">
        <f>results!U85/results!U84</f>
        <v>0.95992662681662377</v>
      </c>
      <c r="V3">
        <f>results!V85/results!V84</f>
        <v>1.135623869801085</v>
      </c>
      <c r="W3">
        <f>results!W85/results!W84</f>
        <v>1.290482567183564</v>
      </c>
      <c r="X3">
        <f>results!X85/results!X84</f>
        <v>4.4805289584306403</v>
      </c>
    </row>
    <row r="4" spans="1:24" x14ac:dyDescent="0.25">
      <c r="A4" t="str">
        <f>CONCATENATE("difference ", results!A86)</f>
        <v>difference Width 60 apex4</v>
      </c>
      <c r="B4">
        <f>results!B87/results!B86</f>
        <v>3</v>
      </c>
      <c r="C4" t="e">
        <f>results!C87/results!C86</f>
        <v>#DIV/0!</v>
      </c>
      <c r="D4">
        <f>results!D87/results!D86</f>
        <v>3</v>
      </c>
      <c r="E4">
        <f>results!E87/results!E86</f>
        <v>3.0353159851301115</v>
      </c>
      <c r="F4">
        <f>results!F87/results!F86</f>
        <v>3</v>
      </c>
      <c r="G4" t="e">
        <f>results!G87/results!G86</f>
        <v>#DIV/0!</v>
      </c>
      <c r="H4" t="e">
        <f>results!H87/results!H86</f>
        <v>#DIV/0!</v>
      </c>
      <c r="I4">
        <f>results!I87/results!I86</f>
        <v>1</v>
      </c>
      <c r="J4">
        <f>results!J87/results!J86</f>
        <v>1</v>
      </c>
      <c r="K4" t="e">
        <f>results!K87/results!K86</f>
        <v>#DIV/0!</v>
      </c>
      <c r="L4">
        <f>results!L87/results!L86</f>
        <v>3.0150554675118859</v>
      </c>
      <c r="M4">
        <f>results!M87/results!M86</f>
        <v>1.6428571428571428</v>
      </c>
      <c r="N4">
        <f>results!N87/results!N86</f>
        <v>1.4941724941724943</v>
      </c>
      <c r="O4">
        <f>results!O87/results!O86</f>
        <v>1.264497572139919</v>
      </c>
      <c r="P4">
        <f>results!P87/results!P86</f>
        <v>1</v>
      </c>
      <c r="Q4">
        <f>results!Q87/results!Q86</f>
        <v>1.1050286603037738</v>
      </c>
      <c r="R4">
        <f>results!R87/results!R86</f>
        <v>2.9836065573770494</v>
      </c>
      <c r="S4">
        <f>results!S87/results!S86</f>
        <v>2.698987060132326</v>
      </c>
      <c r="T4">
        <f>results!T87/results!T86</f>
        <v>3.0000159464200289</v>
      </c>
      <c r="U4">
        <f>results!U87/results!U86</f>
        <v>0.96872833563948235</v>
      </c>
      <c r="V4">
        <f>results!V87/results!V86</f>
        <v>1.2987804878048781</v>
      </c>
      <c r="W4">
        <f>results!W87/results!W86</f>
        <v>1.217383957281216</v>
      </c>
      <c r="X4">
        <f>results!X87/results!X86</f>
        <v>4.308390672782874</v>
      </c>
    </row>
    <row r="5" spans="1:24" x14ac:dyDescent="0.25">
      <c r="A5" t="str">
        <f>CONCATENATE("difference ", results!A88)</f>
        <v>difference Width 60 bigkey</v>
      </c>
      <c r="B5" t="e">
        <f>results!B89/results!B88</f>
        <v>#DIV/0!</v>
      </c>
      <c r="C5" t="e">
        <f>results!C89/results!C88</f>
        <v>#DIV/0!</v>
      </c>
      <c r="D5">
        <f>results!D89/results!D88</f>
        <v>3</v>
      </c>
      <c r="E5">
        <f>results!E89/results!E88</f>
        <v>52.25</v>
      </c>
      <c r="F5">
        <f>results!F89/results!F88</f>
        <v>3</v>
      </c>
      <c r="G5" t="e">
        <f>results!G89/results!G88</f>
        <v>#DIV/0!</v>
      </c>
      <c r="H5" t="e">
        <f>results!H89/results!H88</f>
        <v>#DIV/0!</v>
      </c>
      <c r="I5">
        <f>results!I89/results!I88</f>
        <v>1</v>
      </c>
      <c r="J5">
        <f>results!J89/results!J88</f>
        <v>1</v>
      </c>
      <c r="K5">
        <f>results!K89/results!K88</f>
        <v>3</v>
      </c>
      <c r="L5">
        <f>results!L89/results!L88</f>
        <v>3.1159505591524428</v>
      </c>
      <c r="M5">
        <f>results!M89/results!M88</f>
        <v>1.6875</v>
      </c>
      <c r="N5">
        <f>results!N89/results!N88</f>
        <v>1.3201739712278355</v>
      </c>
      <c r="O5">
        <f>results!O89/results!O88</f>
        <v>1.193763204817291</v>
      </c>
      <c r="P5">
        <f>results!P89/results!P88</f>
        <v>1</v>
      </c>
      <c r="Q5">
        <f>results!Q89/results!Q88</f>
        <v>1.351522277260349</v>
      </c>
      <c r="R5">
        <f>results!R89/results!R88</f>
        <v>2.9583333333333335</v>
      </c>
      <c r="S5">
        <f>results!S89/results!S88</f>
        <v>2.8476309516275342</v>
      </c>
      <c r="T5">
        <f>results!T89/results!T88</f>
        <v>3.117659672474864</v>
      </c>
      <c r="U5">
        <f>results!U89/results!U88</f>
        <v>0.96563642029519248</v>
      </c>
      <c r="V5">
        <f>results!V89/results!V88</f>
        <v>1.4230769230769231</v>
      </c>
      <c r="W5">
        <f>results!W89/results!W88</f>
        <v>1.1593747366647005</v>
      </c>
      <c r="X5">
        <f>results!X89/results!X88</f>
        <v>3.5947843064336187</v>
      </c>
    </row>
    <row r="6" spans="1:24" x14ac:dyDescent="0.25">
      <c r="A6" t="str">
        <f>CONCATENATE("difference ", results!A90)</f>
        <v>difference Width 60 clma</v>
      </c>
      <c r="B6">
        <f>results!B91/results!B90</f>
        <v>3</v>
      </c>
      <c r="C6" t="e">
        <f>results!C91/results!C90</f>
        <v>#DIV/0!</v>
      </c>
      <c r="D6">
        <f>results!D91/results!D90</f>
        <v>3</v>
      </c>
      <c r="E6">
        <f>results!E91/results!E90</f>
        <v>3.0401960784313724</v>
      </c>
      <c r="F6">
        <f>results!F91/results!F90</f>
        <v>3</v>
      </c>
      <c r="G6" t="e">
        <f>results!G91/results!G90</f>
        <v>#DIV/0!</v>
      </c>
      <c r="H6" t="e">
        <f>results!H91/results!H90</f>
        <v>#DIV/0!</v>
      </c>
      <c r="I6">
        <f>results!I91/results!I90</f>
        <v>1</v>
      </c>
      <c r="J6">
        <f>results!J91/results!J90</f>
        <v>1</v>
      </c>
      <c r="K6">
        <f>results!K91/results!K90</f>
        <v>3</v>
      </c>
      <c r="L6">
        <f>results!L91/results!L90</f>
        <v>3.0098027495517035</v>
      </c>
      <c r="M6">
        <f>results!M91/results!M90</f>
        <v>1.7352941176470589</v>
      </c>
      <c r="N6">
        <f>results!N91/results!N90</f>
        <v>1.4000000000000001</v>
      </c>
      <c r="O6">
        <f>results!O91/results!O90</f>
        <v>1.0671801923817918</v>
      </c>
      <c r="P6">
        <f>results!P91/results!P90</f>
        <v>1</v>
      </c>
      <c r="Q6" t="e">
        <f>results!Q91/results!Q90</f>
        <v>#DIV/0!</v>
      </c>
      <c r="R6" t="e">
        <f>results!R91/results!R90</f>
        <v>#DIV/0!</v>
      </c>
      <c r="S6" t="e">
        <f>results!S91/results!S90</f>
        <v>#DIV/0!</v>
      </c>
      <c r="T6" t="e">
        <f>results!T91/results!T90</f>
        <v>#DIV/0!</v>
      </c>
      <c r="U6" t="e">
        <f>results!U91/results!U90</f>
        <v>#DIV/0!</v>
      </c>
      <c r="V6" t="e">
        <f>results!V91/results!V90</f>
        <v>#DIV/0!</v>
      </c>
      <c r="W6" t="e">
        <f>results!W91/results!W90</f>
        <v>#DIV/0!</v>
      </c>
      <c r="X6">
        <f>results!X91/results!X90</f>
        <v>14.363298225507876</v>
      </c>
    </row>
    <row r="7" spans="1:24" x14ac:dyDescent="0.25">
      <c r="A7" t="str">
        <f>CONCATENATE("difference ", results!A92)</f>
        <v>difference Width 60 des</v>
      </c>
      <c r="B7" t="e">
        <f>results!B93/results!B92</f>
        <v>#DIV/0!</v>
      </c>
      <c r="C7" t="e">
        <f>results!C93/results!C92</f>
        <v>#DIV/0!</v>
      </c>
      <c r="D7">
        <f>results!D93/results!D92</f>
        <v>3</v>
      </c>
      <c r="E7">
        <f>results!E93/results!E92</f>
        <v>3.7585139318885448</v>
      </c>
      <c r="F7">
        <f>results!F93/results!F92</f>
        <v>3</v>
      </c>
      <c r="G7" t="e">
        <f>results!G93/results!G92</f>
        <v>#DIV/0!</v>
      </c>
      <c r="H7" t="e">
        <f>results!H93/results!H92</f>
        <v>#DIV/0!</v>
      </c>
      <c r="I7">
        <f>results!I93/results!I92</f>
        <v>1</v>
      </c>
      <c r="J7">
        <f>results!J93/results!J92</f>
        <v>1</v>
      </c>
      <c r="K7" t="e">
        <f>results!K93/results!K92</f>
        <v>#DIV/0!</v>
      </c>
      <c r="L7">
        <f>results!L93/results!L92</f>
        <v>3.1539912005028286</v>
      </c>
      <c r="M7">
        <f>results!M93/results!M92</f>
        <v>1.6875</v>
      </c>
      <c r="N7">
        <f>results!N93/results!N92</f>
        <v>1.3959065536489561</v>
      </c>
      <c r="O7">
        <f>results!O93/results!O92</f>
        <v>1.1218042629361094</v>
      </c>
      <c r="P7">
        <f>results!P93/results!P92</f>
        <v>1</v>
      </c>
      <c r="Q7">
        <f>results!Q93/results!Q92</f>
        <v>0.98109639467321086</v>
      </c>
      <c r="R7">
        <f>results!R93/results!R92</f>
        <v>2.0727272727272728</v>
      </c>
      <c r="S7">
        <f>results!S93/results!S92</f>
        <v>2.8476309516275342</v>
      </c>
      <c r="T7">
        <f>results!T93/results!T92</f>
        <v>3.137519302657227</v>
      </c>
      <c r="U7">
        <f>results!U93/results!U92</f>
        <v>0.96563642029519248</v>
      </c>
      <c r="V7">
        <f>results!V93/results!V92</f>
        <v>1.1371158392434988</v>
      </c>
      <c r="W7">
        <f>results!W93/results!W92</f>
        <v>1.1175236959516417</v>
      </c>
      <c r="X7">
        <f>results!X93/results!X92</f>
        <v>2.7893843725335441</v>
      </c>
    </row>
    <row r="8" spans="1:24" x14ac:dyDescent="0.25">
      <c r="A8" t="str">
        <f>CONCATENATE("difference ", results!A94)</f>
        <v>difference Width 60 diffeq</v>
      </c>
      <c r="B8" t="e">
        <f>results!B95/results!B94</f>
        <v>#DIV/0!</v>
      </c>
      <c r="C8" t="e">
        <f>results!C95/results!C94</f>
        <v>#DIV/0!</v>
      </c>
      <c r="D8">
        <f>results!D95/results!D94</f>
        <v>3</v>
      </c>
      <c r="E8">
        <f>results!E95/results!E94</f>
        <v>3.0886363636363638</v>
      </c>
      <c r="F8">
        <f>results!F95/results!F94</f>
        <v>3</v>
      </c>
      <c r="G8" t="e">
        <f>results!G95/results!G94</f>
        <v>#DIV/0!</v>
      </c>
      <c r="H8" t="e">
        <f>results!H95/results!H94</f>
        <v>#DIV/0!</v>
      </c>
      <c r="I8">
        <f>results!I95/results!I94</f>
        <v>1</v>
      </c>
      <c r="J8">
        <f>results!J95/results!J94</f>
        <v>1</v>
      </c>
      <c r="K8">
        <f>results!K95/results!K94</f>
        <v>3</v>
      </c>
      <c r="L8">
        <f>results!L95/results!L94</f>
        <v>3.0261044176706826</v>
      </c>
      <c r="M8">
        <f>results!M95/results!M94</f>
        <v>1.6666666666666667</v>
      </c>
      <c r="N8">
        <f>results!N95/results!N94</f>
        <v>1.1336898395721924</v>
      </c>
      <c r="O8">
        <f>results!O95/results!O94</f>
        <v>1.0199599974601561</v>
      </c>
      <c r="P8">
        <f>results!P95/results!P94</f>
        <v>1</v>
      </c>
      <c r="Q8">
        <f>results!Q95/results!Q94</f>
        <v>1.1234850986671985</v>
      </c>
      <c r="R8">
        <f>results!R95/results!R94</f>
        <v>2.442622950819672</v>
      </c>
      <c r="S8">
        <f>results!S95/results!S94</f>
        <v>2.7777751108604209</v>
      </c>
      <c r="T8">
        <f>results!T95/results!T94</f>
        <v>3.0130865450373934</v>
      </c>
      <c r="U8">
        <f>results!U95/results!U94</f>
        <v>0.98316069178006205</v>
      </c>
      <c r="V8">
        <f>results!V95/results!V94</f>
        <v>1.2821917808219179</v>
      </c>
      <c r="W8">
        <f>results!W95/results!W94</f>
        <v>1.0189326126071867</v>
      </c>
      <c r="X8">
        <f>results!X95/results!X94</f>
        <v>4.0534305438151588</v>
      </c>
    </row>
    <row r="9" spans="1:24" x14ac:dyDescent="0.25">
      <c r="A9" t="str">
        <f>CONCATENATE("difference ", results!A96)</f>
        <v>difference Width 60 dsip</v>
      </c>
      <c r="B9" t="e">
        <f>results!B97/results!B96</f>
        <v>#DIV/0!</v>
      </c>
      <c r="C9" t="e">
        <f>results!C97/results!C96</f>
        <v>#DIV/0!</v>
      </c>
      <c r="D9">
        <f>results!D97/results!D96</f>
        <v>3</v>
      </c>
      <c r="E9">
        <f>results!E97/results!E96</f>
        <v>52.25</v>
      </c>
      <c r="F9">
        <f>results!F97/results!F96</f>
        <v>3</v>
      </c>
      <c r="G9" t="e">
        <f>results!G97/results!G96</f>
        <v>#DIV/0!</v>
      </c>
      <c r="H9" t="e">
        <f>results!H97/results!H96</f>
        <v>#DIV/0!</v>
      </c>
      <c r="I9">
        <f>results!I97/results!I96</f>
        <v>1</v>
      </c>
      <c r="J9">
        <f>results!J97/results!J96</f>
        <v>1</v>
      </c>
      <c r="K9">
        <f>results!K97/results!K96</f>
        <v>3</v>
      </c>
      <c r="L9">
        <f>results!L97/results!L96</f>
        <v>3.1446402349486049</v>
      </c>
      <c r="M9">
        <f>results!M97/results!M96</f>
        <v>1.7142857142857142</v>
      </c>
      <c r="N9">
        <f>results!N97/results!N96</f>
        <v>1.2398316970546985</v>
      </c>
      <c r="O9">
        <f>results!O97/results!O96</f>
        <v>1.2837858404549205</v>
      </c>
      <c r="P9">
        <f>results!P97/results!P96</f>
        <v>1</v>
      </c>
      <c r="Q9">
        <f>results!Q97/results!Q96</f>
        <v>1.2704242219127084</v>
      </c>
      <c r="R9">
        <f>results!R97/results!R96</f>
        <v>3.1666666666666665</v>
      </c>
      <c r="S9">
        <f>results!S97/results!S96</f>
        <v>2.9387793058554883</v>
      </c>
      <c r="T9">
        <f>results!T97/results!T96</f>
        <v>3.1314063554791245</v>
      </c>
      <c r="U9">
        <f>results!U97/results!U96</f>
        <v>0.97992518456266642</v>
      </c>
      <c r="V9">
        <f>results!V97/results!V96</f>
        <v>1.2620481927710843</v>
      </c>
      <c r="W9">
        <f>results!W97/results!W96</f>
        <v>1.1779673149590246</v>
      </c>
      <c r="X9">
        <f>results!X97/results!X96</f>
        <v>3.263078193832599</v>
      </c>
    </row>
    <row r="10" spans="1:24" x14ac:dyDescent="0.25">
      <c r="A10" t="str">
        <f>CONCATENATE("difference ", results!A98)</f>
        <v>difference Width 60 elliptic</v>
      </c>
      <c r="B10" t="e">
        <f>results!B99/results!B98</f>
        <v>#DIV/0!</v>
      </c>
      <c r="C10" t="e">
        <f>results!C99/results!C98</f>
        <v>#DIV/0!</v>
      </c>
      <c r="D10">
        <f>results!D99/results!D98</f>
        <v>3</v>
      </c>
      <c r="E10">
        <f>results!E99/results!E98</f>
        <v>3.111328125</v>
      </c>
      <c r="F10">
        <f>results!F99/results!F98</f>
        <v>3</v>
      </c>
      <c r="G10" t="e">
        <f>results!G99/results!G98</f>
        <v>#DIV/0!</v>
      </c>
      <c r="H10" t="e">
        <f>results!H99/results!H98</f>
        <v>#DIV/0!</v>
      </c>
      <c r="I10">
        <f>results!I99/results!I98</f>
        <v>1</v>
      </c>
      <c r="J10">
        <f>results!J99/results!J98</f>
        <v>1</v>
      </c>
      <c r="K10">
        <f>results!K99/results!K98</f>
        <v>3</v>
      </c>
      <c r="L10">
        <f>results!L99/results!L98</f>
        <v>3.0316490838423098</v>
      </c>
      <c r="M10">
        <f>results!M99/results!M98</f>
        <v>1.6956521739130435</v>
      </c>
      <c r="N10">
        <f>results!N99/results!N98</f>
        <v>1.2650802434975097</v>
      </c>
      <c r="O10">
        <f>results!O99/results!O98</f>
        <v>1.0205505557023828</v>
      </c>
      <c r="P10">
        <f>results!P99/results!P98</f>
        <v>1</v>
      </c>
      <c r="Q10">
        <f>results!Q99/results!Q98</f>
        <v>1.2058390455495056</v>
      </c>
      <c r="R10">
        <f>results!R99/results!R98</f>
        <v>3.2565789473684212</v>
      </c>
      <c r="S10">
        <f>results!S99/results!S98</f>
        <v>2.8752271474365521</v>
      </c>
      <c r="T10">
        <f>results!T99/results!T98</f>
        <v>3.0297686127006895</v>
      </c>
      <c r="U10">
        <f>results!U99/results!U98</f>
        <v>0.98432751134433472</v>
      </c>
      <c r="V10">
        <f>results!V99/results!V98</f>
        <v>1.2873345935727789</v>
      </c>
      <c r="W10">
        <f>results!W99/results!W98</f>
        <v>1.0294996887728916</v>
      </c>
      <c r="X10">
        <f>results!X99/results!X98</f>
        <v>4.6845598532515433</v>
      </c>
    </row>
    <row r="11" spans="1:24" x14ac:dyDescent="0.25">
      <c r="A11" t="str">
        <f>CONCATENATE("difference ", results!A100)</f>
        <v>difference Width 60 ex1010</v>
      </c>
      <c r="B11" t="e">
        <f>results!B101/results!B100</f>
        <v>#DIV/0!</v>
      </c>
      <c r="C11" t="e">
        <f>results!C101/results!C100</f>
        <v>#DIV/0!</v>
      </c>
      <c r="D11">
        <f>results!D101/results!D100</f>
        <v>3</v>
      </c>
      <c r="E11">
        <f>results!E101/results!E100</f>
        <v>3.0051440329218106</v>
      </c>
      <c r="F11">
        <f>results!F101/results!F100</f>
        <v>3</v>
      </c>
      <c r="G11" t="e">
        <f>results!G101/results!G100</f>
        <v>#DIV/0!</v>
      </c>
      <c r="H11" t="e">
        <f>results!H101/results!H100</f>
        <v>#DIV/0!</v>
      </c>
      <c r="I11">
        <f>results!I101/results!I100</f>
        <v>1</v>
      </c>
      <c r="J11">
        <f>results!J101/results!J100</f>
        <v>1</v>
      </c>
      <c r="K11" t="e">
        <f>results!K101/results!K100</f>
        <v>#DIV/0!</v>
      </c>
      <c r="L11">
        <f>results!L101/results!L100</f>
        <v>3.0021748586341888</v>
      </c>
      <c r="M11">
        <f>results!M101/results!M100</f>
        <v>1.76</v>
      </c>
      <c r="N11">
        <f>results!N101/results!N100</f>
        <v>1.4648749334752531</v>
      </c>
      <c r="O11">
        <f>results!O101/results!O100</f>
        <v>1.2844792527107851</v>
      </c>
      <c r="P11">
        <f>results!P101/results!P100</f>
        <v>1</v>
      </c>
      <c r="Q11" t="e">
        <f>results!Q101/results!Q100</f>
        <v>#DIV/0!</v>
      </c>
      <c r="R11" t="e">
        <f>results!R101/results!R100</f>
        <v>#VALUE!</v>
      </c>
      <c r="S11" t="e">
        <f>results!S101/results!S100</f>
        <v>#DIV/0!</v>
      </c>
      <c r="T11" t="e">
        <f>results!T101/results!T100</f>
        <v>#DIV/0!</v>
      </c>
      <c r="U11" t="e">
        <f>results!U101/results!U100</f>
        <v>#DIV/0!</v>
      </c>
      <c r="V11" t="e">
        <f>results!V101/results!V100</f>
        <v>#DIV/0!</v>
      </c>
      <c r="W11" t="e">
        <f>results!W101/results!W100</f>
        <v>#DIV/0!</v>
      </c>
      <c r="X11">
        <f>results!X101/results!X100</f>
        <v>1.7543589462959055E-2</v>
      </c>
    </row>
    <row r="12" spans="1:24" x14ac:dyDescent="0.25">
      <c r="A12" t="str">
        <f>CONCATENATE("difference ", results!A102)</f>
        <v>difference Width 60 ex5p</v>
      </c>
      <c r="B12" t="e">
        <f>results!B103/results!B102</f>
        <v>#DIV/0!</v>
      </c>
      <c r="C12" t="e">
        <f>results!C103/results!C102</f>
        <v>#DIV/0!</v>
      </c>
      <c r="D12">
        <f>results!D103/results!D102</f>
        <v>3</v>
      </c>
      <c r="E12">
        <f>results!E103/results!E102</f>
        <v>3.2775330396475773</v>
      </c>
      <c r="F12">
        <f>results!F103/results!F102</f>
        <v>3</v>
      </c>
      <c r="G12" t="e">
        <f>results!G103/results!G102</f>
        <v>#DIV/0!</v>
      </c>
      <c r="H12" t="e">
        <f>results!H103/results!H102</f>
        <v>#DIV/0!</v>
      </c>
      <c r="I12">
        <f>results!I103/results!I102</f>
        <v>1</v>
      </c>
      <c r="J12">
        <f>results!J103/results!J102</f>
        <v>1</v>
      </c>
      <c r="K12" t="e">
        <f>results!K103/results!K102</f>
        <v>#DIV/0!</v>
      </c>
      <c r="L12">
        <f>results!L103/results!L102</f>
        <v>3.0592105263157894</v>
      </c>
      <c r="M12">
        <f>results!M103/results!M102</f>
        <v>1.6923076923076923</v>
      </c>
      <c r="N12">
        <f>results!N103/results!N102</f>
        <v>1.4590060809394003</v>
      </c>
      <c r="O12">
        <f>results!O103/results!O102</f>
        <v>1.3342131504821431</v>
      </c>
      <c r="P12">
        <f>results!P103/results!P102</f>
        <v>1</v>
      </c>
      <c r="Q12">
        <f>results!Q103/results!Q102</f>
        <v>0</v>
      </c>
      <c r="R12" t="e">
        <f>results!R103/results!R102</f>
        <v>#VALUE!</v>
      </c>
      <c r="S12">
        <f>results!S103/results!S102</f>
        <v>0</v>
      </c>
      <c r="T12">
        <f>results!T103/results!T102</f>
        <v>0</v>
      </c>
      <c r="U12">
        <f>results!U103/results!U102</f>
        <v>0</v>
      </c>
      <c r="V12">
        <f>results!V103/results!V102</f>
        <v>0</v>
      </c>
      <c r="W12">
        <f>results!W103/results!W102</f>
        <v>0</v>
      </c>
      <c r="X12">
        <f>results!X103/results!X102</f>
        <v>5.5024604476427319</v>
      </c>
    </row>
    <row r="13" spans="1:24" x14ac:dyDescent="0.25">
      <c r="A13" t="str">
        <f>CONCATENATE("difference ", results!A104)</f>
        <v>difference Width 60 frisc</v>
      </c>
      <c r="B13" t="e">
        <f>results!B105/results!B104</f>
        <v>#DIV/0!</v>
      </c>
      <c r="C13" t="e">
        <f>results!C105/results!C104</f>
        <v>#DIV/0!</v>
      </c>
      <c r="D13">
        <f>results!D105/results!D104</f>
        <v>3</v>
      </c>
      <c r="E13">
        <f>results!E105/results!E104</f>
        <v>3.1202072538860102</v>
      </c>
      <c r="F13">
        <f>results!F105/results!F104</f>
        <v>3</v>
      </c>
      <c r="G13" t="e">
        <f>results!G105/results!G104</f>
        <v>#DIV/0!</v>
      </c>
      <c r="H13" t="e">
        <f>results!H105/results!H104</f>
        <v>#DIV/0!</v>
      </c>
      <c r="I13">
        <f>results!I105/results!I104</f>
        <v>1</v>
      </c>
      <c r="J13">
        <f>results!J105/results!J104</f>
        <v>1</v>
      </c>
      <c r="K13">
        <f>results!K105/results!K104</f>
        <v>3</v>
      </c>
      <c r="L13">
        <f>results!L105/results!L104</f>
        <v>3.0327776207968351</v>
      </c>
      <c r="M13">
        <f>results!M105/results!M104</f>
        <v>1.6956521739130435</v>
      </c>
      <c r="N13">
        <f>results!N105/results!N104</f>
        <v>1.3457880434782608</v>
      </c>
      <c r="O13">
        <f>results!O105/results!O104</f>
        <v>1.0246745412442351</v>
      </c>
      <c r="P13">
        <f>results!P105/results!P104</f>
        <v>1</v>
      </c>
      <c r="Q13">
        <f>results!Q105/results!Q104</f>
        <v>0</v>
      </c>
      <c r="R13" t="e">
        <f>results!R105/results!R104</f>
        <v>#VALUE!</v>
      </c>
      <c r="S13">
        <f>results!S105/results!S104</f>
        <v>0</v>
      </c>
      <c r="T13">
        <f>results!T105/results!T104</f>
        <v>0</v>
      </c>
      <c r="U13">
        <f>results!U105/results!U104</f>
        <v>0</v>
      </c>
      <c r="V13">
        <f>results!V105/results!V104</f>
        <v>0</v>
      </c>
      <c r="W13">
        <f>results!W105/results!W104</f>
        <v>0</v>
      </c>
      <c r="X13">
        <f>results!X105/results!X104</f>
        <v>6.8971023944843006</v>
      </c>
    </row>
    <row r="14" spans="1:24" x14ac:dyDescent="0.25">
      <c r="A14" t="str">
        <f>CONCATENATE("difference ", results!A106)</f>
        <v>difference Width 60 misex3</v>
      </c>
      <c r="B14" t="e">
        <f>results!B107/results!B106</f>
        <v>#DIV/0!</v>
      </c>
      <c r="C14" t="e">
        <f>results!C107/results!C106</f>
        <v>#DIV/0!</v>
      </c>
      <c r="D14">
        <f>results!D107/results!D106</f>
        <v>3</v>
      </c>
      <c r="E14">
        <f>results!E107/results!E106</f>
        <v>3.0278884462151394</v>
      </c>
      <c r="F14">
        <f>results!F107/results!F106</f>
        <v>3</v>
      </c>
      <c r="G14" t="e">
        <f>results!G107/results!G106</f>
        <v>#DIV/0!</v>
      </c>
      <c r="H14" t="e">
        <f>results!H107/results!H106</f>
        <v>#DIV/0!</v>
      </c>
      <c r="I14">
        <f>results!I107/results!I106</f>
        <v>1</v>
      </c>
      <c r="J14">
        <f>results!J107/results!J106</f>
        <v>1</v>
      </c>
      <c r="K14" t="e">
        <f>results!K107/results!K106</f>
        <v>#DIV/0!</v>
      </c>
      <c r="L14">
        <f>results!L107/results!L106</f>
        <v>3.0100214745884037</v>
      </c>
      <c r="M14">
        <f>results!M107/results!M106</f>
        <v>1.7142857142857142</v>
      </c>
      <c r="N14">
        <f>results!N107/results!N106</f>
        <v>1.5806451612903225</v>
      </c>
      <c r="O14">
        <f>results!O107/results!O106</f>
        <v>1.2229230302318297</v>
      </c>
      <c r="P14">
        <f>results!P107/results!P106</f>
        <v>1</v>
      </c>
      <c r="Q14">
        <f>results!Q107/results!Q106</f>
        <v>1.129174832005861</v>
      </c>
      <c r="R14">
        <f>results!R107/results!R106</f>
        <v>2.5806451612903225</v>
      </c>
      <c r="S14">
        <f>results!S107/results!S106</f>
        <v>2.9387793058554883</v>
      </c>
      <c r="T14">
        <f>results!T107/results!T106</f>
        <v>3.0071653478761928</v>
      </c>
      <c r="U14">
        <f>results!U107/results!U106</f>
        <v>0.97992518456266642</v>
      </c>
      <c r="V14">
        <f>results!V107/results!V106</f>
        <v>1.260393873085339</v>
      </c>
      <c r="W14">
        <f>results!W107/results!W106</f>
        <v>1.2192540917111405</v>
      </c>
      <c r="X14">
        <f>results!X107/results!X106</f>
        <v>4.2954524100347644</v>
      </c>
    </row>
    <row r="15" spans="1:24" x14ac:dyDescent="0.25">
      <c r="A15" t="str">
        <f>CONCATENATE("difference ", results!A108)</f>
        <v>difference Width 60 pdc</v>
      </c>
      <c r="B15" t="e">
        <f>results!B109/results!B108</f>
        <v>#DIV/0!</v>
      </c>
      <c r="C15" t="e">
        <f>results!C109/results!C108</f>
        <v>#DIV/0!</v>
      </c>
      <c r="D15">
        <f>results!D109/results!D108</f>
        <v>3</v>
      </c>
      <c r="E15">
        <f>results!E109/results!E108</f>
        <v>3.0408580183861083</v>
      </c>
      <c r="F15">
        <f>results!F109/results!F108</f>
        <v>3</v>
      </c>
      <c r="G15" t="e">
        <f>results!G109/results!G108</f>
        <v>#DIV/0!</v>
      </c>
      <c r="H15" t="e">
        <f>results!H109/results!H108</f>
        <v>#DIV/0!</v>
      </c>
      <c r="I15">
        <f>results!I109/results!I108</f>
        <v>1</v>
      </c>
      <c r="J15">
        <f>results!J109/results!J108</f>
        <v>1</v>
      </c>
      <c r="K15" t="e">
        <f>results!K109/results!K108</f>
        <v>#DIV/0!</v>
      </c>
      <c r="L15">
        <f>results!L109/results!L108</f>
        <v>3.0087431693989073</v>
      </c>
      <c r="M15">
        <f>results!M109/results!M108</f>
        <v>1.76</v>
      </c>
      <c r="N15">
        <f>results!N109/results!N108</f>
        <v>1.5494050698396278</v>
      </c>
      <c r="O15">
        <f>results!O109/results!O108</f>
        <v>1.3313472371962842</v>
      </c>
      <c r="P15">
        <f>results!P109/results!P108</f>
        <v>1</v>
      </c>
      <c r="Q15" t="e">
        <f>results!Q109/results!Q108</f>
        <v>#DIV/0!</v>
      </c>
      <c r="R15" t="e">
        <f>results!R109/results!R108</f>
        <v>#VALUE!</v>
      </c>
      <c r="S15" t="e">
        <f>results!S109/results!S108</f>
        <v>#DIV/0!</v>
      </c>
      <c r="T15" t="e">
        <f>results!T109/results!T108</f>
        <v>#DIV/0!</v>
      </c>
      <c r="U15" t="e">
        <f>results!U109/results!U108</f>
        <v>#DIV/0!</v>
      </c>
      <c r="V15" t="e">
        <f>results!V109/results!V108</f>
        <v>#DIV/0!</v>
      </c>
      <c r="W15" t="e">
        <f>results!W109/results!W108</f>
        <v>#DIV/0!</v>
      </c>
      <c r="X15">
        <f>results!X109/results!X108</f>
        <v>6.8502493066395882</v>
      </c>
    </row>
    <row r="16" spans="1:24" x14ac:dyDescent="0.25">
      <c r="A16" t="str">
        <f>CONCATENATE("difference ", results!A110)</f>
        <v>difference Width 60 s298</v>
      </c>
      <c r="B16" t="e">
        <f>results!B111/results!B110</f>
        <v>#DIV/0!</v>
      </c>
      <c r="C16" t="e">
        <f>results!C111/results!C110</f>
        <v>#DIV/0!</v>
      </c>
      <c r="D16">
        <f>results!D111/results!D110</f>
        <v>3</v>
      </c>
      <c r="E16">
        <f>results!E111/results!E110</f>
        <v>3.0138888888888888</v>
      </c>
      <c r="F16">
        <f>results!F111/results!F110</f>
        <v>3</v>
      </c>
      <c r="G16" t="e">
        <f>results!G111/results!G110</f>
        <v>#DIV/0!</v>
      </c>
      <c r="H16" t="e">
        <f>results!H111/results!H110</f>
        <v>#DIV/0!</v>
      </c>
      <c r="I16">
        <f>results!I111/results!I110</f>
        <v>1</v>
      </c>
      <c r="J16">
        <f>results!J111/results!J110</f>
        <v>1</v>
      </c>
      <c r="K16">
        <f>results!K111/results!K110</f>
        <v>3</v>
      </c>
      <c r="L16">
        <f>results!L111/results!L110</f>
        <v>3.0031088082901554</v>
      </c>
      <c r="M16">
        <f>results!M111/results!M110</f>
        <v>1.7058823529411764</v>
      </c>
      <c r="N16">
        <f>results!N111/results!N110</f>
        <v>1.2049335863377608</v>
      </c>
      <c r="O16">
        <f>results!O111/results!O110</f>
        <v>1.035735380610145</v>
      </c>
      <c r="P16">
        <f>results!P111/results!P110</f>
        <v>1</v>
      </c>
      <c r="Q16">
        <f>results!Q111/results!Q110</f>
        <v>1.0287944916767107</v>
      </c>
      <c r="R16">
        <f>results!R111/results!R110</f>
        <v>3</v>
      </c>
      <c r="S16">
        <f>results!S111/results!S110</f>
        <v>2.9100133611144852</v>
      </c>
      <c r="T16">
        <f>results!T111/results!T110</f>
        <v>2.994856983784536</v>
      </c>
      <c r="U16">
        <f>results!U111/results!U110</f>
        <v>0.96385177178373072</v>
      </c>
      <c r="V16">
        <f>results!V111/results!V110</f>
        <v>1.1964285714285714</v>
      </c>
      <c r="W16">
        <f>results!W111/results!W110</f>
        <v>1.0348392523547305</v>
      </c>
      <c r="X16">
        <f>results!X111/results!X110</f>
        <v>4.3152361131046364</v>
      </c>
    </row>
    <row r="17" spans="1:24" x14ac:dyDescent="0.25">
      <c r="A17" t="str">
        <f>CONCATENATE("difference ", results!A112)</f>
        <v>difference Width 60 s38417</v>
      </c>
      <c r="B17" t="e">
        <f>results!B113/results!B112</f>
        <v>#DIV/0!</v>
      </c>
      <c r="C17">
        <f>results!C113/results!C112</f>
        <v>3</v>
      </c>
      <c r="D17">
        <f>results!D113/results!D112</f>
        <v>3</v>
      </c>
      <c r="E17">
        <f>results!E113/results!E112</f>
        <v>3.0422647527910684</v>
      </c>
      <c r="F17">
        <f>results!F113/results!F112</f>
        <v>3</v>
      </c>
      <c r="G17" t="e">
        <f>results!G113/results!G112</f>
        <v>#DIV/0!</v>
      </c>
      <c r="H17" t="e">
        <f>results!H113/results!H112</f>
        <v>#DIV/0!</v>
      </c>
      <c r="I17">
        <f>results!I113/results!I112</f>
        <v>1</v>
      </c>
      <c r="J17">
        <f>results!J113/results!J112</f>
        <v>1</v>
      </c>
      <c r="K17">
        <f>results!K113/results!K112</f>
        <v>3</v>
      </c>
      <c r="L17">
        <f>results!L113/results!L112</f>
        <v>3.0175438596491229</v>
      </c>
      <c r="M17">
        <f>results!M113/results!M112</f>
        <v>1.7</v>
      </c>
      <c r="N17">
        <f>results!N113/results!N112</f>
        <v>1.4087502531901965</v>
      </c>
      <c r="O17">
        <f>results!O113/results!O112</f>
        <v>1.0362194721352578</v>
      </c>
      <c r="P17">
        <f>results!P113/results!P112</f>
        <v>1</v>
      </c>
      <c r="Q17">
        <f>results!Q113/results!Q112</f>
        <v>1.0553436258508222</v>
      </c>
      <c r="R17">
        <f>results!R113/results!R112</f>
        <v>0.95945945945945943</v>
      </c>
      <c r="S17">
        <f>results!S113/results!S112</f>
        <v>2.8900090009000898</v>
      </c>
      <c r="T17">
        <f>results!T113/results!T112</f>
        <v>3.0188943599258278</v>
      </c>
      <c r="U17">
        <f>results!U113/results!U112</f>
        <v>0.98301777649884603</v>
      </c>
      <c r="V17">
        <f>results!V113/results!V112</f>
        <v>1.1547344110854503</v>
      </c>
      <c r="W17">
        <f>results!W113/results!W112</f>
        <v>1.045588574651932</v>
      </c>
      <c r="X17">
        <f>results!X113/results!X112</f>
        <v>4.3998132391408999</v>
      </c>
    </row>
    <row r="18" spans="1:24" x14ac:dyDescent="0.25">
      <c r="A18" t="str">
        <f>CONCATENATE("difference ", results!A114)</f>
        <v>difference Width 60 s38584.1</v>
      </c>
      <c r="B18">
        <f>results!B115/results!B114</f>
        <v>3</v>
      </c>
      <c r="C18">
        <f>results!C115/results!C114</f>
        <v>3</v>
      </c>
      <c r="D18">
        <f>results!D115/results!D114</f>
        <v>3</v>
      </c>
      <c r="E18">
        <f>results!E115/results!E114</f>
        <v>3.2604970008568981</v>
      </c>
      <c r="F18">
        <f>results!F115/results!F114</f>
        <v>3</v>
      </c>
      <c r="G18" t="e">
        <f>results!G115/results!G114</f>
        <v>#DIV/0!</v>
      </c>
      <c r="H18" t="e">
        <f>results!H115/results!H114</f>
        <v>#DIV/0!</v>
      </c>
      <c r="I18">
        <f>results!I115/results!I114</f>
        <v>1</v>
      </c>
      <c r="J18">
        <f>results!J115/results!J114</f>
        <v>1</v>
      </c>
      <c r="K18">
        <f>results!K115/results!K114</f>
        <v>3</v>
      </c>
      <c r="L18">
        <f>results!L115/results!L114</f>
        <v>3.0492148292051158</v>
      </c>
      <c r="M18">
        <f>results!M115/results!M114</f>
        <v>1.7333333333333334</v>
      </c>
      <c r="N18">
        <f>results!N115/results!N114</f>
        <v>1.4391338790599417</v>
      </c>
      <c r="O18">
        <f>results!O115/results!O114</f>
        <v>1.2965942606187166</v>
      </c>
      <c r="P18">
        <f>results!P115/results!P114</f>
        <v>1</v>
      </c>
      <c r="Q18">
        <f>results!Q115/results!Q114</f>
        <v>1.2197715872493906</v>
      </c>
      <c r="R18">
        <f>results!R115/results!R114</f>
        <v>2.8566037735849057</v>
      </c>
      <c r="S18">
        <f>results!S115/results!S114</f>
        <v>3.0044479447944794</v>
      </c>
      <c r="T18">
        <f>results!T115/results!T114</f>
        <v>3.0435101636924728</v>
      </c>
      <c r="U18">
        <f>results!U115/results!U114</f>
        <v>0.98098437288951801</v>
      </c>
      <c r="V18">
        <f>results!V115/results!V114</f>
        <v>1.2956521739130433</v>
      </c>
      <c r="W18">
        <f>results!W115/results!W114</f>
        <v>1.2691446602078948</v>
      </c>
      <c r="X18">
        <f>results!X115/results!X114</f>
        <v>4.8223170881163453</v>
      </c>
    </row>
    <row r="19" spans="1:24" x14ac:dyDescent="0.25">
      <c r="A19" t="str">
        <f>CONCATENATE("difference ", results!A116)</f>
        <v>difference Width 60 seq</v>
      </c>
      <c r="B19" t="e">
        <f>results!B117/results!B116</f>
        <v>#DIV/0!</v>
      </c>
      <c r="C19" t="e">
        <f>results!C117/results!C116</f>
        <v>#DIV/0!</v>
      </c>
      <c r="D19">
        <f>results!D117/results!D116</f>
        <v>3</v>
      </c>
      <c r="E19">
        <f>results!E117/results!E116</f>
        <v>3.0599315068493151</v>
      </c>
      <c r="F19">
        <f>results!F117/results!F116</f>
        <v>3</v>
      </c>
      <c r="G19" t="e">
        <f>results!G117/results!G116</f>
        <v>#DIV/0!</v>
      </c>
      <c r="H19" t="e">
        <f>results!H117/results!H116</f>
        <v>#DIV/0!</v>
      </c>
      <c r="I19">
        <f>results!I117/results!I116</f>
        <v>1</v>
      </c>
      <c r="J19">
        <f>results!J117/results!J116</f>
        <v>1</v>
      </c>
      <c r="K19" t="e">
        <f>results!K117/results!K116</f>
        <v>#DIV/0!</v>
      </c>
      <c r="L19">
        <f>results!L117/results!L116</f>
        <v>3.02</v>
      </c>
      <c r="M19">
        <f>results!M117/results!M116</f>
        <v>1.6875</v>
      </c>
      <c r="N19">
        <f>results!N117/results!N116</f>
        <v>1.4420042643923241</v>
      </c>
      <c r="O19">
        <f>results!O117/results!O116</f>
        <v>1.359050560128177</v>
      </c>
      <c r="P19">
        <f>results!P117/results!P116</f>
        <v>1</v>
      </c>
      <c r="Q19">
        <f>results!Q117/results!Q116</f>
        <v>1.2364830494104879</v>
      </c>
      <c r="R19">
        <f>results!R117/results!R116</f>
        <v>3.0684931506849313</v>
      </c>
      <c r="S19">
        <f>results!S117/results!S116</f>
        <v>2.8476309516275342</v>
      </c>
      <c r="T19">
        <f>results!T117/results!T116</f>
        <v>3.0228634250776323</v>
      </c>
      <c r="U19">
        <f>results!U117/results!U116</f>
        <v>0.96563642029519248</v>
      </c>
      <c r="V19">
        <f>results!V117/results!V116</f>
        <v>1.3671399594320488</v>
      </c>
      <c r="W19">
        <f>results!W117/results!W116</f>
        <v>1.3041196356488385</v>
      </c>
      <c r="X19">
        <f>results!X117/results!X116</f>
        <v>4.600845000925184</v>
      </c>
    </row>
    <row r="20" spans="1:24" x14ac:dyDescent="0.25">
      <c r="A20" t="str">
        <f>CONCATENATE("difference ", results!A118)</f>
        <v>difference Width 60 spla</v>
      </c>
      <c r="B20" t="e">
        <f>results!B119/results!B118</f>
        <v>#DIV/0!</v>
      </c>
      <c r="C20" t="e">
        <f>results!C119/results!C118</f>
        <v>#DIV/0!</v>
      </c>
      <c r="D20">
        <f>results!D119/results!D118</f>
        <v>3</v>
      </c>
      <c r="E20">
        <f>results!E119/results!E118</f>
        <v>3.0515695067264574</v>
      </c>
      <c r="F20">
        <f>results!F119/results!F118</f>
        <v>3</v>
      </c>
      <c r="G20" t="e">
        <f>results!G119/results!G118</f>
        <v>#DIV/0!</v>
      </c>
      <c r="H20" t="e">
        <f>results!H119/results!H118</f>
        <v>#DIV/0!</v>
      </c>
      <c r="I20">
        <f>results!I119/results!I118</f>
        <v>1</v>
      </c>
      <c r="J20">
        <f>results!J119/results!J118</f>
        <v>1</v>
      </c>
      <c r="K20" t="e">
        <f>results!K119/results!K118</f>
        <v>#DIV/0!</v>
      </c>
      <c r="L20">
        <f>results!L119/results!L118</f>
        <v>3.0124661246612465</v>
      </c>
      <c r="M20">
        <f>results!M119/results!M118</f>
        <v>1.6956521739130435</v>
      </c>
      <c r="N20">
        <f>results!N119/results!N118</f>
        <v>1.3775372124492555</v>
      </c>
      <c r="O20">
        <f>results!O119/results!O118</f>
        <v>1.2717918622848201</v>
      </c>
      <c r="P20">
        <f>results!P119/results!P118</f>
        <v>1</v>
      </c>
      <c r="Q20">
        <f>results!Q119/results!Q118</f>
        <v>0</v>
      </c>
      <c r="R20" t="e">
        <f>results!R119/results!R118</f>
        <v>#VALUE!</v>
      </c>
      <c r="S20">
        <f>results!S119/results!S118</f>
        <v>0</v>
      </c>
      <c r="T20">
        <f>results!T119/results!T118</f>
        <v>0</v>
      </c>
      <c r="U20">
        <f>results!U119/results!U118</f>
        <v>0</v>
      </c>
      <c r="V20">
        <f>results!V119/results!V118</f>
        <v>0</v>
      </c>
      <c r="W20">
        <f>results!W119/results!W118</f>
        <v>0</v>
      </c>
      <c r="X20">
        <f>results!X119/results!X118</f>
        <v>7.4898756247820533</v>
      </c>
    </row>
    <row r="21" spans="1:24" x14ac:dyDescent="0.25">
      <c r="A21" t="str">
        <f>CONCATENATE("difference ", results!A120)</f>
        <v>difference Width 60 tseng</v>
      </c>
      <c r="B21" t="e">
        <f>results!B121/results!B120</f>
        <v>#DIV/0!</v>
      </c>
      <c r="C21" t="e">
        <f>results!C121/results!C120</f>
        <v>#DIV/0!</v>
      </c>
      <c r="D21">
        <f>results!D121/results!D120</f>
        <v>3</v>
      </c>
      <c r="E21">
        <f>results!E121/results!E120</f>
        <v>3.431095406360424</v>
      </c>
      <c r="F21">
        <f>results!F121/results!F120</f>
        <v>3</v>
      </c>
      <c r="G21" t="e">
        <f>results!G121/results!G120</f>
        <v>#DIV/0!</v>
      </c>
      <c r="H21" t="e">
        <f>results!H121/results!H120</f>
        <v>#DIV/0!</v>
      </c>
      <c r="I21">
        <f>results!I121/results!I120</f>
        <v>1</v>
      </c>
      <c r="J21">
        <f>results!J121/results!J120</f>
        <v>1</v>
      </c>
      <c r="K21">
        <f>results!K121/results!K120</f>
        <v>3</v>
      </c>
      <c r="L21">
        <f>results!L121/results!L120</f>
        <v>3.1166347992351815</v>
      </c>
      <c r="M21">
        <f>results!M121/results!M120</f>
        <v>1.6923076923076923</v>
      </c>
      <c r="N21">
        <f>results!N121/results!N120</f>
        <v>1.1954314720812182</v>
      </c>
      <c r="O21">
        <f>results!O121/results!O120</f>
        <v>1</v>
      </c>
      <c r="P21">
        <f>results!P121/results!P120</f>
        <v>1</v>
      </c>
      <c r="Q21">
        <f>results!Q121/results!Q120</f>
        <v>1.218432774059965</v>
      </c>
      <c r="R21">
        <f>results!R121/results!R120</f>
        <v>2.4313725490196076</v>
      </c>
      <c r="S21">
        <f>results!S121/results!S120</f>
        <v>2.8639203342573878</v>
      </c>
      <c r="T21">
        <f>results!T121/results!T120</f>
        <v>3.0934745714592151</v>
      </c>
      <c r="U21">
        <f>results!U121/results!U120</f>
        <v>0.96406505070144732</v>
      </c>
      <c r="V21">
        <f>results!V121/results!V120</f>
        <v>1.3928571428571428</v>
      </c>
      <c r="W21">
        <f>results!W121/results!W120</f>
        <v>0.97801445122951203</v>
      </c>
      <c r="X21">
        <f>results!X121/results!X120</f>
        <v>3.9192013343799057</v>
      </c>
    </row>
    <row r="23" spans="1:24" x14ac:dyDescent="0.25">
      <c r="A23" t="s">
        <v>24</v>
      </c>
      <c r="B23" t="e">
        <f t="shared" ref="B23:X23" si="0">MEDIAN(B2:B21)</f>
        <v>#DIV/0!</v>
      </c>
      <c r="C23" t="e">
        <f t="shared" si="0"/>
        <v>#DIV/0!</v>
      </c>
      <c r="D23">
        <f t="shared" si="0"/>
        <v>3</v>
      </c>
      <c r="E23">
        <f t="shared" si="0"/>
        <v>3.0557505067878861</v>
      </c>
      <c r="F23">
        <f t="shared" si="0"/>
        <v>3</v>
      </c>
      <c r="G23" t="e">
        <f t="shared" si="0"/>
        <v>#DIV/0!</v>
      </c>
      <c r="H23" t="e">
        <f t="shared" si="0"/>
        <v>#DIV/0!</v>
      </c>
      <c r="I23">
        <f t="shared" si="0"/>
        <v>1</v>
      </c>
      <c r="J23">
        <f t="shared" si="0"/>
        <v>1</v>
      </c>
      <c r="K23" t="e">
        <f t="shared" si="0"/>
        <v>#DIV/0!</v>
      </c>
      <c r="L23">
        <f t="shared" si="0"/>
        <v>3.0187719298245614</v>
      </c>
      <c r="M23">
        <f t="shared" si="0"/>
        <v>1.6956521739130435</v>
      </c>
      <c r="N23">
        <f t="shared" si="0"/>
        <v>1.4043751265950983</v>
      </c>
      <c r="O23">
        <f t="shared" si="0"/>
        <v>1.239656759085213</v>
      </c>
      <c r="P23">
        <f t="shared" si="0"/>
        <v>1</v>
      </c>
      <c r="Q23" t="e">
        <f t="shared" si="0"/>
        <v>#DIV/0!</v>
      </c>
      <c r="R23" t="e">
        <f t="shared" si="0"/>
        <v>#DIV/0!</v>
      </c>
      <c r="S23" t="e">
        <f t="shared" si="0"/>
        <v>#DIV/0!</v>
      </c>
      <c r="T23" t="e">
        <f t="shared" si="0"/>
        <v>#DIV/0!</v>
      </c>
      <c r="U23" t="e">
        <f t="shared" si="0"/>
        <v>#DIV/0!</v>
      </c>
      <c r="V23" t="e">
        <f t="shared" si="0"/>
        <v>#DIV/0!</v>
      </c>
      <c r="W23" t="e">
        <f t="shared" si="0"/>
        <v>#DIV/0!</v>
      </c>
      <c r="X23">
        <f t="shared" si="0"/>
        <v>4.4401710987857701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F28" sqref="F28"/>
    </sheetView>
  </sheetViews>
  <sheetFormatPr defaultRowHeight="15" x14ac:dyDescent="0.25"/>
  <cols>
    <col min="1" max="1" width="34.42578125" customWidth="1"/>
    <col min="16" max="16" width="15.28515625" customWidth="1"/>
    <col min="21" max="21" width="17.7109375" customWidth="1"/>
    <col min="22" max="22" width="14.5703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tr">
        <f>CONCATENATE("difference ", results!A42)</f>
        <v>difference Minimum Width alu4</v>
      </c>
      <c r="B2" t="e">
        <f>results!B43/results!B42</f>
        <v>#DIV/0!</v>
      </c>
      <c r="C2" t="e">
        <f>results!C43/results!C42</f>
        <v>#DIV/0!</v>
      </c>
      <c r="D2">
        <f>results!D43/results!D42</f>
        <v>3</v>
      </c>
      <c r="E2">
        <f>results!E43/results!E42</f>
        <v>3.0179372197309418</v>
      </c>
      <c r="F2">
        <f>results!F43/results!F42</f>
        <v>3</v>
      </c>
      <c r="G2" t="e">
        <f>results!G43/results!G42</f>
        <v>#DIV/0!</v>
      </c>
      <c r="H2" t="e">
        <f>results!H43/results!H42</f>
        <v>#DIV/0!</v>
      </c>
      <c r="I2">
        <f>results!I43/results!I42</f>
        <v>1</v>
      </c>
      <c r="J2">
        <f>results!J43/results!J42</f>
        <v>1</v>
      </c>
      <c r="K2" t="e">
        <f>results!K43/results!K42</f>
        <v>#DIV/0!</v>
      </c>
      <c r="L2">
        <f>results!L43/results!L42</f>
        <v>3.005256241787122</v>
      </c>
      <c r="M2">
        <f>results!M43/results!M42</f>
        <v>1.6666666666666667</v>
      </c>
      <c r="N2">
        <f>results!N43/results!N42</f>
        <v>1.393877551020408</v>
      </c>
      <c r="O2">
        <f>results!O43/results!O42</f>
        <v>1.2711442786069653</v>
      </c>
      <c r="P2">
        <f>results!P43/results!P42</f>
        <v>1.411764705882353</v>
      </c>
      <c r="Q2">
        <f>results!Q43/results!Q42</f>
        <v>1.0030773178332975</v>
      </c>
      <c r="R2">
        <f>results!R43/results!R42</f>
        <v>2.021276595744681</v>
      </c>
      <c r="S2">
        <f>results!S43/results!S42</f>
        <v>2.7807807807807809</v>
      </c>
      <c r="T2">
        <f>results!T43/results!T42</f>
        <v>2.9867841409691631</v>
      </c>
      <c r="U2">
        <f>results!U43/results!U42</f>
        <v>3.5706160418615234</v>
      </c>
      <c r="V2">
        <f>results!V43/results!V42</f>
        <v>0.84908136482939633</v>
      </c>
      <c r="W2">
        <f>results!W43/results!W42</f>
        <v>1.0766208251473479</v>
      </c>
      <c r="X2">
        <f>results!X43/results!X42</f>
        <v>2.7805317557459537</v>
      </c>
    </row>
    <row r="3" spans="1:24" x14ac:dyDescent="0.25">
      <c r="A3" t="str">
        <f>CONCATENATE("difference ", results!A44)</f>
        <v>difference Minimum Width apex2</v>
      </c>
      <c r="B3" t="e">
        <f>results!B45/results!B44</f>
        <v>#DIV/0!</v>
      </c>
      <c r="C3" t="e">
        <f>results!C45/results!C44</f>
        <v>#DIV/0!</v>
      </c>
      <c r="D3">
        <f>results!D45/results!D44</f>
        <v>3</v>
      </c>
      <c r="E3">
        <f>results!E45/results!E44</f>
        <v>3.00509337860781</v>
      </c>
      <c r="F3">
        <f>results!F45/results!F44</f>
        <v>3</v>
      </c>
      <c r="G3" t="e">
        <f>results!G45/results!G44</f>
        <v>#DIV/0!</v>
      </c>
      <c r="H3" t="e">
        <f>results!H45/results!H44</f>
        <v>#DIV/0!</v>
      </c>
      <c r="I3">
        <f>results!I45/results!I44</f>
        <v>1</v>
      </c>
      <c r="J3">
        <f>results!J45/results!J44</f>
        <v>1</v>
      </c>
      <c r="K3" t="e">
        <f>results!K45/results!K44</f>
        <v>#DIV/0!</v>
      </c>
      <c r="L3">
        <f>results!L45/results!L44</f>
        <v>3.0015974440894571</v>
      </c>
      <c r="M3">
        <f>results!M45/results!M44</f>
        <v>1.8125</v>
      </c>
      <c r="N3">
        <f>results!N45/results!N44</f>
        <v>1.3772893772893775</v>
      </c>
      <c r="O3">
        <f>results!O45/results!O44</f>
        <v>1.295045045045045</v>
      </c>
      <c r="P3">
        <f>results!P45/results!P44</f>
        <v>1.25</v>
      </c>
      <c r="Q3">
        <f>results!Q45/results!Q44</f>
        <v>1.1055718830165768</v>
      </c>
      <c r="R3">
        <f>results!R45/results!R44</f>
        <v>2.4318181818181817</v>
      </c>
      <c r="S3">
        <f>results!S45/results!S44</f>
        <v>3.2981530343007917</v>
      </c>
      <c r="T3">
        <f>results!T45/results!T44</f>
        <v>3.0035971223021583</v>
      </c>
      <c r="U3">
        <f>results!U45/results!U44</f>
        <v>4.0140845070422539</v>
      </c>
      <c r="V3">
        <f>results!V45/results!V44</f>
        <v>0.87673130193905824</v>
      </c>
      <c r="W3">
        <f>results!W45/results!W44</f>
        <v>1.2244897959183674</v>
      </c>
      <c r="X3">
        <f>results!X45/results!X44</f>
        <v>10.93448028850904</v>
      </c>
    </row>
    <row r="4" spans="1:24" x14ac:dyDescent="0.25">
      <c r="A4" t="str">
        <f>CONCATENATE("difference ", results!A46)</f>
        <v>difference Minimum Width apex4</v>
      </c>
      <c r="B4">
        <f>results!B47/results!B46</f>
        <v>3</v>
      </c>
      <c r="C4" t="e">
        <f>results!C47/results!C46</f>
        <v>#DIV/0!</v>
      </c>
      <c r="D4">
        <f>results!D47/results!D46</f>
        <v>3</v>
      </c>
      <c r="E4">
        <f>results!E47/results!E46</f>
        <v>3.0353159851301115</v>
      </c>
      <c r="F4">
        <f>results!F47/results!F46</f>
        <v>3</v>
      </c>
      <c r="G4" t="e">
        <f>results!G47/results!G46</f>
        <v>#DIV/0!</v>
      </c>
      <c r="H4" t="e">
        <f>results!H47/results!H46</f>
        <v>#DIV/0!</v>
      </c>
      <c r="I4">
        <f>results!I47/results!I46</f>
        <v>1</v>
      </c>
      <c r="J4">
        <f>results!J47/results!J46</f>
        <v>1</v>
      </c>
      <c r="K4" t="e">
        <f>results!K47/results!K46</f>
        <v>#DIV/0!</v>
      </c>
      <c r="L4">
        <f>results!L47/results!L46</f>
        <v>3.0150554675118859</v>
      </c>
      <c r="M4">
        <f>results!M47/results!M46</f>
        <v>1.6428571428571428</v>
      </c>
      <c r="N4">
        <f>results!N47/results!N46</f>
        <v>1.3605870020964361</v>
      </c>
      <c r="O4">
        <f>results!O47/results!O46</f>
        <v>1.236318407960199</v>
      </c>
      <c r="P4">
        <f>results!P47/results!P46</f>
        <v>1.2083333333333333</v>
      </c>
      <c r="Q4">
        <f>results!Q47/results!Q46</f>
        <v>0.97445798738481193</v>
      </c>
      <c r="R4">
        <f>results!R47/results!R46</f>
        <v>2.3943661971830985</v>
      </c>
      <c r="S4">
        <f>results!S47/results!S46</f>
        <v>2.703448275862069</v>
      </c>
      <c r="T4">
        <f>results!T47/results!T46</f>
        <v>3</v>
      </c>
      <c r="U4">
        <f>results!U47/results!U46</f>
        <v>3.0275229357798166</v>
      </c>
      <c r="V4">
        <f>results!V47/results!V46</f>
        <v>0.9477503628447026</v>
      </c>
      <c r="W4">
        <f>results!W47/results!W46</f>
        <v>0.96672504378283708</v>
      </c>
      <c r="X4">
        <f>results!X47/results!X46</f>
        <v>6.4477652272604438</v>
      </c>
    </row>
    <row r="5" spans="1:24" x14ac:dyDescent="0.25">
      <c r="A5" t="str">
        <f>CONCATENATE("difference ", results!A48)</f>
        <v>difference Minimum Width bigkey</v>
      </c>
      <c r="B5" t="e">
        <f>results!B49/results!B48</f>
        <v>#DIV/0!</v>
      </c>
      <c r="C5" t="e">
        <f>results!C49/results!C48</f>
        <v>#DIV/0!</v>
      </c>
      <c r="D5">
        <f>results!D49/results!D48</f>
        <v>3</v>
      </c>
      <c r="E5">
        <f>results!E49/results!E48</f>
        <v>52.25</v>
      </c>
      <c r="F5">
        <f>results!F49/results!F48</f>
        <v>3</v>
      </c>
      <c r="G5" t="e">
        <f>results!G49/results!G48</f>
        <v>#DIV/0!</v>
      </c>
      <c r="H5" t="e">
        <f>results!H49/results!H48</f>
        <v>#DIV/0!</v>
      </c>
      <c r="I5">
        <f>results!I49/results!I48</f>
        <v>1</v>
      </c>
      <c r="J5">
        <f>results!J49/results!J48</f>
        <v>1</v>
      </c>
      <c r="K5">
        <f>results!K49/results!K48</f>
        <v>3</v>
      </c>
      <c r="L5">
        <f>results!L49/results!L48</f>
        <v>3.1159505591524428</v>
      </c>
      <c r="M5">
        <f>results!M49/results!M48</f>
        <v>1.6875</v>
      </c>
      <c r="N5">
        <f>results!N49/results!N48</f>
        <v>1.3453237410071943</v>
      </c>
      <c r="O5">
        <f>results!O49/results!O48</f>
        <v>1.1298701298701297</v>
      </c>
      <c r="P5">
        <f>results!P49/results!P48</f>
        <v>1.1428571428571428</v>
      </c>
      <c r="Q5">
        <f>results!Q49/results!Q48</f>
        <v>1.3649216803399429</v>
      </c>
      <c r="R5">
        <f>results!R49/results!R48</f>
        <v>3.2602739726027399</v>
      </c>
      <c r="S5">
        <f>results!S49/results!S48</f>
        <v>2.8496042216358841</v>
      </c>
      <c r="T5">
        <f>results!T49/results!T48</f>
        <v>3.1150793650793651</v>
      </c>
      <c r="U5">
        <f>results!U49/results!U48</f>
        <v>3.1451612903225805</v>
      </c>
      <c r="V5">
        <f>results!V49/results!V48</f>
        <v>1.2586520947176683</v>
      </c>
      <c r="W5">
        <f>results!W49/results!W48</f>
        <v>1.2025316455696202</v>
      </c>
      <c r="X5">
        <f>results!X49/results!X48</f>
        <v>3.7366874114973161</v>
      </c>
    </row>
    <row r="6" spans="1:24" x14ac:dyDescent="0.25">
      <c r="A6" t="str">
        <f>CONCATENATE("difference ", results!A50)</f>
        <v>difference Minimum Width clma</v>
      </c>
      <c r="B6">
        <f>results!B51/results!B50</f>
        <v>3</v>
      </c>
      <c r="C6" t="e">
        <f>results!C51/results!C50</f>
        <v>#DIV/0!</v>
      </c>
      <c r="D6">
        <f>results!D51/results!D50</f>
        <v>3</v>
      </c>
      <c r="E6">
        <f>results!E51/results!E50</f>
        <v>3.0401960784313724</v>
      </c>
      <c r="F6">
        <f>results!F51/results!F50</f>
        <v>3</v>
      </c>
      <c r="G6" t="e">
        <f>results!G51/results!G50</f>
        <v>#DIV/0!</v>
      </c>
      <c r="H6" t="e">
        <f>results!H51/results!H50</f>
        <v>#DIV/0!</v>
      </c>
      <c r="I6">
        <f>results!I51/results!I50</f>
        <v>1</v>
      </c>
      <c r="J6">
        <f>results!J51/results!J50</f>
        <v>1</v>
      </c>
      <c r="K6">
        <f>results!K51/results!K50</f>
        <v>3</v>
      </c>
      <c r="L6">
        <f>results!L51/results!L50</f>
        <v>3.0098027495517035</v>
      </c>
      <c r="M6">
        <f>results!M51/results!M50</f>
        <v>1.7352941176470589</v>
      </c>
      <c r="N6">
        <f>results!N51/results!N50</f>
        <v>1.4122137404580153</v>
      </c>
      <c r="O6">
        <f>results!O51/results!O50</f>
        <v>1.0465909090909091</v>
      </c>
      <c r="P6">
        <f>results!P51/results!P50</f>
        <v>1.15625</v>
      </c>
      <c r="Q6">
        <f>results!Q51/results!Q50</f>
        <v>1.1510118314233151</v>
      </c>
      <c r="R6">
        <f>results!R51/results!R50</f>
        <v>2.7213740458015265</v>
      </c>
      <c r="S6">
        <f>results!S51/results!S50</f>
        <v>3.0175438596491229</v>
      </c>
      <c r="T6">
        <f>results!T51/results!T50</f>
        <v>3.0161290322580645</v>
      </c>
      <c r="U6">
        <f>results!U51/results!U50</f>
        <v>3.3660933660933661</v>
      </c>
      <c r="V6">
        <f>results!V51/results!V50</f>
        <v>1.0216450216450217</v>
      </c>
      <c r="W6">
        <f>results!W51/results!W50</f>
        <v>1.1764705882352944</v>
      </c>
      <c r="X6">
        <f>results!X51/results!X50</f>
        <v>7.532136288839415</v>
      </c>
    </row>
    <row r="7" spans="1:24" x14ac:dyDescent="0.25">
      <c r="A7" t="str">
        <f>CONCATENATE("difference ", results!A52)</f>
        <v>difference Minimum Width des</v>
      </c>
      <c r="B7" t="e">
        <f>results!B53/results!B52</f>
        <v>#DIV/0!</v>
      </c>
      <c r="C7" t="e">
        <f>results!C53/results!C52</f>
        <v>#DIV/0!</v>
      </c>
      <c r="D7">
        <f>results!D53/results!D52</f>
        <v>3</v>
      </c>
      <c r="E7">
        <f>results!E53/results!E52</f>
        <v>3.7585139318885448</v>
      </c>
      <c r="F7">
        <f>results!F53/results!F52</f>
        <v>3</v>
      </c>
      <c r="G7" t="e">
        <f>results!G53/results!G52</f>
        <v>#DIV/0!</v>
      </c>
      <c r="H7" t="e">
        <f>results!H53/results!H52</f>
        <v>#DIV/0!</v>
      </c>
      <c r="I7">
        <f>results!I53/results!I52</f>
        <v>1</v>
      </c>
      <c r="J7">
        <f>results!J53/results!J52</f>
        <v>1</v>
      </c>
      <c r="K7" t="e">
        <f>results!K53/results!K52</f>
        <v>#DIV/0!</v>
      </c>
      <c r="L7">
        <f>results!L53/results!L52</f>
        <v>3.1539912005028286</v>
      </c>
      <c r="M7">
        <f>results!M53/results!M52</f>
        <v>1.6875</v>
      </c>
      <c r="N7">
        <f>results!N53/results!N52</f>
        <v>1.3131868131868132</v>
      </c>
      <c r="O7">
        <f>results!O53/results!O52</f>
        <v>1.1047120418848169</v>
      </c>
      <c r="P7">
        <f>results!P53/results!P52</f>
        <v>0.95652173913043481</v>
      </c>
      <c r="Q7">
        <f>results!Q53/results!Q52</f>
        <v>0.99155747095573099</v>
      </c>
      <c r="R7">
        <f>results!R53/results!R52</f>
        <v>2.5510204081632653</v>
      </c>
      <c r="S7">
        <f>results!S53/results!S52</f>
        <v>2.8496042216358841</v>
      </c>
      <c r="T7">
        <f>results!T53/results!T52</f>
        <v>3.1392405063291138</v>
      </c>
      <c r="U7">
        <f>results!U53/results!U52</f>
        <v>2.6717557251908395</v>
      </c>
      <c r="V7">
        <f>results!V53/results!V52</f>
        <v>1.2006745362563238</v>
      </c>
      <c r="W7">
        <f>results!W53/results!W52</f>
        <v>1.0818858560794042</v>
      </c>
      <c r="X7">
        <f>results!X53/results!X52</f>
        <v>3.8675609383985257</v>
      </c>
    </row>
    <row r="8" spans="1:24" x14ac:dyDescent="0.25">
      <c r="A8" t="str">
        <f>CONCATENATE("difference ", results!A54)</f>
        <v>difference Minimum Width diffeq</v>
      </c>
      <c r="B8" t="e">
        <f>results!B55/results!B54</f>
        <v>#DIV/0!</v>
      </c>
      <c r="C8" t="e">
        <f>results!C55/results!C54</f>
        <v>#DIV/0!</v>
      </c>
      <c r="D8">
        <f>results!D55/results!D54</f>
        <v>3</v>
      </c>
      <c r="E8">
        <f>results!E55/results!E54</f>
        <v>3.0886363636363638</v>
      </c>
      <c r="F8">
        <f>results!F55/results!F54</f>
        <v>3</v>
      </c>
      <c r="G8" t="e">
        <f>results!G55/results!G54</f>
        <v>#DIV/0!</v>
      </c>
      <c r="H8" t="e">
        <f>results!H55/results!H54</f>
        <v>#DIV/0!</v>
      </c>
      <c r="I8">
        <f>results!I55/results!I54</f>
        <v>1</v>
      </c>
      <c r="J8">
        <f>results!J55/results!J54</f>
        <v>1</v>
      </c>
      <c r="K8">
        <f>results!K55/results!K54</f>
        <v>3</v>
      </c>
      <c r="L8">
        <f>results!L55/results!L54</f>
        <v>3.0261044176706826</v>
      </c>
      <c r="M8">
        <f>results!M55/results!M54</f>
        <v>1.6666666666666667</v>
      </c>
      <c r="N8">
        <f>results!N55/results!N54</f>
        <v>1.2467700258397933</v>
      </c>
      <c r="O8">
        <f>results!O55/results!O54</f>
        <v>0.98744113029827318</v>
      </c>
      <c r="P8">
        <f>results!P55/results!P54</f>
        <v>1.1578947368421053</v>
      </c>
      <c r="Q8">
        <f>results!Q55/results!Q54</f>
        <v>1.0732229467081229</v>
      </c>
      <c r="R8">
        <f>results!R55/results!R54</f>
        <v>2.6101694915254239</v>
      </c>
      <c r="S8">
        <f>results!S55/results!S54</f>
        <v>2.7807807807807809</v>
      </c>
      <c r="T8">
        <f>results!T55/results!T54</f>
        <v>3.0088105726872247</v>
      </c>
      <c r="U8">
        <f>results!U55/results!U54</f>
        <v>2.9803921568627452</v>
      </c>
      <c r="V8">
        <f>results!V55/results!V54</f>
        <v>1.0590909090909091</v>
      </c>
      <c r="W8">
        <f>results!W55/results!W54</f>
        <v>0.9786910197869102</v>
      </c>
      <c r="X8">
        <f>results!X55/results!X54</f>
        <v>4.4943636260985755</v>
      </c>
    </row>
    <row r="9" spans="1:24" x14ac:dyDescent="0.25">
      <c r="A9" t="str">
        <f>CONCATENATE("difference ", results!A56)</f>
        <v>difference Minimum Width dsip</v>
      </c>
      <c r="B9" t="e">
        <f>results!B57/results!B56</f>
        <v>#DIV/0!</v>
      </c>
      <c r="C9" t="e">
        <f>results!C57/results!C56</f>
        <v>#DIV/0!</v>
      </c>
      <c r="D9">
        <f>results!D57/results!D56</f>
        <v>3</v>
      </c>
      <c r="E9">
        <f>results!E57/results!E56</f>
        <v>52.25</v>
      </c>
      <c r="F9">
        <f>results!F57/results!F56</f>
        <v>3</v>
      </c>
      <c r="G9" t="e">
        <f>results!G57/results!G56</f>
        <v>#DIV/0!</v>
      </c>
      <c r="H9" t="e">
        <f>results!H57/results!H56</f>
        <v>#DIV/0!</v>
      </c>
      <c r="I9">
        <f>results!I57/results!I56</f>
        <v>1</v>
      </c>
      <c r="J9">
        <f>results!J57/results!J56</f>
        <v>1</v>
      </c>
      <c r="K9">
        <f>results!K57/results!K56</f>
        <v>3</v>
      </c>
      <c r="L9">
        <f>results!L57/results!L56</f>
        <v>3.1446402349486049</v>
      </c>
      <c r="M9">
        <f>results!M57/results!M56</f>
        <v>1.7142857142857142</v>
      </c>
      <c r="N9">
        <f>results!N57/results!N56</f>
        <v>1.338235294117647</v>
      </c>
      <c r="O9">
        <f>results!O57/results!O56</f>
        <v>1.1889400921658986</v>
      </c>
      <c r="P9">
        <f>results!P57/results!P56</f>
        <v>0.95</v>
      </c>
      <c r="Q9">
        <f>results!Q57/results!Q56</f>
        <v>1.2302936034243686</v>
      </c>
      <c r="R9">
        <f>results!R57/results!R56</f>
        <v>3.2</v>
      </c>
      <c r="S9">
        <f>results!S57/results!S56</f>
        <v>2.9413793103448276</v>
      </c>
      <c r="T9">
        <f>results!T57/results!T56</f>
        <v>3.1280788177339902</v>
      </c>
      <c r="U9">
        <f>results!U57/results!U56</f>
        <v>2.7836011099609426</v>
      </c>
      <c r="V9">
        <f>results!V57/results!V56</f>
        <v>1.2886405959031655</v>
      </c>
      <c r="W9">
        <f>results!W57/results!W56</f>
        <v>1.1830357142857142</v>
      </c>
      <c r="X9">
        <f>results!X57/results!X56</f>
        <v>2.4037016824773869</v>
      </c>
    </row>
    <row r="10" spans="1:24" x14ac:dyDescent="0.25">
      <c r="A10" t="str">
        <f>CONCATENATE("difference ", results!A58)</f>
        <v>difference Minimum Width elliptic</v>
      </c>
      <c r="B10" t="e">
        <f>results!B59/results!B58</f>
        <v>#DIV/0!</v>
      </c>
      <c r="C10" t="e">
        <f>results!C59/results!C58</f>
        <v>#DIV/0!</v>
      </c>
      <c r="D10">
        <f>results!D59/results!D58</f>
        <v>3</v>
      </c>
      <c r="E10">
        <f>results!E59/results!E58</f>
        <v>3.111328125</v>
      </c>
      <c r="F10">
        <f>results!F59/results!F58</f>
        <v>3</v>
      </c>
      <c r="G10" t="e">
        <f>results!G59/results!G58</f>
        <v>#DIV/0!</v>
      </c>
      <c r="H10" t="e">
        <f>results!H59/results!H58</f>
        <v>#DIV/0!</v>
      </c>
      <c r="I10">
        <f>results!I59/results!I58</f>
        <v>1</v>
      </c>
      <c r="J10">
        <f>results!J59/results!J58</f>
        <v>1</v>
      </c>
      <c r="K10">
        <f>results!K59/results!K58</f>
        <v>3</v>
      </c>
      <c r="L10">
        <f>results!L59/results!L58</f>
        <v>3.0316490838423098</v>
      </c>
      <c r="M10">
        <f>results!M59/results!M58</f>
        <v>1.6956521739130435</v>
      </c>
      <c r="N10">
        <f>results!N59/results!N58</f>
        <v>1.4719101123595506</v>
      </c>
      <c r="O10">
        <f>results!O59/results!O58</f>
        <v>0.97293640054127195</v>
      </c>
      <c r="P10">
        <f>results!P59/results!P58</f>
        <v>1.2</v>
      </c>
      <c r="Q10">
        <f>results!Q59/results!Q58</f>
        <v>1.1067019451296658</v>
      </c>
      <c r="R10">
        <f>results!R59/results!R58</f>
        <v>3.3181818181818183</v>
      </c>
      <c r="S10">
        <f>results!S59/results!S58</f>
        <v>2.8698979591836733</v>
      </c>
      <c r="T10">
        <f>results!T59/results!T58</f>
        <v>3.0347349177330898</v>
      </c>
      <c r="U10">
        <f>results!U59/results!U58</f>
        <v>3.4448160535117056</v>
      </c>
      <c r="V10">
        <f>results!V59/results!V58</f>
        <v>0.9841040462427747</v>
      </c>
      <c r="W10">
        <f>results!W59/results!W58</f>
        <v>1.00132802124834</v>
      </c>
      <c r="X10">
        <f>results!X59/results!X58</f>
        <v>5.3956772433794846</v>
      </c>
    </row>
    <row r="11" spans="1:24" x14ac:dyDescent="0.25">
      <c r="A11" t="str">
        <f>CONCATENATE("difference ", results!A60)</f>
        <v>difference Minimum Width ex1010</v>
      </c>
      <c r="B11" t="e">
        <f>results!B61/results!B60</f>
        <v>#DIV/0!</v>
      </c>
      <c r="C11" t="e">
        <f>results!C61/results!C60</f>
        <v>#DIV/0!</v>
      </c>
      <c r="D11">
        <f>results!D61/results!D60</f>
        <v>3</v>
      </c>
      <c r="E11">
        <f>results!E61/results!E60</f>
        <v>3.0051440329218106</v>
      </c>
      <c r="F11">
        <f>results!F61/results!F60</f>
        <v>3</v>
      </c>
      <c r="G11" t="e">
        <f>results!G61/results!G60</f>
        <v>#DIV/0!</v>
      </c>
      <c r="H11" t="e">
        <f>results!H61/results!H60</f>
        <v>#DIV/0!</v>
      </c>
      <c r="I11">
        <f>results!I61/results!I60</f>
        <v>1</v>
      </c>
      <c r="J11">
        <f>results!J61/results!J60</f>
        <v>1</v>
      </c>
      <c r="K11" t="e">
        <f>results!K61/results!K60</f>
        <v>#DIV/0!</v>
      </c>
      <c r="L11">
        <f>results!L61/results!L60</f>
        <v>3.0021748586341888</v>
      </c>
      <c r="M11">
        <f>results!M61/results!M60</f>
        <v>1.76</v>
      </c>
      <c r="N11">
        <f>results!N61/results!N60</f>
        <v>1.6335227272727275</v>
      </c>
      <c r="O11">
        <f>results!O61/results!O60</f>
        <v>1.3257042253521127</v>
      </c>
      <c r="P11">
        <f>results!P61/results!P60</f>
        <v>0.96875</v>
      </c>
      <c r="Q11">
        <f>results!Q61/results!Q60</f>
        <v>1.0690065693759092</v>
      </c>
      <c r="R11">
        <f>results!R61/results!R60</f>
        <v>3.414814814814815</v>
      </c>
      <c r="S11">
        <f>results!S61/results!S60</f>
        <v>3.0993520518358531</v>
      </c>
      <c r="T11">
        <f>results!T61/results!T60</f>
        <v>3.0102790014684286</v>
      </c>
      <c r="U11">
        <f>results!U61/results!U60</f>
        <v>2.9555555555555557</v>
      </c>
      <c r="V11">
        <f>results!V61/results!V60</f>
        <v>1.1663893510815309</v>
      </c>
      <c r="W11">
        <f>results!W61/results!W60</f>
        <v>1.3161512027491409</v>
      </c>
      <c r="X11">
        <f>results!X61/results!X60</f>
        <v>3.4872482151486919</v>
      </c>
    </row>
    <row r="12" spans="1:24" x14ac:dyDescent="0.25">
      <c r="A12" t="str">
        <f>CONCATENATE("difference ", results!A62)</f>
        <v>difference Minimum Width ex5p</v>
      </c>
      <c r="B12" t="e">
        <f>results!B63/results!B62</f>
        <v>#DIV/0!</v>
      </c>
      <c r="C12" t="e">
        <f>results!C63/results!C62</f>
        <v>#DIV/0!</v>
      </c>
      <c r="D12">
        <f>results!D63/results!D62</f>
        <v>3</v>
      </c>
      <c r="E12">
        <f>results!E63/results!E62</f>
        <v>3.2775330396475773</v>
      </c>
      <c r="F12">
        <f>results!F63/results!F62</f>
        <v>3</v>
      </c>
      <c r="G12" t="e">
        <f>results!G63/results!G62</f>
        <v>#DIV/0!</v>
      </c>
      <c r="H12" t="e">
        <f>results!H63/results!H62</f>
        <v>#DIV/0!</v>
      </c>
      <c r="I12">
        <f>results!I63/results!I62</f>
        <v>1</v>
      </c>
      <c r="J12">
        <f>results!J63/results!J62</f>
        <v>1</v>
      </c>
      <c r="K12" t="e">
        <f>results!K63/results!K62</f>
        <v>#DIV/0!</v>
      </c>
      <c r="L12">
        <f>results!L63/results!L62</f>
        <v>3.0592105263157894</v>
      </c>
      <c r="M12">
        <f>results!M63/results!M62</f>
        <v>1.6923076923076923</v>
      </c>
      <c r="N12">
        <f>results!N63/results!N62</f>
        <v>1.3920335429769393</v>
      </c>
      <c r="O12">
        <f>results!O63/results!O62</f>
        <v>1.2935323383084578</v>
      </c>
      <c r="P12">
        <f>results!P63/results!P62</f>
        <v>1.24</v>
      </c>
      <c r="Q12">
        <f>results!Q63/results!Q62</f>
        <v>1.0675931417241287</v>
      </c>
      <c r="R12">
        <f>results!R63/results!R62</f>
        <v>3.8771929824561404</v>
      </c>
      <c r="S12">
        <f>results!S63/results!S62</f>
        <v>2.8679999999999999</v>
      </c>
      <c r="T12">
        <f>results!T63/results!T62</f>
        <v>3.0377358490566038</v>
      </c>
      <c r="U12">
        <f>results!U63/results!U62</f>
        <v>3.4034060162981987</v>
      </c>
      <c r="V12">
        <f>results!V63/results!V62</f>
        <v>0.99255952380952384</v>
      </c>
      <c r="W12">
        <f>results!W63/results!W62</f>
        <v>1.3135011441647597</v>
      </c>
      <c r="X12">
        <f>results!X63/results!X62</f>
        <v>8.4586342376052368</v>
      </c>
    </row>
    <row r="13" spans="1:24" x14ac:dyDescent="0.25">
      <c r="A13" t="str">
        <f>CONCATENATE("difference ", results!A64)</f>
        <v>difference Minimum Width frisc</v>
      </c>
      <c r="B13" t="e">
        <f>results!B65/results!B64</f>
        <v>#DIV/0!</v>
      </c>
      <c r="C13" t="e">
        <f>results!C65/results!C64</f>
        <v>#DIV/0!</v>
      </c>
      <c r="D13">
        <f>results!D65/results!D64</f>
        <v>3</v>
      </c>
      <c r="E13">
        <f>results!E65/results!E64</f>
        <v>3.1202072538860102</v>
      </c>
      <c r="F13">
        <f>results!F65/results!F64</f>
        <v>3</v>
      </c>
      <c r="G13" t="e">
        <f>results!G65/results!G64</f>
        <v>#DIV/0!</v>
      </c>
      <c r="H13" t="e">
        <f>results!H65/results!H64</f>
        <v>#DIV/0!</v>
      </c>
      <c r="I13">
        <f>results!I65/results!I64</f>
        <v>1</v>
      </c>
      <c r="J13">
        <f>results!J65/results!J64</f>
        <v>1</v>
      </c>
      <c r="K13">
        <f>results!K65/results!K64</f>
        <v>3</v>
      </c>
      <c r="L13">
        <f>results!L65/results!L64</f>
        <v>3.0327776207968351</v>
      </c>
      <c r="M13">
        <f>results!M65/results!M64</f>
        <v>1.6956521739130435</v>
      </c>
      <c r="N13">
        <f>results!N65/results!N64</f>
        <v>1.2993197278911564</v>
      </c>
      <c r="O13">
        <f>results!O65/results!O64</f>
        <v>1.0753768844221105</v>
      </c>
      <c r="P13">
        <f>results!P65/results!P64</f>
        <v>1.1785714285714286</v>
      </c>
      <c r="Q13">
        <f>results!Q65/results!Q64</f>
        <v>0.97690498948862659</v>
      </c>
      <c r="R13">
        <f>results!R65/results!R64</f>
        <v>2.5751633986928106</v>
      </c>
      <c r="S13">
        <f>results!S65/results!S64</f>
        <v>2.8698979591836733</v>
      </c>
      <c r="T13">
        <f>results!T65/results!T64</f>
        <v>3.0263157894736841</v>
      </c>
      <c r="U13">
        <f>results!U65/results!U64</f>
        <v>3.3850931677018634</v>
      </c>
      <c r="V13">
        <f>results!V65/results!V64</f>
        <v>0.93388429752066127</v>
      </c>
      <c r="W13">
        <f>results!W65/results!W64</f>
        <v>1.0673076923076923</v>
      </c>
      <c r="X13">
        <f>results!X65/results!X64</f>
        <v>3.2198632400653544</v>
      </c>
    </row>
    <row r="14" spans="1:24" x14ac:dyDescent="0.25">
      <c r="A14" t="str">
        <f>CONCATENATE("difference ", results!A66)</f>
        <v>difference Minimum Width misex3</v>
      </c>
      <c r="B14" t="e">
        <f>results!B67/results!B66</f>
        <v>#DIV/0!</v>
      </c>
      <c r="C14" t="e">
        <f>results!C67/results!C66</f>
        <v>#DIV/0!</v>
      </c>
      <c r="D14">
        <f>results!D67/results!D66</f>
        <v>3</v>
      </c>
      <c r="E14">
        <f>results!E67/results!E66</f>
        <v>3.0278884462151394</v>
      </c>
      <c r="F14">
        <f>results!F67/results!F66</f>
        <v>3</v>
      </c>
      <c r="G14" t="e">
        <f>results!G67/results!G66</f>
        <v>#DIV/0!</v>
      </c>
      <c r="H14" t="e">
        <f>results!H67/results!H66</f>
        <v>#DIV/0!</v>
      </c>
      <c r="I14">
        <f>results!I67/results!I66</f>
        <v>1</v>
      </c>
      <c r="J14">
        <f>results!J67/results!J66</f>
        <v>1</v>
      </c>
      <c r="K14" t="e">
        <f>results!K67/results!K66</f>
        <v>#DIV/0!</v>
      </c>
      <c r="L14">
        <f>results!L67/results!L66</f>
        <v>3.0100214745884037</v>
      </c>
      <c r="M14">
        <f>results!M67/results!M66</f>
        <v>1.7142857142857142</v>
      </c>
      <c r="N14">
        <f>results!N67/results!N66</f>
        <v>1.3690721649484539</v>
      </c>
      <c r="O14">
        <f>results!O67/results!O66</f>
        <v>1.3726541554959784</v>
      </c>
      <c r="P14">
        <f>results!P67/results!P66</f>
        <v>1.1904761904761905</v>
      </c>
      <c r="Q14">
        <f>results!Q67/results!Q66</f>
        <v>1.0197527385071419</v>
      </c>
      <c r="R14">
        <f>results!R67/results!R66</f>
        <v>2.5522388059701493</v>
      </c>
      <c r="S14">
        <f>results!S67/results!S66</f>
        <v>2.9413793103448276</v>
      </c>
      <c r="T14">
        <f>results!T67/results!T66</f>
        <v>3.0144927536231885</v>
      </c>
      <c r="U14">
        <f>results!U67/results!U66</f>
        <v>3.4818647601522734</v>
      </c>
      <c r="V14">
        <f>results!V67/results!V66</f>
        <v>0.95478723404255317</v>
      </c>
      <c r="W14">
        <f>results!W67/results!W66</f>
        <v>1.2284382284382285</v>
      </c>
      <c r="X14">
        <f>results!X67/results!X66</f>
        <v>6.1421883070361059</v>
      </c>
    </row>
    <row r="15" spans="1:24" x14ac:dyDescent="0.25">
      <c r="A15" t="str">
        <f>CONCATENATE("difference ", results!A68)</f>
        <v>difference Minimum Width pdc</v>
      </c>
      <c r="B15" t="e">
        <f>results!B69/results!B68</f>
        <v>#DIV/0!</v>
      </c>
      <c r="C15" t="e">
        <f>results!C69/results!C68</f>
        <v>#DIV/0!</v>
      </c>
      <c r="D15">
        <f>results!D69/results!D68</f>
        <v>3</v>
      </c>
      <c r="E15">
        <f>results!E69/results!E68</f>
        <v>3.0408580183861083</v>
      </c>
      <c r="F15">
        <f>results!F69/results!F68</f>
        <v>3</v>
      </c>
      <c r="G15" t="e">
        <f>results!G69/results!G68</f>
        <v>#DIV/0!</v>
      </c>
      <c r="H15" t="e">
        <f>results!H69/results!H68</f>
        <v>#DIV/0!</v>
      </c>
      <c r="I15">
        <f>results!I69/results!I68</f>
        <v>1</v>
      </c>
      <c r="J15">
        <f>results!J69/results!J68</f>
        <v>1</v>
      </c>
      <c r="K15" t="e">
        <f>results!K69/results!K68</f>
        <v>#DIV/0!</v>
      </c>
      <c r="L15">
        <f>results!L69/results!L68</f>
        <v>3.0087431693989073</v>
      </c>
      <c r="M15">
        <f>results!M69/results!M68</f>
        <v>1.76</v>
      </c>
      <c r="N15">
        <f>results!N69/results!N68</f>
        <v>1.5128205128205128</v>
      </c>
      <c r="O15">
        <f>results!O69/results!O68</f>
        <v>1.3638025594149907</v>
      </c>
      <c r="P15">
        <f>results!P69/results!P68</f>
        <v>1.125</v>
      </c>
      <c r="Q15">
        <f>results!Q69/results!Q68</f>
        <v>0.98953363641007308</v>
      </c>
      <c r="R15">
        <f>results!R69/results!R68</f>
        <v>2.2178770949720672</v>
      </c>
      <c r="S15">
        <f>results!S69/results!S68</f>
        <v>3.0993520518358531</v>
      </c>
      <c r="T15">
        <f>results!T69/results!T68</f>
        <v>3.0088495575221237</v>
      </c>
      <c r="U15">
        <f>results!U69/results!U68</f>
        <v>3.3111111111111109</v>
      </c>
      <c r="V15">
        <f>results!V69/results!V68</f>
        <v>0.90426908150064678</v>
      </c>
      <c r="W15">
        <f>results!W69/results!W68</f>
        <v>1.2917316692667706</v>
      </c>
      <c r="X15">
        <f>results!X69/results!X68</f>
        <v>2.5268998235994751</v>
      </c>
    </row>
    <row r="16" spans="1:24" x14ac:dyDescent="0.25">
      <c r="A16" t="str">
        <f>CONCATENATE("difference ", results!A70)</f>
        <v>difference Minimum Width s298</v>
      </c>
      <c r="B16" t="e">
        <f>results!B71/results!B70</f>
        <v>#DIV/0!</v>
      </c>
      <c r="C16" t="e">
        <f>results!C71/results!C70</f>
        <v>#DIV/0!</v>
      </c>
      <c r="D16">
        <f>results!D71/results!D70</f>
        <v>3</v>
      </c>
      <c r="E16">
        <f>results!E71/results!E70</f>
        <v>3.0138888888888888</v>
      </c>
      <c r="F16">
        <f>results!F71/results!F70</f>
        <v>3</v>
      </c>
      <c r="G16" t="e">
        <f>results!G71/results!G70</f>
        <v>#DIV/0!</v>
      </c>
      <c r="H16" t="e">
        <f>results!H71/results!H70</f>
        <v>#DIV/0!</v>
      </c>
      <c r="I16">
        <f>results!I71/results!I70</f>
        <v>1</v>
      </c>
      <c r="J16">
        <f>results!J71/results!J70</f>
        <v>1</v>
      </c>
      <c r="K16">
        <f>results!K71/results!K70</f>
        <v>3</v>
      </c>
      <c r="L16">
        <f>results!L71/results!L70</f>
        <v>3.0031088082901554</v>
      </c>
      <c r="M16">
        <f>results!M71/results!M70</f>
        <v>1.7058823529411764</v>
      </c>
      <c r="N16">
        <f>results!N71/results!N70</f>
        <v>1.2185297079556898</v>
      </c>
      <c r="O16">
        <f>results!O71/results!O70</f>
        <v>1.0123609394313966</v>
      </c>
      <c r="P16">
        <f>results!P71/results!P70</f>
        <v>1.1333333333333333</v>
      </c>
      <c r="Q16">
        <f>results!Q71/results!Q70</f>
        <v>0.96492071212775976</v>
      </c>
      <c r="R16">
        <f>results!R71/results!R70</f>
        <v>2.1584158415841586</v>
      </c>
      <c r="S16">
        <f>results!S71/results!S70</f>
        <v>2.9205607476635516</v>
      </c>
      <c r="T16">
        <f>results!T71/results!T70</f>
        <v>3</v>
      </c>
      <c r="U16">
        <f>results!U71/results!U70</f>
        <v>3.1376146788990824</v>
      </c>
      <c r="V16">
        <f>results!V71/results!V70</f>
        <v>0.98881789137380194</v>
      </c>
      <c r="W16">
        <f>results!W71/results!W70</f>
        <v>0.97902097902097918</v>
      </c>
      <c r="X16">
        <f>results!X71/results!X70</f>
        <v>0.16232257424306612</v>
      </c>
    </row>
    <row r="17" spans="1:24" x14ac:dyDescent="0.25">
      <c r="A17" t="str">
        <f>CONCATENATE("difference ", results!A72)</f>
        <v>difference Minimum Width s38417</v>
      </c>
      <c r="B17" t="e">
        <f>results!B73/results!B72</f>
        <v>#DIV/0!</v>
      </c>
      <c r="C17">
        <f>results!C73/results!C72</f>
        <v>3</v>
      </c>
      <c r="D17">
        <f>results!D73/results!D72</f>
        <v>3</v>
      </c>
      <c r="E17">
        <f>results!E73/results!E72</f>
        <v>3.0422647527910684</v>
      </c>
      <c r="F17">
        <f>results!F73/results!F72</f>
        <v>3</v>
      </c>
      <c r="G17" t="e">
        <f>results!G73/results!G72</f>
        <v>#DIV/0!</v>
      </c>
      <c r="H17" t="e">
        <f>results!H73/results!H72</f>
        <v>#DIV/0!</v>
      </c>
      <c r="I17">
        <f>results!I73/results!I72</f>
        <v>1</v>
      </c>
      <c r="J17">
        <f>results!J73/results!J72</f>
        <v>1</v>
      </c>
      <c r="K17">
        <f>results!K73/results!K72</f>
        <v>3</v>
      </c>
      <c r="L17">
        <f>results!L73/results!L72</f>
        <v>3.0175438596491229</v>
      </c>
      <c r="M17">
        <f>results!M73/results!M72</f>
        <v>1.7</v>
      </c>
      <c r="N17">
        <f>results!N73/results!N72</f>
        <v>1.39</v>
      </c>
      <c r="O17">
        <f>results!O73/results!O72</f>
        <v>1.0812182741116751</v>
      </c>
      <c r="P17">
        <f>results!P73/results!P72</f>
        <v>1.1904761904761905</v>
      </c>
      <c r="Q17">
        <f>results!Q73/results!Q72</f>
        <v>0.98556267282022725</v>
      </c>
      <c r="R17">
        <f>results!R73/results!R72</f>
        <v>1.027027027027027</v>
      </c>
      <c r="S17">
        <f>results!S73/results!S72</f>
        <v>2.8947368421052633</v>
      </c>
      <c r="T17">
        <f>results!T73/results!T72</f>
        <v>3.0148619957537157</v>
      </c>
      <c r="U17">
        <f>results!U73/results!U72</f>
        <v>3.4367541766109784</v>
      </c>
      <c r="V17">
        <f>results!V73/results!V72</f>
        <v>0.90412979351032441</v>
      </c>
      <c r="W17">
        <f>results!W73/results!W72</f>
        <v>1.0759493670886076</v>
      </c>
      <c r="X17">
        <f>results!X73/results!X72</f>
        <v>19.595668368417002</v>
      </c>
    </row>
    <row r="18" spans="1:24" x14ac:dyDescent="0.25">
      <c r="A18" t="str">
        <f>CONCATENATE("difference ", results!A74)</f>
        <v>difference Minimum Width s38584.1</v>
      </c>
      <c r="B18">
        <f>results!B75/results!B74</f>
        <v>3</v>
      </c>
      <c r="C18">
        <f>results!C75/results!C74</f>
        <v>3</v>
      </c>
      <c r="D18">
        <f>results!D75/results!D74</f>
        <v>3</v>
      </c>
      <c r="E18">
        <f>results!E75/results!E74</f>
        <v>3.2604970008568981</v>
      </c>
      <c r="F18">
        <f>results!F75/results!F74</f>
        <v>3</v>
      </c>
      <c r="G18" t="e">
        <f>results!G75/results!G74</f>
        <v>#DIV/0!</v>
      </c>
      <c r="H18" t="e">
        <f>results!H75/results!H74</f>
        <v>#DIV/0!</v>
      </c>
      <c r="I18">
        <f>results!I75/results!I74</f>
        <v>1</v>
      </c>
      <c r="J18">
        <f>results!J75/results!J74</f>
        <v>1</v>
      </c>
      <c r="K18">
        <f>results!K75/results!K74</f>
        <v>3</v>
      </c>
      <c r="L18">
        <f>results!L75/results!L74</f>
        <v>3.0492148292051158</v>
      </c>
      <c r="M18">
        <f>results!M75/results!M74</f>
        <v>1.7333333333333334</v>
      </c>
      <c r="N18">
        <f>results!N75/results!N74</f>
        <v>1.6054421768707483</v>
      </c>
      <c r="O18">
        <f>results!O75/results!O74</f>
        <v>1.3225806451612903</v>
      </c>
      <c r="P18">
        <f>results!P75/results!P74</f>
        <v>1.2727272727272727</v>
      </c>
      <c r="Q18">
        <f>results!Q75/results!Q74</f>
        <v>1.1093971731849916</v>
      </c>
      <c r="R18">
        <f>results!R75/results!R74</f>
        <v>2.4290540540540539</v>
      </c>
      <c r="S18">
        <f>results!S75/results!S74</f>
        <v>3.0150375939849625</v>
      </c>
      <c r="T18">
        <f>results!T75/results!T74</f>
        <v>3.0398322851153039</v>
      </c>
      <c r="U18">
        <f>results!U75/results!U74</f>
        <v>3.7354988399071924</v>
      </c>
      <c r="V18">
        <f>results!V75/results!V74</f>
        <v>0.92630057803468213</v>
      </c>
      <c r="W18">
        <f>results!W75/results!W74</f>
        <v>1.2805611222444888</v>
      </c>
      <c r="X18">
        <f>results!X75/results!X74</f>
        <v>6.067319001106549</v>
      </c>
    </row>
    <row r="19" spans="1:24" x14ac:dyDescent="0.25">
      <c r="A19" t="str">
        <f>CONCATENATE("difference ", results!A76)</f>
        <v>difference Minimum Width seq</v>
      </c>
      <c r="B19" t="e">
        <f>results!B77/results!B76</f>
        <v>#DIV/0!</v>
      </c>
      <c r="C19" t="e">
        <f>results!C77/results!C76</f>
        <v>#DIV/0!</v>
      </c>
      <c r="D19">
        <f>results!D77/results!D76</f>
        <v>3</v>
      </c>
      <c r="E19">
        <f>results!E77/results!E76</f>
        <v>3.0599315068493151</v>
      </c>
      <c r="F19">
        <f>results!F77/results!F76</f>
        <v>3</v>
      </c>
      <c r="G19" t="e">
        <f>results!G77/results!G76</f>
        <v>#DIV/0!</v>
      </c>
      <c r="H19" t="e">
        <f>results!H77/results!H76</f>
        <v>#DIV/0!</v>
      </c>
      <c r="I19">
        <f>results!I77/results!I76</f>
        <v>1</v>
      </c>
      <c r="J19">
        <f>results!J77/results!J76</f>
        <v>1</v>
      </c>
      <c r="K19" t="e">
        <f>results!K77/results!K76</f>
        <v>#DIV/0!</v>
      </c>
      <c r="L19">
        <f>results!L77/results!L76</f>
        <v>3.02</v>
      </c>
      <c r="M19">
        <f>results!M77/results!M76</f>
        <v>1.6875</v>
      </c>
      <c r="N19">
        <f>results!N77/results!N76</f>
        <v>1.5360824742268042</v>
      </c>
      <c r="O19">
        <f>results!O77/results!O76</f>
        <v>1.2680412371134022</v>
      </c>
      <c r="P19">
        <f>results!P77/results!P76</f>
        <v>1.2608695652173914</v>
      </c>
      <c r="Q19">
        <f>results!Q77/results!Q76</f>
        <v>1.1407805006218958</v>
      </c>
      <c r="R19">
        <f>results!R77/results!R76</f>
        <v>2.5256410256410255</v>
      </c>
      <c r="S19">
        <f>results!S77/results!S76</f>
        <v>2.8496042216358841</v>
      </c>
      <c r="T19">
        <f>results!T77/results!T76</f>
        <v>3.0270270270270272</v>
      </c>
      <c r="U19">
        <f>results!U77/results!U76</f>
        <v>3.4580152671755724</v>
      </c>
      <c r="V19">
        <f>results!V77/results!V76</f>
        <v>1</v>
      </c>
      <c r="W19">
        <f>results!W77/results!W76</f>
        <v>1.0867768595041323</v>
      </c>
      <c r="X19">
        <f>results!X77/results!X76</f>
        <v>4.2459488656823909</v>
      </c>
    </row>
    <row r="20" spans="1:24" x14ac:dyDescent="0.25">
      <c r="A20" t="str">
        <f>CONCATENATE("difference ", results!A78)</f>
        <v>difference Minimum Width spla</v>
      </c>
      <c r="B20" t="e">
        <f>results!B79/results!B78</f>
        <v>#DIV/0!</v>
      </c>
      <c r="C20" t="e">
        <f>results!C79/results!C78</f>
        <v>#DIV/0!</v>
      </c>
      <c r="D20">
        <f>results!D79/results!D78</f>
        <v>3</v>
      </c>
      <c r="E20">
        <f>results!E79/results!E78</f>
        <v>3.0515695067264574</v>
      </c>
      <c r="F20">
        <f>results!F79/results!F78</f>
        <v>3</v>
      </c>
      <c r="G20" t="e">
        <f>results!G79/results!G78</f>
        <v>#DIV/0!</v>
      </c>
      <c r="H20" t="e">
        <f>results!H79/results!H78</f>
        <v>#DIV/0!</v>
      </c>
      <c r="I20">
        <f>results!I79/results!I78</f>
        <v>1</v>
      </c>
      <c r="J20">
        <f>results!J79/results!J78</f>
        <v>1</v>
      </c>
      <c r="K20" t="e">
        <f>results!K79/results!K78</f>
        <v>#DIV/0!</v>
      </c>
      <c r="L20">
        <f>results!L79/results!L78</f>
        <v>3.0124661246612465</v>
      </c>
      <c r="M20">
        <f>results!M79/results!M78</f>
        <v>1.6956521739130435</v>
      </c>
      <c r="N20">
        <f>results!N79/results!N78</f>
        <v>1.4064697609001406</v>
      </c>
      <c r="O20">
        <f>results!O79/results!O78</f>
        <v>1.2712871287128713</v>
      </c>
      <c r="P20">
        <f>results!P79/results!P78</f>
        <v>1.2222222222222223</v>
      </c>
      <c r="Q20">
        <f>results!Q79/results!Q78</f>
        <v>0.97665649585056091</v>
      </c>
      <c r="R20">
        <f>results!R79/results!R78</f>
        <v>2.1582733812949639</v>
      </c>
      <c r="S20">
        <f>results!S79/results!S78</f>
        <v>2.8698979591836733</v>
      </c>
      <c r="T20">
        <f>results!T79/results!T78</f>
        <v>3.0164533820840949</v>
      </c>
      <c r="U20">
        <f>results!U79/results!U78</f>
        <v>3.4603174603174605</v>
      </c>
      <c r="V20">
        <f>results!V79/results!V78</f>
        <v>0.89700130378096465</v>
      </c>
      <c r="W20">
        <f>results!W79/results!W78</f>
        <v>0.99280575539568339</v>
      </c>
      <c r="X20">
        <f>results!X79/results!X78</f>
        <v>3.6949770003021856</v>
      </c>
    </row>
    <row r="21" spans="1:24" x14ac:dyDescent="0.25">
      <c r="A21" t="str">
        <f>CONCATENATE("difference ", results!A80)</f>
        <v>difference Minimum Width tseng</v>
      </c>
      <c r="B21" t="e">
        <f>results!B81/results!B80</f>
        <v>#DIV/0!</v>
      </c>
      <c r="C21" t="e">
        <f>results!C81/results!C80</f>
        <v>#DIV/0!</v>
      </c>
      <c r="D21">
        <f>results!D81/results!D80</f>
        <v>3</v>
      </c>
      <c r="E21">
        <f>results!E81/results!E80</f>
        <v>3.431095406360424</v>
      </c>
      <c r="F21">
        <f>results!F81/results!F80</f>
        <v>3</v>
      </c>
      <c r="G21" t="e">
        <f>results!G81/results!G80</f>
        <v>#DIV/0!</v>
      </c>
      <c r="H21" t="e">
        <f>results!H81/results!H80</f>
        <v>#DIV/0!</v>
      </c>
      <c r="I21">
        <f>results!I81/results!I80</f>
        <v>1</v>
      </c>
      <c r="J21">
        <f>results!J81/results!J80</f>
        <v>1</v>
      </c>
      <c r="K21">
        <f>results!K81/results!K80</f>
        <v>3</v>
      </c>
      <c r="L21">
        <f>results!L81/results!L80</f>
        <v>3.1166347992351815</v>
      </c>
      <c r="M21">
        <f>results!M81/results!M80</f>
        <v>1.6923076923076923</v>
      </c>
      <c r="N21">
        <f>results!N81/results!N80</f>
        <v>1.1043115438108484</v>
      </c>
      <c r="O21">
        <f>results!O81/results!O80</f>
        <v>1.0240963855421688</v>
      </c>
      <c r="P21">
        <f>results!P81/results!P80</f>
        <v>1.2352941176470589</v>
      </c>
      <c r="Q21">
        <f>results!Q81/results!Q80</f>
        <v>1.1985090996050105</v>
      </c>
      <c r="R21">
        <f>results!R81/results!R80</f>
        <v>3.5853658536585367</v>
      </c>
      <c r="S21">
        <f>results!S81/results!S80</f>
        <v>2.8679999999999999</v>
      </c>
      <c r="T21">
        <f>results!T81/results!T80</f>
        <v>3.0817610062893084</v>
      </c>
      <c r="U21">
        <f>results!U81/results!U80</f>
        <v>3.1432476256018211</v>
      </c>
      <c r="V21">
        <f>results!V81/results!V80</f>
        <v>1.1111111111111112</v>
      </c>
      <c r="W21">
        <f>results!W81/results!W80</f>
        <v>1</v>
      </c>
      <c r="X21">
        <f>results!X81/results!X80</f>
        <v>3.6915433915111451</v>
      </c>
    </row>
    <row r="23" spans="1:24" x14ac:dyDescent="0.25">
      <c r="A23" t="s">
        <v>25</v>
      </c>
      <c r="B23" t="e">
        <f>MEDIAN(B2:B21)</f>
        <v>#DIV/0!</v>
      </c>
      <c r="C23" t="e">
        <f t="shared" ref="C23:X23" si="0">MEDIAN(C2:C21)</f>
        <v>#DIV/0!</v>
      </c>
      <c r="D23">
        <f t="shared" si="0"/>
        <v>3</v>
      </c>
      <c r="E23">
        <f t="shared" si="0"/>
        <v>3.0557505067878861</v>
      </c>
      <c r="F23">
        <f t="shared" si="0"/>
        <v>3</v>
      </c>
      <c r="G23" t="e">
        <f t="shared" si="0"/>
        <v>#DIV/0!</v>
      </c>
      <c r="H23" t="e">
        <f t="shared" si="0"/>
        <v>#DIV/0!</v>
      </c>
      <c r="I23">
        <f t="shared" si="0"/>
        <v>1</v>
      </c>
      <c r="J23">
        <f t="shared" si="0"/>
        <v>1</v>
      </c>
      <c r="K23" t="e">
        <f t="shared" si="0"/>
        <v>#DIV/0!</v>
      </c>
      <c r="L23">
        <f t="shared" si="0"/>
        <v>3.0187719298245614</v>
      </c>
      <c r="M23">
        <f t="shared" si="0"/>
        <v>1.6956521739130435</v>
      </c>
      <c r="N23">
        <f t="shared" si="0"/>
        <v>1.3836446886446887</v>
      </c>
      <c r="O23">
        <f t="shared" si="0"/>
        <v>1.2126292500630487</v>
      </c>
      <c r="P23">
        <f t="shared" si="0"/>
        <v>1.1904761904761905</v>
      </c>
      <c r="Q23">
        <f t="shared" si="0"/>
        <v>1.0682998555500189</v>
      </c>
      <c r="R23">
        <f t="shared" si="0"/>
        <v>2.5516296070667073</v>
      </c>
      <c r="S23">
        <f t="shared" si="0"/>
        <v>2.8698979591836733</v>
      </c>
      <c r="T23">
        <f t="shared" si="0"/>
        <v>3.0162912071710797</v>
      </c>
      <c r="U23">
        <f t="shared" si="0"/>
        <v>3.3755932668976145</v>
      </c>
      <c r="V23">
        <f t="shared" si="0"/>
        <v>0.98646096880828837</v>
      </c>
      <c r="W23">
        <f t="shared" si="0"/>
        <v>1.0843313577917684</v>
      </c>
      <c r="X23">
        <f t="shared" si="0"/>
        <v>4.0567549020404581</v>
      </c>
    </row>
    <row r="24" spans="1:24" x14ac:dyDescent="0.25">
      <c r="A24" t="s">
        <v>26</v>
      </c>
      <c r="B24" t="e">
        <f>'200cw'!B23</f>
        <v>#DIV/0!</v>
      </c>
      <c r="C24" t="e">
        <f>'200cw'!C23</f>
        <v>#DIV/0!</v>
      </c>
      <c r="D24">
        <f>'200cw'!D23</f>
        <v>3</v>
      </c>
      <c r="E24">
        <f>'200cw'!E23</f>
        <v>3.0557505067878861</v>
      </c>
      <c r="F24">
        <f>'200cw'!F23</f>
        <v>3</v>
      </c>
      <c r="G24" t="e">
        <f>'200cw'!G23</f>
        <v>#DIV/0!</v>
      </c>
      <c r="H24" t="e">
        <f>'200cw'!H23</f>
        <v>#DIV/0!</v>
      </c>
      <c r="I24">
        <f>'200cw'!I23</f>
        <v>1</v>
      </c>
      <c r="J24">
        <f>'200cw'!J23</f>
        <v>1</v>
      </c>
      <c r="K24">
        <f>'200cw'!K23</f>
        <v>3</v>
      </c>
      <c r="L24">
        <f>'200cw'!L23</f>
        <v>3.0187719298245614</v>
      </c>
      <c r="M24">
        <f>'200cw'!M23</f>
        <v>1.6956521739130435</v>
      </c>
      <c r="N24">
        <f>'200cw'!N23</f>
        <v>1.387236209212636</v>
      </c>
      <c r="O24">
        <f>'200cw'!O23</f>
        <v>1.2343971552640907</v>
      </c>
      <c r="P24">
        <f>'200cw'!P23</f>
        <v>1</v>
      </c>
      <c r="Q24">
        <f>'200cw'!Q23</f>
        <v>1.1093289366985495</v>
      </c>
      <c r="R24">
        <f>'200cw'!R23</f>
        <v>2.6483603111204541</v>
      </c>
      <c r="S24">
        <f>'200cw'!S23</f>
        <v>2.8698979591836733</v>
      </c>
      <c r="T24">
        <f>'200cw'!T23</f>
        <v>3.0162912071710797</v>
      </c>
      <c r="U24">
        <f>'200cw'!U23</f>
        <v>0.97330830216694519</v>
      </c>
      <c r="V24">
        <f>'200cw'!V23</f>
        <v>1.2311861172319585</v>
      </c>
      <c r="W24">
        <f>'200cw'!W23</f>
        <v>1.1738182988182988</v>
      </c>
      <c r="X24">
        <f>'200cw'!X23</f>
        <v>3.8534881013356777</v>
      </c>
    </row>
    <row r="25" spans="1:24" x14ac:dyDescent="0.25">
      <c r="A25" t="s">
        <v>28</v>
      </c>
      <c r="B25" t="e">
        <f>'60cw'!B23</f>
        <v>#DIV/0!</v>
      </c>
      <c r="C25" t="e">
        <f>'60cw'!C23</f>
        <v>#DIV/0!</v>
      </c>
      <c r="D25">
        <f>'60cw'!D23</f>
        <v>3</v>
      </c>
      <c r="E25">
        <f>'60cw'!E23</f>
        <v>3.0557505067878861</v>
      </c>
      <c r="F25">
        <f>'60cw'!F23</f>
        <v>3</v>
      </c>
      <c r="G25" t="e">
        <f>'60cw'!G23</f>
        <v>#DIV/0!</v>
      </c>
      <c r="H25" t="e">
        <f>'60cw'!H23</f>
        <v>#DIV/0!</v>
      </c>
      <c r="I25">
        <f>'60cw'!I23</f>
        <v>1</v>
      </c>
      <c r="J25">
        <f>'60cw'!J23</f>
        <v>1</v>
      </c>
      <c r="K25" t="e">
        <f>'60cw'!K23</f>
        <v>#DIV/0!</v>
      </c>
      <c r="L25">
        <f>'60cw'!L23</f>
        <v>3.0187719298245614</v>
      </c>
      <c r="M25">
        <f>'60cw'!M23</f>
        <v>1.6956521739130435</v>
      </c>
      <c r="N25">
        <f>'60cw'!N23</f>
        <v>1.4043751265950983</v>
      </c>
      <c r="O25">
        <f>'60cw'!O23</f>
        <v>1.239656759085213</v>
      </c>
      <c r="P25">
        <f>'60cw'!P23</f>
        <v>1</v>
      </c>
      <c r="Q25" t="e">
        <f>'60cw'!Q23</f>
        <v>#DIV/0!</v>
      </c>
      <c r="R25" t="e">
        <f>'60cw'!R23</f>
        <v>#DIV/0!</v>
      </c>
      <c r="S25" t="e">
        <f>'60cw'!S23</f>
        <v>#DIV/0!</v>
      </c>
      <c r="T25" t="e">
        <f>'60cw'!T23</f>
        <v>#DIV/0!</v>
      </c>
      <c r="U25" t="e">
        <f>'60cw'!U23</f>
        <v>#DIV/0!</v>
      </c>
      <c r="V25" t="e">
        <f>'60cw'!V23</f>
        <v>#DIV/0!</v>
      </c>
      <c r="W25" t="e">
        <f>'60cw'!W23</f>
        <v>#DIV/0!</v>
      </c>
      <c r="X25">
        <f>'60cw'!X23</f>
        <v>4.4401710987857701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O1" sqref="O1"/>
    </sheetView>
  </sheetViews>
  <sheetFormatPr defaultRowHeight="15" x14ac:dyDescent="0.25"/>
  <cols>
    <col min="13" max="13" width="11.140625" customWidth="1"/>
    <col min="14" max="14" width="14.140625" customWidth="1"/>
    <col min="15" max="15" width="16.140625" customWidth="1"/>
    <col min="16" max="16" width="11" customWidth="1"/>
    <col min="17" max="17" width="20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B2">
        <f>results!B2-results!B62</f>
        <v>0</v>
      </c>
      <c r="C2">
        <f>results!C2-results!C62</f>
        <v>0</v>
      </c>
      <c r="D2">
        <f>results!D2-results!D62</f>
        <v>76</v>
      </c>
      <c r="E2">
        <f>results!E2-results!E62</f>
        <v>219</v>
      </c>
      <c r="F2">
        <f>results!F2-results!F62</f>
        <v>163</v>
      </c>
      <c r="G2">
        <f>results!G2-results!G62</f>
        <v>0</v>
      </c>
      <c r="H2">
        <f>results!H2-results!H62</f>
        <v>0</v>
      </c>
      <c r="I2">
        <f>results!I2-results!I62</f>
        <v>6</v>
      </c>
      <c r="J2">
        <f>results!J2-results!J62</f>
        <v>-55</v>
      </c>
      <c r="K2">
        <f>results!K2-results!K62</f>
        <v>0</v>
      </c>
      <c r="L2">
        <f>results!L2-results!L62</f>
        <v>458</v>
      </c>
      <c r="M2">
        <f>results!M2-results!M62</f>
        <v>2</v>
      </c>
      <c r="N2">
        <f>results!N2-results!N62</f>
        <v>5.6000000000000055E-10</v>
      </c>
      <c r="O2">
        <f>results!O2-results!O62</f>
        <v>1.3999999999999993E-10</v>
      </c>
      <c r="P2">
        <f>results!P2-results!P62</f>
        <v>150</v>
      </c>
      <c r="Q2">
        <f>results!Q2-results!Q62</f>
        <v>-0.88473999999999986</v>
      </c>
      <c r="R2">
        <f>results!R2-results!R62</f>
        <v>27</v>
      </c>
      <c r="S2">
        <f>results!S2-results!S62</f>
        <v>830000</v>
      </c>
      <c r="T2">
        <f>results!T2-results!T62</f>
        <v>680000</v>
      </c>
      <c r="U2">
        <f>results!U2-results!U62</f>
        <v>-975985.2</v>
      </c>
      <c r="V2">
        <f>results!V2-results!V62</f>
        <v>-0.56200000000000006</v>
      </c>
      <c r="W2">
        <f>results!W2-results!W62</f>
        <v>7.0000000000000792E-11</v>
      </c>
      <c r="X2">
        <f>results!X2-results!X62</f>
        <v>-18.884</v>
      </c>
    </row>
    <row r="3" spans="1:24" x14ac:dyDescent="0.25">
      <c r="B3">
        <f>results!B4-results!B63</f>
        <v>0</v>
      </c>
      <c r="C3">
        <f>results!C4-results!C63</f>
        <v>0</v>
      </c>
      <c r="D3">
        <f>results!D4-results!D63</f>
        <v>-18</v>
      </c>
      <c r="E3">
        <f>results!E4-results!E63</f>
        <v>-155</v>
      </c>
      <c r="F3">
        <f>results!F4-results!F63</f>
        <v>-1204</v>
      </c>
      <c r="G3">
        <f>results!G4-results!G63</f>
        <v>0</v>
      </c>
      <c r="H3">
        <f>results!H4-results!H63</f>
        <v>0</v>
      </c>
      <c r="I3">
        <f>results!I4-results!I63</f>
        <v>30</v>
      </c>
      <c r="J3">
        <f>results!J4-results!J63</f>
        <v>-60</v>
      </c>
      <c r="K3">
        <f>results!K4-results!K63</f>
        <v>0</v>
      </c>
      <c r="L3">
        <f>results!L4-results!L63</f>
        <v>-1377</v>
      </c>
      <c r="M3">
        <f>results!M4-results!M63</f>
        <v>-6</v>
      </c>
      <c r="N3">
        <f>results!N4-results!N63</f>
        <v>-1.37E-9</v>
      </c>
      <c r="O3">
        <f>results!O4-results!O63</f>
        <v>-6.8999999999999989E-10</v>
      </c>
      <c r="P3">
        <f>results!P4-results!P63</f>
        <v>138</v>
      </c>
      <c r="Q3">
        <f>results!Q4-results!Q63</f>
        <v>-0.5180599999999993</v>
      </c>
      <c r="R3">
        <f>results!R4-results!R63</f>
        <v>-140</v>
      </c>
      <c r="S3">
        <f>results!S4-results!S63</f>
        <v>-3380000</v>
      </c>
      <c r="T3">
        <f>results!T4-results!T63</f>
        <v>-2050000</v>
      </c>
      <c r="U3">
        <f>results!U4-results!U63</f>
        <v>-3369883.5</v>
      </c>
      <c r="V3">
        <f>results!V4-results!V63</f>
        <v>-0.502</v>
      </c>
      <c r="W3">
        <f>results!W4-results!W63</f>
        <v>-1.0999999999999999E-9</v>
      </c>
      <c r="X3">
        <f>results!X4-results!X63</f>
        <v>-404.66399999999999</v>
      </c>
    </row>
    <row r="4" spans="1:24" x14ac:dyDescent="0.25">
      <c r="B4">
        <f>results!B6-results!B64</f>
        <v>1</v>
      </c>
      <c r="C4">
        <f>results!C6-results!C64</f>
        <v>0</v>
      </c>
      <c r="D4">
        <f>results!D6-results!D64</f>
        <v>-253</v>
      </c>
      <c r="E4">
        <f>results!E6-results!E64</f>
        <v>-427</v>
      </c>
      <c r="F4">
        <f>results!F6-results!F64</f>
        <v>-1598</v>
      </c>
      <c r="G4">
        <f>results!G6-results!G64</f>
        <v>0</v>
      </c>
      <c r="H4">
        <f>results!H6-results!H64</f>
        <v>0</v>
      </c>
      <c r="I4">
        <f>results!I6-results!I64</f>
        <v>-11</v>
      </c>
      <c r="J4">
        <f>results!J6-results!J64</f>
        <v>-97</v>
      </c>
      <c r="K4">
        <f>results!K6-results!K64</f>
        <v>-886</v>
      </c>
      <c r="L4">
        <f>results!L6-results!L64</f>
        <v>-2277</v>
      </c>
      <c r="M4">
        <f>results!M6-results!M64</f>
        <v>-9</v>
      </c>
      <c r="N4">
        <f>results!N6-results!N64</f>
        <v>-1E-8</v>
      </c>
      <c r="O4">
        <f>results!O6-results!O64</f>
        <v>-6.1499999999999996E-9</v>
      </c>
      <c r="P4">
        <f>results!P6-results!P64</f>
        <v>144</v>
      </c>
      <c r="Q4">
        <f>results!Q6-results!Q64</f>
        <v>-1.6206100000000001</v>
      </c>
      <c r="R4">
        <f>results!R6-results!R64</f>
        <v>-78</v>
      </c>
      <c r="S4">
        <f>results!S6-results!S64</f>
        <v>-4940000</v>
      </c>
      <c r="T4">
        <f>results!T6-results!T64</f>
        <v>-3440000</v>
      </c>
      <c r="U4">
        <f>results!U6-results!U64</f>
        <v>-3199808</v>
      </c>
      <c r="V4">
        <f>results!V6-results!V64</f>
        <v>-0.58099999999999996</v>
      </c>
      <c r="W4">
        <f>results!W6-results!W64</f>
        <v>-6.3800000000000007E-9</v>
      </c>
      <c r="X4">
        <f>results!X6-results!X64</f>
        <v>-398.38600000000002</v>
      </c>
    </row>
    <row r="5" spans="1:24" x14ac:dyDescent="0.25">
      <c r="B5">
        <f>results!B8-results!B65</f>
        <v>0</v>
      </c>
      <c r="C5">
        <f>results!C8-results!C65</f>
        <v>0</v>
      </c>
      <c r="D5">
        <f>results!D8-results!D65</f>
        <v>-486</v>
      </c>
      <c r="E5">
        <f>results!E8-results!E65</f>
        <v>-3007</v>
      </c>
      <c r="F5">
        <f>results!F8-results!F65</f>
        <v>-5541</v>
      </c>
      <c r="G5">
        <f>results!G8-results!G65</f>
        <v>0</v>
      </c>
      <c r="H5">
        <f>results!H8-results!H65</f>
        <v>0</v>
      </c>
      <c r="I5">
        <f>results!I8-results!I65</f>
        <v>209</v>
      </c>
      <c r="J5">
        <f>results!J8-results!J65</f>
        <v>81</v>
      </c>
      <c r="K5">
        <f>results!K8-results!K65</f>
        <v>-2434</v>
      </c>
      <c r="L5">
        <f>results!L8-results!L65</f>
        <v>-9034</v>
      </c>
      <c r="M5">
        <f>results!M8-results!M65</f>
        <v>-23</v>
      </c>
      <c r="N5">
        <f>results!N8-results!N65</f>
        <v>-1.625E-8</v>
      </c>
      <c r="O5">
        <f>results!O8-results!O65</f>
        <v>-8.3600000000000001E-9</v>
      </c>
      <c r="P5">
        <f>results!P8-results!P65</f>
        <v>134</v>
      </c>
      <c r="Q5">
        <f>results!Q8-results!Q65</f>
        <v>-2.80524</v>
      </c>
      <c r="R5">
        <f>results!R8-results!R65</f>
        <v>-306</v>
      </c>
      <c r="S5">
        <f>results!S8-results!S65</f>
        <v>-18710000</v>
      </c>
      <c r="T5">
        <f>results!T8-results!T65</f>
        <v>-13580000</v>
      </c>
      <c r="U5">
        <f>results!U8-results!U65</f>
        <v>-10879883.5</v>
      </c>
      <c r="V5">
        <f>results!V8-results!V65</f>
        <v>-0.57100000000000006</v>
      </c>
      <c r="W5">
        <f>results!W8-results!W65</f>
        <v>-8.7600000000000004E-9</v>
      </c>
      <c r="X5">
        <f>results!X8-results!X65</f>
        <v>-1326.8300000000002</v>
      </c>
    </row>
    <row r="6" spans="1:24" x14ac:dyDescent="0.25">
      <c r="B6">
        <f>results!B10-results!B66</f>
        <v>1</v>
      </c>
      <c r="C6">
        <f>results!C10-results!C66</f>
        <v>0</v>
      </c>
      <c r="D6">
        <f>results!D10-results!D66</f>
        <v>461</v>
      </c>
      <c r="E6">
        <f>results!E10-results!E66</f>
        <v>1538</v>
      </c>
      <c r="F6">
        <f>results!F10-results!F66</f>
        <v>4968</v>
      </c>
      <c r="G6">
        <f>results!G10-results!G66</f>
        <v>0</v>
      </c>
      <c r="H6">
        <f>results!H10-results!H66</f>
        <v>0</v>
      </c>
      <c r="I6">
        <f>results!I10-results!I66</f>
        <v>48</v>
      </c>
      <c r="J6">
        <f>results!J10-results!J66</f>
        <v>68</v>
      </c>
      <c r="K6">
        <f>results!K10-results!K66</f>
        <v>33</v>
      </c>
      <c r="L6">
        <f>results!L10-results!L66</f>
        <v>6968</v>
      </c>
      <c r="M6">
        <f>results!M10-results!M66</f>
        <v>20</v>
      </c>
      <c r="N6">
        <f>results!N10-results!N66</f>
        <v>8.5500000000000005E-9</v>
      </c>
      <c r="O6">
        <f>results!O10-results!O66</f>
        <v>4.8499999999999996E-9</v>
      </c>
      <c r="P6">
        <f>results!P10-results!P66</f>
        <v>158</v>
      </c>
      <c r="Q6">
        <f>results!Q10-results!Q66</f>
        <v>-0.12570999999999977</v>
      </c>
      <c r="R6">
        <f>results!R10-results!R66</f>
        <v>157</v>
      </c>
      <c r="S6">
        <f>results!S10-results!S66</f>
        <v>14200000</v>
      </c>
      <c r="T6">
        <f>results!T10-results!T66</f>
        <v>10330000</v>
      </c>
      <c r="U6">
        <f>results!U10-results!U66</f>
        <v>-928565.5</v>
      </c>
      <c r="V6">
        <f>results!V10-results!V66</f>
        <v>-0.54200000000000004</v>
      </c>
      <c r="W6">
        <f>results!W10-results!W66</f>
        <v>4.4299999999999998E-9</v>
      </c>
      <c r="X6">
        <f>results!X10-results!X66</f>
        <v>319.78199999999998</v>
      </c>
    </row>
    <row r="7" spans="1:24" x14ac:dyDescent="0.25">
      <c r="B7">
        <f>results!B12-results!B67</f>
        <v>0</v>
      </c>
      <c r="C7">
        <f>results!C12-results!C67</f>
        <v>0</v>
      </c>
      <c r="D7">
        <f>results!D12-results!D67</f>
        <v>-110</v>
      </c>
      <c r="E7">
        <f>results!E12-results!E67</f>
        <v>-1197</v>
      </c>
      <c r="F7">
        <f>results!F12-results!F67</f>
        <v>-1307</v>
      </c>
      <c r="G7">
        <f>results!G12-results!G67</f>
        <v>0</v>
      </c>
      <c r="H7">
        <f>results!H12-results!H67</f>
        <v>0</v>
      </c>
      <c r="I7">
        <f>results!I12-results!I67</f>
        <v>242</v>
      </c>
      <c r="J7">
        <f>results!J12-results!J67</f>
        <v>231</v>
      </c>
      <c r="K7">
        <f>results!K12-results!K67</f>
        <v>0</v>
      </c>
      <c r="L7">
        <f>results!L12-results!L67</f>
        <v>-2614</v>
      </c>
      <c r="M7">
        <f>results!M12-results!M67</f>
        <v>-8</v>
      </c>
      <c r="N7">
        <f>results!N12-results!N67</f>
        <v>-1.8000000000000004E-9</v>
      </c>
      <c r="O7">
        <f>results!O12-results!O67</f>
        <v>-1.3799999999999998E-9</v>
      </c>
      <c r="P7">
        <f>results!P12-results!P67</f>
        <v>150</v>
      </c>
      <c r="Q7">
        <f>results!Q12-results!Q67</f>
        <v>-1.7910500000000003</v>
      </c>
      <c r="R7">
        <f>results!R12-results!R67</f>
        <v>-116</v>
      </c>
      <c r="S7">
        <f>results!S12-results!S67</f>
        <v>-4740000</v>
      </c>
      <c r="T7">
        <f>results!T12-results!T67</f>
        <v>-3870000</v>
      </c>
      <c r="U7">
        <f>results!U12-results!U67</f>
        <v>-3279883.5</v>
      </c>
      <c r="V7">
        <f>results!V12-results!V67</f>
        <v>-0.59399999999999997</v>
      </c>
      <c r="W7">
        <f>results!W12-results!W67</f>
        <v>-1.4600000000000003E-9</v>
      </c>
      <c r="X7">
        <f>results!X12-results!X67</f>
        <v>-269.93900000000002</v>
      </c>
    </row>
    <row r="8" spans="1:24" x14ac:dyDescent="0.25">
      <c r="B8">
        <f>results!B14-results!B68</f>
        <v>0</v>
      </c>
      <c r="C8">
        <f>results!C14-results!C68</f>
        <v>0</v>
      </c>
      <c r="D8">
        <f>results!D14-results!D68</f>
        <v>57</v>
      </c>
      <c r="E8">
        <f>results!E14-results!E68</f>
        <v>-539</v>
      </c>
      <c r="F8">
        <f>results!F14-results!F68</f>
        <v>-2599</v>
      </c>
      <c r="G8">
        <f>results!G14-results!G68</f>
        <v>0</v>
      </c>
      <c r="H8">
        <f>results!H14-results!H68</f>
        <v>0</v>
      </c>
      <c r="I8">
        <f>results!I14-results!I68</f>
        <v>48</v>
      </c>
      <c r="J8">
        <f>results!J14-results!J68</f>
        <v>-1</v>
      </c>
      <c r="K8">
        <f>results!K14-results!K68</f>
        <v>377</v>
      </c>
      <c r="L8">
        <f>results!L14-results!L68</f>
        <v>-3081</v>
      </c>
      <c r="M8">
        <f>results!M14-results!M68</f>
        <v>-10</v>
      </c>
      <c r="N8">
        <f>results!N14-results!N68</f>
        <v>-6.0000000000000206E-11</v>
      </c>
      <c r="O8">
        <f>results!O14-results!O68</f>
        <v>8.2999999999999982E-10</v>
      </c>
      <c r="P8">
        <f>results!P14-results!P68</f>
        <v>136</v>
      </c>
      <c r="Q8">
        <f>results!Q14-results!Q68</f>
        <v>-4.7697000000000003</v>
      </c>
      <c r="R8">
        <f>results!R14-results!R68</f>
        <v>-117</v>
      </c>
      <c r="S8">
        <f>results!S14-results!S68</f>
        <v>-5930000</v>
      </c>
      <c r="T8">
        <f>results!T14-results!T68</f>
        <v>-4510000</v>
      </c>
      <c r="U8">
        <f>results!U14-results!U68</f>
        <v>-4479924.2</v>
      </c>
      <c r="V8">
        <f>results!V14-results!V68</f>
        <v>-0.66900000000000004</v>
      </c>
      <c r="W8">
        <f>results!W14-results!W68</f>
        <v>-3.9999999999999862E-11</v>
      </c>
      <c r="X8">
        <f>results!X14-results!X68</f>
        <v>-337.85500000000002</v>
      </c>
    </row>
    <row r="9" spans="1:24" x14ac:dyDescent="0.25">
      <c r="B9">
        <f>results!B16-results!B69</f>
        <v>0</v>
      </c>
      <c r="C9">
        <f>results!C16-results!C69</f>
        <v>0</v>
      </c>
      <c r="D9">
        <f>results!D16-results!D69</f>
        <v>-250</v>
      </c>
      <c r="E9">
        <f>results!E16-results!E69</f>
        <v>-2973</v>
      </c>
      <c r="F9">
        <f>results!F16-results!F69</f>
        <v>-9180</v>
      </c>
      <c r="G9">
        <f>results!G16-results!G69</f>
        <v>0</v>
      </c>
      <c r="H9">
        <f>results!H16-results!H69</f>
        <v>0</v>
      </c>
      <c r="I9">
        <f>results!I16-results!I69</f>
        <v>213</v>
      </c>
      <c r="J9">
        <f>results!J16-results!J69</f>
        <v>157</v>
      </c>
      <c r="K9">
        <f>results!K16-results!K69</f>
        <v>224</v>
      </c>
      <c r="L9">
        <f>results!L16-results!L69</f>
        <v>-12403</v>
      </c>
      <c r="M9">
        <f>results!M16-results!M69</f>
        <v>-30</v>
      </c>
      <c r="N9">
        <f>results!N16-results!N69</f>
        <v>-8.9500000000000007E-9</v>
      </c>
      <c r="O9">
        <f>results!O16-results!O69</f>
        <v>-5.2899999999999997E-9</v>
      </c>
      <c r="P9">
        <f>results!P16-results!P69</f>
        <v>128</v>
      </c>
      <c r="Q9">
        <f>results!Q16-results!Q69</f>
        <v>-3.9258400000000004</v>
      </c>
      <c r="R9">
        <f>results!R16-results!R69</f>
        <v>-330</v>
      </c>
      <c r="S9">
        <f>results!S16-results!S69</f>
        <v>-25800000</v>
      </c>
      <c r="T9">
        <f>results!T16-results!T69</f>
        <v>-18370000</v>
      </c>
      <c r="U9">
        <f>results!U16-results!U69</f>
        <v>-14879808</v>
      </c>
      <c r="V9">
        <f>results!V16-results!V69</f>
        <v>-0.59989999999999999</v>
      </c>
      <c r="W9">
        <f>results!W16-results!W69</f>
        <v>-5.9699999999999999E-9</v>
      </c>
      <c r="X9">
        <f>results!X16-results!X69</f>
        <v>-945.22800000000007</v>
      </c>
    </row>
    <row r="10" spans="1:24" x14ac:dyDescent="0.25">
      <c r="B10">
        <f>results!B18-results!B70</f>
        <v>0</v>
      </c>
      <c r="C10">
        <f>results!C18-results!C70</f>
        <v>0</v>
      </c>
      <c r="D10">
        <f>results!D18-results!D70</f>
        <v>261</v>
      </c>
      <c r="E10">
        <f>results!E18-results!E70</f>
        <v>592</v>
      </c>
      <c r="F10">
        <f>results!F18-results!F70</f>
        <v>819</v>
      </c>
      <c r="G10">
        <f>results!G18-results!G70</f>
        <v>0</v>
      </c>
      <c r="H10">
        <f>results!H18-results!H70</f>
        <v>0</v>
      </c>
      <c r="I10">
        <f>results!I18-results!I70</f>
        <v>127</v>
      </c>
      <c r="J10">
        <f>results!J18-results!J70</f>
        <v>108</v>
      </c>
      <c r="K10">
        <f>results!K18-results!K70</f>
        <v>1114</v>
      </c>
      <c r="L10">
        <f>results!L18-results!L70</f>
        <v>1672</v>
      </c>
      <c r="M10">
        <f>results!M18-results!M70</f>
        <v>6</v>
      </c>
      <c r="N10">
        <f>results!N18-results!N70</f>
        <v>-5.4999999999999996E-10</v>
      </c>
      <c r="O10">
        <f>results!O18-results!O70</f>
        <v>-7.5999999999999986E-10</v>
      </c>
      <c r="P10">
        <f>results!P18-results!P70</f>
        <v>170</v>
      </c>
      <c r="Q10">
        <f>results!Q18-results!Q70</f>
        <v>-0.88600999999999974</v>
      </c>
      <c r="R10">
        <f>results!R18-results!R70</f>
        <v>38</v>
      </c>
      <c r="S10">
        <f>results!S18-results!S70</f>
        <v>3560000</v>
      </c>
      <c r="T10">
        <f>results!T18-results!T70</f>
        <v>2600000</v>
      </c>
      <c r="U10">
        <f>results!U18-results!U70</f>
        <v>-1070479.6000000001</v>
      </c>
      <c r="V10">
        <f>results!V18-results!V70</f>
        <v>-0.48399999999999999</v>
      </c>
      <c r="W10">
        <f>results!W18-results!W70</f>
        <v>-1.1199999999999994E-9</v>
      </c>
      <c r="X10">
        <f>results!X18-results!X70</f>
        <v>-2496.143</v>
      </c>
    </row>
    <row r="11" spans="1:24" x14ac:dyDescent="0.25">
      <c r="B11">
        <f>results!B20-results!B71</f>
        <v>0</v>
      </c>
      <c r="C11">
        <f>results!C20-results!C71</f>
        <v>0</v>
      </c>
      <c r="D11">
        <f>results!D20-results!D71</f>
        <v>-326</v>
      </c>
      <c r="E11">
        <f>results!E20-results!E71</f>
        <v>642</v>
      </c>
      <c r="F11">
        <f>results!F20-results!F71</f>
        <v>-1514</v>
      </c>
      <c r="G11">
        <f>results!G20-results!G71</f>
        <v>0</v>
      </c>
      <c r="H11">
        <f>results!H20-results!H71</f>
        <v>0</v>
      </c>
      <c r="I11">
        <f>results!I20-results!I71</f>
        <v>6</v>
      </c>
      <c r="J11">
        <f>results!J20-results!J71</f>
        <v>4</v>
      </c>
      <c r="K11">
        <f>results!K20-results!K71</f>
        <v>-24</v>
      </c>
      <c r="L11">
        <f>results!L20-results!L71</f>
        <v>-1198</v>
      </c>
      <c r="M11">
        <f>results!M20-results!M71</f>
        <v>-4</v>
      </c>
      <c r="N11">
        <f>results!N20-results!N71</f>
        <v>-5.0600000000000011E-9</v>
      </c>
      <c r="O11">
        <f>results!O20-results!O71</f>
        <v>-2.5799999999999989E-9</v>
      </c>
      <c r="P11">
        <f>results!P20-results!P71</f>
        <v>166</v>
      </c>
      <c r="Q11">
        <f>results!Q20-results!Q71</f>
        <v>0.34009</v>
      </c>
      <c r="R11">
        <f>results!R20-results!R71</f>
        <v>-66</v>
      </c>
      <c r="S11">
        <f>results!S20-results!S71</f>
        <v>-3240000</v>
      </c>
      <c r="T11">
        <f>results!T20-results!T71</f>
        <v>-1800000</v>
      </c>
      <c r="U11">
        <f>results!U20-results!U71</f>
        <v>-3400367.8</v>
      </c>
      <c r="V11">
        <f>results!V20-results!V71</f>
        <v>-0.42699999999999999</v>
      </c>
      <c r="W11">
        <f>results!W20-results!W71</f>
        <v>-2.7200000000000005E-9</v>
      </c>
      <c r="X11">
        <f>results!X20-results!X71</f>
        <v>-278.49299999999999</v>
      </c>
    </row>
    <row r="12" spans="1:24" x14ac:dyDescent="0.25">
      <c r="B12">
        <f>results!B22-results!B72</f>
        <v>0</v>
      </c>
      <c r="C12">
        <f>results!C22-results!C72</f>
        <v>-68</v>
      </c>
      <c r="D12">
        <f>results!D22-results!D72</f>
        <v>-246</v>
      </c>
      <c r="E12">
        <f>results!E22-results!E72</f>
        <v>-2281</v>
      </c>
      <c r="F12">
        <f>results!F22-results!F72</f>
        <v>-2383</v>
      </c>
      <c r="G12">
        <f>results!G22-results!G72</f>
        <v>0</v>
      </c>
      <c r="H12">
        <f>results!H22-results!H72</f>
        <v>0</v>
      </c>
      <c r="I12">
        <f>results!I22-results!I72</f>
        <v>-21</v>
      </c>
      <c r="J12">
        <f>results!J22-results!J72</f>
        <v>-43</v>
      </c>
      <c r="K12">
        <f>results!K22-results!K72</f>
        <v>-1463</v>
      </c>
      <c r="L12">
        <f>results!L22-results!L72</f>
        <v>-4978</v>
      </c>
      <c r="M12">
        <f>results!M22-results!M72</f>
        <v>-17</v>
      </c>
      <c r="N12">
        <f>results!N22-results!N72</f>
        <v>-5.0900000000000004E-9</v>
      </c>
      <c r="O12">
        <f>results!O22-results!O72</f>
        <v>-1.9499999999999993E-9</v>
      </c>
      <c r="P12">
        <f>results!P22-results!P72</f>
        <v>158</v>
      </c>
      <c r="Q12">
        <f>results!Q22-results!Q72</f>
        <v>0.93644000000000016</v>
      </c>
      <c r="R12">
        <f>results!R22-results!R72</f>
        <v>-82</v>
      </c>
      <c r="S12">
        <f>results!S22-results!S72</f>
        <v>-10800000</v>
      </c>
      <c r="T12">
        <f>results!T22-results!T72</f>
        <v>-7830000</v>
      </c>
      <c r="U12">
        <f>results!U22-results!U72</f>
        <v>-4169662.5</v>
      </c>
      <c r="V12">
        <f>results!V22-results!V72</f>
        <v>-0.53100000000000003</v>
      </c>
      <c r="W12">
        <f>results!W22-results!W72</f>
        <v>-2.1499999999999994E-9</v>
      </c>
      <c r="X12">
        <f>results!X22-results!X72</f>
        <v>-346.012</v>
      </c>
    </row>
    <row r="13" spans="1:24" x14ac:dyDescent="0.25">
      <c r="B13">
        <f>results!B24-results!B73</f>
        <v>0</v>
      </c>
      <c r="C13">
        <f>results!C24-results!C73</f>
        <v>-204</v>
      </c>
      <c r="D13">
        <f>results!D24-results!D73</f>
        <v>-597</v>
      </c>
      <c r="E13">
        <f>results!E24-results!E73</f>
        <v>-6665</v>
      </c>
      <c r="F13">
        <f>results!F24-results!F73</f>
        <v>-7227</v>
      </c>
      <c r="G13">
        <f>results!G24-results!G73</f>
        <v>0</v>
      </c>
      <c r="H13">
        <f>results!H24-results!H73</f>
        <v>0</v>
      </c>
      <c r="I13">
        <f>results!I24-results!I73</f>
        <v>-9</v>
      </c>
      <c r="J13">
        <f>results!J24-results!J73</f>
        <v>10</v>
      </c>
      <c r="K13">
        <f>results!K24-results!K73</f>
        <v>-3503</v>
      </c>
      <c r="L13">
        <f>results!L24-results!L73</f>
        <v>-14693</v>
      </c>
      <c r="M13">
        <f>results!M24-results!M73</f>
        <v>-28</v>
      </c>
      <c r="N13">
        <f>results!N24-results!N73</f>
        <v>9.9999999999999903E-10</v>
      </c>
      <c r="O13">
        <f>results!O24-results!O73</f>
        <v>3.6100000000000006E-9</v>
      </c>
      <c r="P13">
        <f>results!P24-results!P73</f>
        <v>150</v>
      </c>
      <c r="Q13">
        <f>results!Q24-results!Q73</f>
        <v>1.5620299999999996</v>
      </c>
      <c r="R13">
        <f>results!R24-results!R73</f>
        <v>-27</v>
      </c>
      <c r="S13">
        <f>results!S24-results!S73</f>
        <v>-30660000</v>
      </c>
      <c r="T13">
        <f>results!T24-results!T73</f>
        <v>-23080000</v>
      </c>
      <c r="U13">
        <f>results!U24-results!U73</f>
        <v>-14380479.6</v>
      </c>
      <c r="V13">
        <f>results!V24-results!V73</f>
        <v>-0.44399999999999995</v>
      </c>
      <c r="W13">
        <f>results!W24-results!W73</f>
        <v>3.8000000000000009E-9</v>
      </c>
      <c r="X13">
        <f>results!X24-results!X73</f>
        <v>-7236.924</v>
      </c>
    </row>
    <row r="14" spans="1:24" x14ac:dyDescent="0.25">
      <c r="B14">
        <f>results!B26-results!B74</f>
        <v>-12</v>
      </c>
      <c r="C14">
        <f>results!C26-results!C74</f>
        <v>-9</v>
      </c>
      <c r="D14">
        <f>results!D26-results!D74</f>
        <v>-1534</v>
      </c>
      <c r="E14">
        <f>results!E26-results!E74</f>
        <v>-665</v>
      </c>
      <c r="F14">
        <f>results!F26-results!F74</f>
        <v>-2560</v>
      </c>
      <c r="G14">
        <f>results!G26-results!G74</f>
        <v>0</v>
      </c>
      <c r="H14">
        <f>results!H26-results!H74</f>
        <v>0</v>
      </c>
      <c r="I14">
        <f>results!I26-results!I74</f>
        <v>-24</v>
      </c>
      <c r="J14">
        <f>results!J26-results!J74</f>
        <v>-290</v>
      </c>
      <c r="K14">
        <f>results!K26-results!K74</f>
        <v>-1260</v>
      </c>
      <c r="L14">
        <f>results!L26-results!L74</f>
        <v>-4780</v>
      </c>
      <c r="M14">
        <f>results!M26-results!M74</f>
        <v>-16</v>
      </c>
      <c r="N14">
        <f>results!N26-results!N74</f>
        <v>-2.7899999999999997E-9</v>
      </c>
      <c r="O14">
        <f>results!O26-results!O74</f>
        <v>-8.4000000000000041E-10</v>
      </c>
      <c r="P14">
        <f>results!P26-results!P74</f>
        <v>156</v>
      </c>
      <c r="Q14">
        <f>results!Q26-results!Q74</f>
        <v>0.70191999999999943</v>
      </c>
      <c r="R14">
        <f>results!R26-results!R74</f>
        <v>-230</v>
      </c>
      <c r="S14">
        <f>results!S26-results!S74</f>
        <v>-10400000</v>
      </c>
      <c r="T14">
        <f>results!T26-results!T74</f>
        <v>-7470000</v>
      </c>
      <c r="U14">
        <f>results!U26-results!U74</f>
        <v>-4289808</v>
      </c>
      <c r="V14">
        <f>results!V26-results!V74</f>
        <v>-0.55699999999999994</v>
      </c>
      <c r="W14">
        <f>results!W26-results!W74</f>
        <v>-9.0000000000000061E-10</v>
      </c>
      <c r="X14">
        <f>results!X26-results!X74</f>
        <v>-424.25</v>
      </c>
    </row>
    <row r="15" spans="1:24" x14ac:dyDescent="0.25">
      <c r="B15">
        <f>results!B28-results!B75</f>
        <v>-36</v>
      </c>
      <c r="C15">
        <f>results!C28-results!C75</f>
        <v>-27</v>
      </c>
      <c r="D15">
        <f>results!D28-results!D75</f>
        <v>-4716</v>
      </c>
      <c r="E15">
        <f>results!E28-results!E75</f>
        <v>-2826</v>
      </c>
      <c r="F15">
        <f>results!F28-results!F75</f>
        <v>-6655</v>
      </c>
      <c r="G15">
        <f>results!G28-results!G75</f>
        <v>0</v>
      </c>
      <c r="H15">
        <f>results!H28-results!H75</f>
        <v>0</v>
      </c>
      <c r="I15">
        <f>results!I28-results!I75</f>
        <v>-22</v>
      </c>
      <c r="J15">
        <f>results!J28-results!J75</f>
        <v>-264</v>
      </c>
      <c r="K15">
        <f>results!K28-results!K75</f>
        <v>-3780</v>
      </c>
      <c r="L15">
        <f>results!L28-results!L75</f>
        <v>-14260</v>
      </c>
      <c r="M15">
        <f>results!M28-results!M75</f>
        <v>-27</v>
      </c>
      <c r="N15">
        <f>results!N28-results!N75</f>
        <v>-4.1999999999999996E-9</v>
      </c>
      <c r="O15">
        <f>results!O28-results!O75</f>
        <v>-5.4999999999999996E-10</v>
      </c>
      <c r="P15">
        <f>results!P28-results!P75</f>
        <v>144</v>
      </c>
      <c r="Q15">
        <f>results!Q28-results!Q75</f>
        <v>2.5273000000000003</v>
      </c>
      <c r="R15">
        <f>results!R28-results!R75</f>
        <v>-575</v>
      </c>
      <c r="S15">
        <f>results!S28-results!S75</f>
        <v>-30840000</v>
      </c>
      <c r="T15">
        <f>results!T28-results!T75</f>
        <v>-22220000</v>
      </c>
      <c r="U15">
        <f>results!U28-results!U75</f>
        <v>-16080367.800000001</v>
      </c>
      <c r="V15">
        <f>results!V28-results!V75</f>
        <v>-0.41300000000000003</v>
      </c>
      <c r="W15">
        <f>results!W28-results!W75</f>
        <v>-6.5999999999999979E-10</v>
      </c>
      <c r="X15">
        <f>results!X28-results!X75</f>
        <v>-2623.6680000000001</v>
      </c>
    </row>
    <row r="16" spans="1:24" x14ac:dyDescent="0.25">
      <c r="B16">
        <f>results!B30-results!B76</f>
        <v>0</v>
      </c>
      <c r="C16">
        <f>results!C30-results!C76</f>
        <v>0</v>
      </c>
      <c r="D16">
        <f>results!D30-results!D76</f>
        <v>43</v>
      </c>
      <c r="E16">
        <f>results!E30-results!E76</f>
        <v>-152</v>
      </c>
      <c r="F16">
        <f>results!F30-results!F76</f>
        <v>289</v>
      </c>
      <c r="G16">
        <f>results!G30-results!G76</f>
        <v>0</v>
      </c>
      <c r="H16">
        <f>results!H30-results!H76</f>
        <v>0</v>
      </c>
      <c r="I16">
        <f>results!I30-results!I76</f>
        <v>-37</v>
      </c>
      <c r="J16">
        <f>results!J30-results!J76</f>
        <v>-29</v>
      </c>
      <c r="K16">
        <f>results!K30-results!K76</f>
        <v>8</v>
      </c>
      <c r="L16">
        <f>results!L30-results!L76</f>
        <v>180</v>
      </c>
      <c r="M16">
        <f>results!M30-results!M76</f>
        <v>1</v>
      </c>
      <c r="N16">
        <f>results!N30-results!N76</f>
        <v>5.0800000000000007E-9</v>
      </c>
      <c r="O16">
        <f>results!O30-results!O76</f>
        <v>4.01E-9</v>
      </c>
      <c r="P16">
        <f>results!P30-results!P76</f>
        <v>154</v>
      </c>
      <c r="Q16">
        <f>results!Q30-results!Q76</f>
        <v>-1.0931699999999998</v>
      </c>
      <c r="R16">
        <f>results!R30-results!R76</f>
        <v>21</v>
      </c>
      <c r="S16">
        <f>results!S30-results!S76</f>
        <v>490000</v>
      </c>
      <c r="T16">
        <f>results!T30-results!T76</f>
        <v>280000</v>
      </c>
      <c r="U16">
        <f>results!U30-results!U76</f>
        <v>-1289971.6000000001</v>
      </c>
      <c r="V16">
        <f>results!V30-results!V76</f>
        <v>-0.62319999999999998</v>
      </c>
      <c r="W16">
        <f>results!W30-results!W76</f>
        <v>3.1999999999999997E-9</v>
      </c>
      <c r="X16">
        <f>results!X30-results!X76</f>
        <v>-57.736999999999995</v>
      </c>
    </row>
    <row r="17" spans="2:24" x14ac:dyDescent="0.25">
      <c r="B17">
        <f>results!B32-results!B77</f>
        <v>0</v>
      </c>
      <c r="C17">
        <f>results!C32-results!C77</f>
        <v>68</v>
      </c>
      <c r="D17">
        <f>results!D32-results!D77</f>
        <v>-96</v>
      </c>
      <c r="E17">
        <f>results!E32-results!E77</f>
        <v>721</v>
      </c>
      <c r="F17">
        <f>results!F32-results!F77</f>
        <v>64</v>
      </c>
      <c r="G17">
        <f>results!G32-results!G77</f>
        <v>0</v>
      </c>
      <c r="H17">
        <f>results!H32-results!H77</f>
        <v>0</v>
      </c>
      <c r="I17">
        <f>results!I32-results!I77</f>
        <v>-12</v>
      </c>
      <c r="J17">
        <f>results!J32-results!J77</f>
        <v>71</v>
      </c>
      <c r="K17">
        <f>results!K32-results!K77</f>
        <v>1463</v>
      </c>
      <c r="L17">
        <f>results!L32-results!L77</f>
        <v>757</v>
      </c>
      <c r="M17">
        <f>results!M32-results!M77</f>
        <v>3</v>
      </c>
      <c r="N17">
        <f>results!N32-results!N77</f>
        <v>2.7500000000000006E-9</v>
      </c>
      <c r="O17">
        <f>results!O32-results!O77</f>
        <v>8.4999999999999934E-10</v>
      </c>
      <c r="P17">
        <f>results!P32-results!P77</f>
        <v>142</v>
      </c>
      <c r="Q17">
        <f>results!Q32-results!Q77</f>
        <v>-3.1464999999999996</v>
      </c>
      <c r="R17">
        <f>results!R32-results!R77</f>
        <v>-61</v>
      </c>
      <c r="S17">
        <f>results!S32-results!S77</f>
        <v>2500000</v>
      </c>
      <c r="T17">
        <f>results!T32-results!T77</f>
        <v>1580000</v>
      </c>
      <c r="U17">
        <f>results!U32-results!U77</f>
        <v>-4510633.5999999996</v>
      </c>
      <c r="V17">
        <f>results!V32-results!V77</f>
        <v>-0.58499999999999996</v>
      </c>
      <c r="W17">
        <f>results!W32-results!W77</f>
        <v>1.0600000000000001E-9</v>
      </c>
      <c r="X17">
        <f>results!X32-results!X77</f>
        <v>-206.58699999999999</v>
      </c>
    </row>
    <row r="18" spans="2:24" x14ac:dyDescent="0.25">
      <c r="B18">
        <f>results!B34-results!B78</f>
        <v>12</v>
      </c>
      <c r="C18">
        <f>results!C34-results!C78</f>
        <v>9</v>
      </c>
      <c r="D18">
        <f>results!D34-results!D78</f>
        <v>1547</v>
      </c>
      <c r="E18">
        <f>results!E34-results!E78</f>
        <v>275</v>
      </c>
      <c r="F18">
        <f>results!F34-results!F78</f>
        <v>644</v>
      </c>
      <c r="G18">
        <f>results!G34-results!G78</f>
        <v>0</v>
      </c>
      <c r="H18">
        <f>results!H34-results!H78</f>
        <v>0</v>
      </c>
      <c r="I18">
        <f>results!I34-results!I78</f>
        <v>22</v>
      </c>
      <c r="J18">
        <f>results!J34-results!J78</f>
        <v>258</v>
      </c>
      <c r="K18">
        <f>results!K34-results!K78</f>
        <v>1260</v>
      </c>
      <c r="L18">
        <f>results!L34-results!L78</f>
        <v>2487</v>
      </c>
      <c r="M18">
        <f>results!M34-results!M78</f>
        <v>7</v>
      </c>
      <c r="N18">
        <f>results!N34-results!N78</f>
        <v>2.4E-10</v>
      </c>
      <c r="O18">
        <f>results!O34-results!O78</f>
        <v>-3.9999999999999945E-10</v>
      </c>
      <c r="P18">
        <f>results!P34-results!P78</f>
        <v>146</v>
      </c>
      <c r="Q18">
        <f>results!Q34-results!Q78</f>
        <v>-3.41229</v>
      </c>
      <c r="R18">
        <f>results!R34-results!R78</f>
        <v>145</v>
      </c>
      <c r="S18">
        <f>results!S34-results!S78</f>
        <v>5460000</v>
      </c>
      <c r="T18">
        <f>results!T34-results!T78</f>
        <v>4070000</v>
      </c>
      <c r="U18">
        <f>results!U34-results!U78</f>
        <v>-3130633.6</v>
      </c>
      <c r="V18">
        <f>results!V34-results!V78</f>
        <v>-0.63500000000000001</v>
      </c>
      <c r="W18">
        <f>results!W34-results!W78</f>
        <v>-2.1000000000000006E-9</v>
      </c>
      <c r="X18">
        <f>results!X34-results!X78</f>
        <v>-94.083000000000027</v>
      </c>
    </row>
    <row r="19" spans="2:24" x14ac:dyDescent="0.25">
      <c r="B19">
        <f>results!B36-results!B79</f>
        <v>0</v>
      </c>
      <c r="C19">
        <f>results!C36-results!C79</f>
        <v>0</v>
      </c>
      <c r="D19">
        <f>results!D36-results!D79</f>
        <v>-30</v>
      </c>
      <c r="E19">
        <f>results!E36-results!E79</f>
        <v>-2138</v>
      </c>
      <c r="F19">
        <f>results!F36-results!F79</f>
        <v>-7198</v>
      </c>
      <c r="G19">
        <f>results!G36-results!G79</f>
        <v>0</v>
      </c>
      <c r="H19">
        <f>results!H36-results!H79</f>
        <v>0</v>
      </c>
      <c r="I19">
        <f>results!I36-results!I79</f>
        <v>25</v>
      </c>
      <c r="J19">
        <f>results!J36-results!J79</f>
        <v>-11</v>
      </c>
      <c r="K19">
        <f>results!K36-results!K79</f>
        <v>0</v>
      </c>
      <c r="L19">
        <f>results!L36-results!L79</f>
        <v>-9366</v>
      </c>
      <c r="M19">
        <f>results!M36-results!M79</f>
        <v>-23</v>
      </c>
      <c r="N19">
        <f>results!N36-results!N79</f>
        <v>-5.2200000000000006E-9</v>
      </c>
      <c r="O19">
        <f>results!O36-results!O79</f>
        <v>-2.5399999999999999E-9</v>
      </c>
      <c r="P19">
        <f>results!P36-results!P79</f>
        <v>134</v>
      </c>
      <c r="Q19">
        <f>results!Q36-results!Q79</f>
        <v>-1.6101000000000001</v>
      </c>
      <c r="R19">
        <f>results!R36-results!R79</f>
        <v>-218</v>
      </c>
      <c r="S19">
        <f>results!S36-results!S79</f>
        <v>-18710000</v>
      </c>
      <c r="T19">
        <f>results!T36-results!T79</f>
        <v>-13910000</v>
      </c>
      <c r="U19">
        <f>results!U36-results!U79</f>
        <v>-10879883.5</v>
      </c>
      <c r="V19">
        <f>results!V36-results!V79</f>
        <v>-0.53999999999999992</v>
      </c>
      <c r="W19">
        <f>results!W36-results!W79</f>
        <v>-2.9499999999999999E-9</v>
      </c>
      <c r="X19">
        <f>results!X36-results!X79</f>
        <v>-1269.9459999999999</v>
      </c>
    </row>
    <row r="20" spans="2:24" x14ac:dyDescent="0.25">
      <c r="B20">
        <f>results!B38-results!B80</f>
        <v>0</v>
      </c>
      <c r="C20">
        <f>results!C38-results!C80</f>
        <v>0</v>
      </c>
      <c r="D20">
        <f>results!D38-results!D80</f>
        <v>-79</v>
      </c>
      <c r="E20">
        <f>results!E38-results!E80</f>
        <v>609</v>
      </c>
      <c r="F20">
        <f>results!F38-results!F80</f>
        <v>2114</v>
      </c>
      <c r="G20">
        <f>results!G38-results!G80</f>
        <v>0</v>
      </c>
      <c r="H20">
        <f>results!H38-results!H80</f>
        <v>0</v>
      </c>
      <c r="I20">
        <f>results!I38-results!I80</f>
        <v>-36</v>
      </c>
      <c r="J20">
        <f>results!J38-results!J80</f>
        <v>-76</v>
      </c>
      <c r="K20">
        <f>results!K38-results!K80</f>
        <v>-385</v>
      </c>
      <c r="L20">
        <f>results!L38-results!L80</f>
        <v>2644</v>
      </c>
      <c r="M20">
        <f>results!M38-results!M80</f>
        <v>10</v>
      </c>
      <c r="N20">
        <f>results!N38-results!N80</f>
        <v>-2.7999999999999986E-10</v>
      </c>
      <c r="O20">
        <f>results!O38-results!O80</f>
        <v>-6.9000000000000072E-10</v>
      </c>
      <c r="P20">
        <f>results!P38-results!P80</f>
        <v>166</v>
      </c>
      <c r="Q20">
        <f>results!Q38-results!Q80</f>
        <v>2.8097900000000005</v>
      </c>
      <c r="R20">
        <f>results!R38-results!R80</f>
        <v>55</v>
      </c>
      <c r="S20">
        <f>results!S38-results!S80</f>
        <v>5340000</v>
      </c>
      <c r="T20">
        <f>results!T38-results!T80</f>
        <v>3880000</v>
      </c>
      <c r="U20">
        <f>results!U38-results!U80</f>
        <v>-702662.6</v>
      </c>
      <c r="V20">
        <f>results!V38-results!V80</f>
        <v>-0.42399999999999999</v>
      </c>
      <c r="W20">
        <f>results!W38-results!W80</f>
        <v>-8.9000000000000003E-10</v>
      </c>
      <c r="X20">
        <f>results!X38-results!X80</f>
        <v>72.693000000000012</v>
      </c>
    </row>
    <row r="21" spans="2:24" x14ac:dyDescent="0.25">
      <c r="B21">
        <f>results!B40-results!B81</f>
        <v>0</v>
      </c>
      <c r="C21">
        <f>results!C40-results!C81</f>
        <v>0</v>
      </c>
      <c r="D21">
        <f>results!D40-results!D81</f>
        <v>-264</v>
      </c>
      <c r="E21">
        <f>results!E40-results!E81</f>
        <v>-688</v>
      </c>
      <c r="F21">
        <f>results!F40-results!F81</f>
        <v>-1262</v>
      </c>
      <c r="G21">
        <f>results!G40-results!G81</f>
        <v>0</v>
      </c>
      <c r="H21">
        <f>results!H40-results!H81</f>
        <v>0</v>
      </c>
      <c r="I21">
        <f>results!I40-results!I81</f>
        <v>0</v>
      </c>
      <c r="J21">
        <f>results!J40-results!J81</f>
        <v>0</v>
      </c>
      <c r="K21">
        <f>results!K40-results!K81</f>
        <v>-770</v>
      </c>
      <c r="L21">
        <f>results!L40-results!L81</f>
        <v>-2214</v>
      </c>
      <c r="M21">
        <f>results!M40-results!M81</f>
        <v>-9</v>
      </c>
      <c r="N21">
        <f>results!N40-results!N81</f>
        <v>-8.2000000000000006E-10</v>
      </c>
      <c r="O21">
        <f>results!O40-results!O81</f>
        <v>-1.3999999999999993E-10</v>
      </c>
      <c r="P21">
        <f>results!P40-results!P81</f>
        <v>158</v>
      </c>
      <c r="Q21">
        <f>results!Q40-results!Q81</f>
        <v>-1.3181400000000001</v>
      </c>
      <c r="R21">
        <f>results!R40-results!R81</f>
        <v>-94</v>
      </c>
      <c r="S21">
        <f>results!S40-results!S81</f>
        <v>-4670000</v>
      </c>
      <c r="T21">
        <f>results!T40-results!T81</f>
        <v>-3310000</v>
      </c>
      <c r="U21">
        <f>results!U40-results!U81</f>
        <v>-2249662.5</v>
      </c>
      <c r="V21">
        <f>results!V40-results!V81</f>
        <v>-0.59290000000000009</v>
      </c>
      <c r="W21">
        <f>results!W40-results!W81</f>
        <v>6.9999999999999965E-11</v>
      </c>
      <c r="X21">
        <f>results!X40-results!X81</f>
        <v>-152.60599999999999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21"/>
  <sheetViews>
    <sheetView workbookViewId="0">
      <selection activeCell="H5" sqref="H5"/>
    </sheetView>
  </sheetViews>
  <sheetFormatPr defaultRowHeight="15" x14ac:dyDescent="0.25"/>
  <sheetData>
    <row r="1" spans="3:7" x14ac:dyDescent="0.25">
      <c r="C1" t="s">
        <v>11</v>
      </c>
      <c r="D1" t="s">
        <v>171</v>
      </c>
      <c r="E1" t="s">
        <v>172</v>
      </c>
      <c r="F1" s="1"/>
    </row>
    <row r="2" spans="3:7" x14ac:dyDescent="0.25">
      <c r="C2">
        <v>1046</v>
      </c>
      <c r="D2">
        <v>13</v>
      </c>
      <c r="E2">
        <f>D2*D2</f>
        <v>169</v>
      </c>
      <c r="F2" s="1">
        <f>D3/1000000</f>
        <v>1.2999999999999999E-5</v>
      </c>
    </row>
    <row r="3" spans="3:7" x14ac:dyDescent="0.25">
      <c r="C3">
        <v>1046</v>
      </c>
      <c r="D3">
        <v>13</v>
      </c>
      <c r="E3">
        <f>D3*D3</f>
        <v>169</v>
      </c>
      <c r="F3" s="1">
        <f>D4/1000000</f>
        <v>1.2999999999999999E-5</v>
      </c>
      <c r="G3">
        <f>C3/E3</f>
        <v>6.1893491124260356</v>
      </c>
    </row>
    <row r="4" spans="3:7" x14ac:dyDescent="0.25">
      <c r="C4">
        <v>1046</v>
      </c>
      <c r="D4">
        <v>13</v>
      </c>
      <c r="E4">
        <f>D4*D4</f>
        <v>169</v>
      </c>
      <c r="F4" s="1">
        <f>D5/1000000</f>
        <v>1.2999999999999999E-5</v>
      </c>
      <c r="G4">
        <f t="shared" ref="G4:G67" si="0">C4/E4</f>
        <v>6.1893491124260356</v>
      </c>
    </row>
    <row r="5" spans="3:7" x14ac:dyDescent="0.25">
      <c r="C5">
        <v>1064</v>
      </c>
      <c r="D5">
        <v>13</v>
      </c>
      <c r="E5">
        <f>D5*D5</f>
        <v>169</v>
      </c>
      <c r="F5" s="1">
        <f>D6/1000000</f>
        <v>1.2999999999999999E-5</v>
      </c>
      <c r="G5">
        <f t="shared" si="0"/>
        <v>6.2958579881656807</v>
      </c>
    </row>
    <row r="6" spans="3:7" x14ac:dyDescent="0.25">
      <c r="C6">
        <v>1064</v>
      </c>
      <c r="D6">
        <v>13</v>
      </c>
      <c r="E6">
        <f>D6*D6</f>
        <v>169</v>
      </c>
      <c r="F6" s="1">
        <f>D7/1000000</f>
        <v>1.2999999999999999E-5</v>
      </c>
      <c r="G6">
        <f t="shared" si="0"/>
        <v>6.2958579881656807</v>
      </c>
    </row>
    <row r="7" spans="3:7" x14ac:dyDescent="0.25">
      <c r="C7">
        <v>1064</v>
      </c>
      <c r="D7">
        <v>13</v>
      </c>
      <c r="E7">
        <f>D7*D7</f>
        <v>169</v>
      </c>
      <c r="F7" s="1">
        <f>D8/1000000</f>
        <v>1.4E-5</v>
      </c>
      <c r="G7">
        <f t="shared" si="0"/>
        <v>6.2958579881656807</v>
      </c>
    </row>
    <row r="8" spans="3:7" x14ac:dyDescent="0.25">
      <c r="C8">
        <v>1262</v>
      </c>
      <c r="D8">
        <v>14</v>
      </c>
      <c r="E8">
        <f>D8*D8</f>
        <v>196</v>
      </c>
      <c r="F8" s="1">
        <f>D9/1000000</f>
        <v>1.4E-5</v>
      </c>
      <c r="G8">
        <f t="shared" si="0"/>
        <v>6.4387755102040813</v>
      </c>
    </row>
    <row r="9" spans="3:7" x14ac:dyDescent="0.25">
      <c r="C9">
        <v>1262</v>
      </c>
      <c r="D9">
        <v>14</v>
      </c>
      <c r="E9">
        <f>D9*D9</f>
        <v>196</v>
      </c>
      <c r="F9" s="1">
        <f>D10/1000000</f>
        <v>1.4E-5</v>
      </c>
      <c r="G9">
        <f t="shared" si="0"/>
        <v>6.4387755102040813</v>
      </c>
    </row>
    <row r="10" spans="3:7" x14ac:dyDescent="0.25">
      <c r="C10">
        <v>1262</v>
      </c>
      <c r="D10">
        <v>14</v>
      </c>
      <c r="E10">
        <f>D10*D10</f>
        <v>196</v>
      </c>
      <c r="F10" s="1">
        <f>D11/1000000</f>
        <v>1.4E-5</v>
      </c>
      <c r="G10">
        <f t="shared" si="0"/>
        <v>6.4387755102040813</v>
      </c>
    </row>
    <row r="11" spans="3:7" x14ac:dyDescent="0.25">
      <c r="C11">
        <v>1362</v>
      </c>
      <c r="D11">
        <v>14</v>
      </c>
      <c r="E11">
        <f>D11*D11</f>
        <v>196</v>
      </c>
      <c r="F11" s="1">
        <f>D12/1000000</f>
        <v>1.4E-5</v>
      </c>
      <c r="G11">
        <f t="shared" si="0"/>
        <v>6.9489795918367347</v>
      </c>
    </row>
    <row r="12" spans="3:7" x14ac:dyDescent="0.25">
      <c r="C12">
        <v>1362</v>
      </c>
      <c r="D12">
        <v>14</v>
      </c>
      <c r="E12">
        <f>D12*D12</f>
        <v>196</v>
      </c>
      <c r="F12" s="1">
        <f>D13/1000000</f>
        <v>1.4E-5</v>
      </c>
      <c r="G12">
        <f t="shared" si="0"/>
        <v>6.9489795918367347</v>
      </c>
    </row>
    <row r="13" spans="3:7" x14ac:dyDescent="0.25">
      <c r="C13">
        <v>1362</v>
      </c>
      <c r="D13">
        <v>14</v>
      </c>
      <c r="E13">
        <f>D13*D13</f>
        <v>196</v>
      </c>
      <c r="F13" s="1">
        <f>D14/1000000</f>
        <v>1.4E-5</v>
      </c>
      <c r="G13">
        <f t="shared" si="0"/>
        <v>6.9489795918367347</v>
      </c>
    </row>
    <row r="14" spans="3:7" x14ac:dyDescent="0.25">
      <c r="C14">
        <v>1397</v>
      </c>
      <c r="D14">
        <v>14</v>
      </c>
      <c r="E14">
        <f>D14*D14</f>
        <v>196</v>
      </c>
      <c r="F14" s="1">
        <f>D15/1000000</f>
        <v>1.4E-5</v>
      </c>
      <c r="G14">
        <f t="shared" si="0"/>
        <v>7.1275510204081636</v>
      </c>
    </row>
    <row r="15" spans="3:7" x14ac:dyDescent="0.25">
      <c r="C15">
        <v>1397</v>
      </c>
      <c r="D15">
        <v>14</v>
      </c>
      <c r="E15">
        <f>D15*D15</f>
        <v>196</v>
      </c>
      <c r="F15" s="1"/>
      <c r="G15">
        <f t="shared" si="0"/>
        <v>7.1275510204081636</v>
      </c>
    </row>
    <row r="16" spans="3:7" x14ac:dyDescent="0.25">
      <c r="C16">
        <v>1397</v>
      </c>
      <c r="D16">
        <v>14</v>
      </c>
      <c r="E16">
        <f>D16*D16</f>
        <v>196</v>
      </c>
      <c r="F16" s="1">
        <f>D17/1000000</f>
        <v>1.5E-5</v>
      </c>
      <c r="G16">
        <f t="shared" si="0"/>
        <v>7.1275510204081636</v>
      </c>
    </row>
    <row r="17" spans="3:7" x14ac:dyDescent="0.25">
      <c r="C17">
        <v>1494</v>
      </c>
      <c r="D17">
        <v>15</v>
      </c>
      <c r="E17">
        <f>D17*D17</f>
        <v>225</v>
      </c>
      <c r="F17" s="1">
        <f>D18/1000000</f>
        <v>1.5E-5</v>
      </c>
      <c r="G17">
        <f t="shared" si="0"/>
        <v>6.64</v>
      </c>
    </row>
    <row r="18" spans="3:7" x14ac:dyDescent="0.25">
      <c r="C18">
        <v>1494</v>
      </c>
      <c r="D18">
        <v>15</v>
      </c>
      <c r="E18">
        <f>D18*D18</f>
        <v>225</v>
      </c>
      <c r="F18" s="1">
        <f>D19/1000000</f>
        <v>1.5E-5</v>
      </c>
      <c r="G18">
        <f t="shared" si="0"/>
        <v>6.64</v>
      </c>
    </row>
    <row r="19" spans="3:7" x14ac:dyDescent="0.25">
      <c r="C19">
        <v>1494</v>
      </c>
      <c r="D19">
        <v>15</v>
      </c>
      <c r="E19">
        <f>D19*D19</f>
        <v>225</v>
      </c>
      <c r="F19" s="1">
        <f>D20/1000000</f>
        <v>1.5E-5</v>
      </c>
      <c r="G19">
        <f t="shared" si="0"/>
        <v>6.64</v>
      </c>
    </row>
    <row r="20" spans="3:7" x14ac:dyDescent="0.25">
      <c r="C20">
        <v>1522</v>
      </c>
      <c r="D20">
        <v>15</v>
      </c>
      <c r="E20">
        <f>D20*D20</f>
        <v>225</v>
      </c>
      <c r="F20" s="1">
        <f>D21/1000000</f>
        <v>1.5E-5</v>
      </c>
      <c r="G20">
        <f t="shared" si="0"/>
        <v>6.764444444444444</v>
      </c>
    </row>
    <row r="21" spans="3:7" x14ac:dyDescent="0.25">
      <c r="C21">
        <v>1522</v>
      </c>
      <c r="D21">
        <v>15</v>
      </c>
      <c r="E21">
        <f>D21*D21</f>
        <v>225</v>
      </c>
      <c r="F21" s="1">
        <f>D22/1000000</f>
        <v>1.5E-5</v>
      </c>
      <c r="G21">
        <f t="shared" si="0"/>
        <v>6.764444444444444</v>
      </c>
    </row>
    <row r="22" spans="3:7" x14ac:dyDescent="0.25">
      <c r="C22">
        <v>1522</v>
      </c>
      <c r="D22">
        <v>15</v>
      </c>
      <c r="E22">
        <f>D22*D22</f>
        <v>225</v>
      </c>
      <c r="F22" s="1">
        <f>D23/1000000</f>
        <v>1.5999999999999999E-5</v>
      </c>
      <c r="G22">
        <f t="shared" si="0"/>
        <v>6.764444444444444</v>
      </c>
    </row>
    <row r="23" spans="3:7" x14ac:dyDescent="0.25">
      <c r="C23">
        <v>1591</v>
      </c>
      <c r="D23">
        <v>16</v>
      </c>
      <c r="E23">
        <f>D23*D23</f>
        <v>256</v>
      </c>
      <c r="F23" s="1">
        <f>D24/1000000</f>
        <v>1.5999999999999999E-5</v>
      </c>
      <c r="G23">
        <f t="shared" si="0"/>
        <v>6.21484375</v>
      </c>
    </row>
    <row r="24" spans="3:7" x14ac:dyDescent="0.25">
      <c r="C24">
        <v>1591</v>
      </c>
      <c r="D24">
        <v>16</v>
      </c>
      <c r="E24">
        <f>D24*D24</f>
        <v>256</v>
      </c>
      <c r="F24" s="1">
        <f>D25/1000000</f>
        <v>1.5999999999999999E-5</v>
      </c>
      <c r="G24">
        <f t="shared" si="0"/>
        <v>6.21484375</v>
      </c>
    </row>
    <row r="25" spans="3:7" x14ac:dyDescent="0.25">
      <c r="C25">
        <v>1591</v>
      </c>
      <c r="D25">
        <v>16</v>
      </c>
      <c r="E25">
        <f>D25*D25</f>
        <v>256</v>
      </c>
      <c r="F25" s="1">
        <f>D26/1000000</f>
        <v>1.5999999999999999E-5</v>
      </c>
      <c r="G25">
        <f t="shared" si="0"/>
        <v>6.21484375</v>
      </c>
    </row>
    <row r="26" spans="3:7" x14ac:dyDescent="0.25">
      <c r="C26">
        <v>1699</v>
      </c>
      <c r="D26">
        <v>16</v>
      </c>
      <c r="E26">
        <f>D26*D26</f>
        <v>256</v>
      </c>
      <c r="F26" s="1">
        <f>D27/1000000</f>
        <v>1.5999999999999999E-5</v>
      </c>
      <c r="G26">
        <f t="shared" si="0"/>
        <v>6.63671875</v>
      </c>
    </row>
    <row r="27" spans="3:7" x14ac:dyDescent="0.25">
      <c r="C27">
        <v>1699</v>
      </c>
      <c r="D27">
        <v>16</v>
      </c>
      <c r="E27">
        <f>D27*D27</f>
        <v>256</v>
      </c>
      <c r="F27" s="1">
        <f>D28/1000000</f>
        <v>1.5999999999999999E-5</v>
      </c>
      <c r="G27">
        <f t="shared" si="0"/>
        <v>6.63671875</v>
      </c>
    </row>
    <row r="28" spans="3:7" x14ac:dyDescent="0.25">
      <c r="C28">
        <v>1699</v>
      </c>
      <c r="D28">
        <v>16</v>
      </c>
      <c r="E28">
        <f>D28*D28</f>
        <v>256</v>
      </c>
      <c r="F28" s="1">
        <f>D29/1000000</f>
        <v>1.5999999999999999E-5</v>
      </c>
      <c r="G28">
        <f t="shared" si="0"/>
        <v>6.63671875</v>
      </c>
    </row>
    <row r="29" spans="3:7" x14ac:dyDescent="0.25">
      <c r="C29">
        <v>1750</v>
      </c>
      <c r="D29">
        <v>16</v>
      </c>
      <c r="E29">
        <f>D29*D29</f>
        <v>256</v>
      </c>
      <c r="F29" s="1">
        <f>D30/1000000</f>
        <v>1.5999999999999999E-5</v>
      </c>
      <c r="G29">
        <f t="shared" si="0"/>
        <v>6.8359375</v>
      </c>
    </row>
    <row r="30" spans="3:7" x14ac:dyDescent="0.25">
      <c r="C30">
        <v>1750</v>
      </c>
      <c r="D30">
        <v>16</v>
      </c>
      <c r="E30">
        <f>D30*D30</f>
        <v>256</v>
      </c>
      <c r="F30" s="1">
        <f>D31/1000000</f>
        <v>1.5999999999999999E-5</v>
      </c>
      <c r="G30">
        <f t="shared" si="0"/>
        <v>6.8359375</v>
      </c>
    </row>
    <row r="31" spans="3:7" x14ac:dyDescent="0.25">
      <c r="C31">
        <v>1750</v>
      </c>
      <c r="D31">
        <v>16</v>
      </c>
      <c r="E31">
        <f>D31*D31</f>
        <v>256</v>
      </c>
      <c r="F31" s="1">
        <f>D32/1000000</f>
        <v>1.5999999999999999E-5</v>
      </c>
      <c r="G31">
        <f t="shared" si="0"/>
        <v>6.8359375</v>
      </c>
    </row>
    <row r="32" spans="3:7" x14ac:dyDescent="0.25">
      <c r="C32">
        <v>1878</v>
      </c>
      <c r="D32">
        <v>16</v>
      </c>
      <c r="E32">
        <f>D32*D32</f>
        <v>256</v>
      </c>
      <c r="F32" s="1">
        <f>D33/1000000</f>
        <v>1.5999999999999999E-5</v>
      </c>
      <c r="G32">
        <f t="shared" si="0"/>
        <v>7.3359375</v>
      </c>
    </row>
    <row r="33" spans="3:7" x14ac:dyDescent="0.25">
      <c r="C33">
        <v>1878</v>
      </c>
      <c r="D33">
        <v>16</v>
      </c>
      <c r="E33">
        <f>D33*D33</f>
        <v>256</v>
      </c>
      <c r="F33" s="1">
        <f>D34/1000000</f>
        <v>1.5999999999999999E-5</v>
      </c>
      <c r="G33">
        <f t="shared" si="0"/>
        <v>7.3359375</v>
      </c>
    </row>
    <row r="34" spans="3:7" x14ac:dyDescent="0.25">
      <c r="C34">
        <v>1878</v>
      </c>
      <c r="D34">
        <v>16</v>
      </c>
      <c r="E34">
        <f>D34*D34</f>
        <v>256</v>
      </c>
      <c r="F34" s="1">
        <f>D35/1000000</f>
        <v>1.7E-5</v>
      </c>
      <c r="G34">
        <f t="shared" si="0"/>
        <v>7.3359375</v>
      </c>
    </row>
    <row r="35" spans="3:7" x14ac:dyDescent="0.25">
      <c r="C35">
        <v>1930</v>
      </c>
      <c r="D35">
        <v>17</v>
      </c>
      <c r="E35">
        <f>D35*D35</f>
        <v>289</v>
      </c>
      <c r="F35" s="1"/>
      <c r="G35">
        <f t="shared" si="0"/>
        <v>6.6782006920415222</v>
      </c>
    </row>
    <row r="36" spans="3:7" x14ac:dyDescent="0.25">
      <c r="C36">
        <v>1930</v>
      </c>
      <c r="D36">
        <v>17</v>
      </c>
      <c r="E36">
        <f>D36*D36</f>
        <v>289</v>
      </c>
      <c r="F36" s="1">
        <f>D37/1000000</f>
        <v>1.7E-5</v>
      </c>
      <c r="G36">
        <f t="shared" si="0"/>
        <v>6.6782006920415222</v>
      </c>
    </row>
    <row r="37" spans="3:7" x14ac:dyDescent="0.25">
      <c r="C37">
        <v>1930</v>
      </c>
      <c r="D37">
        <v>17</v>
      </c>
      <c r="E37">
        <f>D37*D37</f>
        <v>289</v>
      </c>
      <c r="F37" s="1">
        <f>D38/1000000</f>
        <v>2.1999999999999999E-5</v>
      </c>
      <c r="G37">
        <f t="shared" si="0"/>
        <v>6.6782006920415222</v>
      </c>
    </row>
    <row r="38" spans="3:7" x14ac:dyDescent="0.25">
      <c r="C38">
        <v>3255</v>
      </c>
      <c r="D38">
        <v>22</v>
      </c>
      <c r="E38">
        <f>D38*D38</f>
        <v>484</v>
      </c>
      <c r="F38" s="1">
        <f>D39/1000000</f>
        <v>2.1999999999999999E-5</v>
      </c>
      <c r="G38">
        <f t="shared" si="0"/>
        <v>6.7252066115702478</v>
      </c>
    </row>
    <row r="39" spans="3:7" x14ac:dyDescent="0.25">
      <c r="C39">
        <v>3255</v>
      </c>
      <c r="D39">
        <v>22</v>
      </c>
      <c r="E39">
        <f>D39*D39</f>
        <v>484</v>
      </c>
      <c r="F39" s="1">
        <f>D40/1000000</f>
        <v>2.1999999999999999E-5</v>
      </c>
      <c r="G39">
        <f t="shared" si="0"/>
        <v>6.7252066115702478</v>
      </c>
    </row>
    <row r="40" spans="3:7" x14ac:dyDescent="0.25">
      <c r="C40">
        <v>3255</v>
      </c>
      <c r="D40">
        <v>22</v>
      </c>
      <c r="E40">
        <f>D40*D40</f>
        <v>484</v>
      </c>
      <c r="F40" s="1">
        <f>D41/1000000</f>
        <v>2.1999999999999999E-5</v>
      </c>
      <c r="G40">
        <f t="shared" si="0"/>
        <v>6.7252066115702478</v>
      </c>
    </row>
    <row r="41" spans="3:7" x14ac:dyDescent="0.25">
      <c r="C41">
        <v>3260</v>
      </c>
      <c r="D41">
        <v>22</v>
      </c>
      <c r="E41">
        <f>D41*D41</f>
        <v>484</v>
      </c>
      <c r="F41" s="1">
        <f>D42/1000000</f>
        <v>2.1999999999999999E-5</v>
      </c>
      <c r="G41">
        <f t="shared" si="0"/>
        <v>6.7355371900826446</v>
      </c>
    </row>
    <row r="42" spans="3:7" x14ac:dyDescent="0.25">
      <c r="C42">
        <v>3260</v>
      </c>
      <c r="D42">
        <v>22</v>
      </c>
      <c r="E42">
        <f>D42*D42</f>
        <v>484</v>
      </c>
      <c r="F42" s="1"/>
      <c r="G42">
        <f t="shared" si="0"/>
        <v>6.7355371900826446</v>
      </c>
    </row>
    <row r="43" spans="3:7" x14ac:dyDescent="0.25">
      <c r="C43">
        <v>3260</v>
      </c>
      <c r="D43">
        <v>22</v>
      </c>
      <c r="E43">
        <f>D43*D43</f>
        <v>484</v>
      </c>
      <c r="F43" s="1">
        <f>D44/1000000</f>
        <v>2.3E-5</v>
      </c>
      <c r="G43">
        <f t="shared" si="0"/>
        <v>6.7355371900826446</v>
      </c>
    </row>
    <row r="44" spans="3:7" x14ac:dyDescent="0.25">
      <c r="C44">
        <v>3539</v>
      </c>
      <c r="D44">
        <v>23</v>
      </c>
      <c r="E44">
        <f>D44*D44</f>
        <v>529</v>
      </c>
      <c r="F44" s="1">
        <f>D45/1000000</f>
        <v>2.3E-5</v>
      </c>
      <c r="G44">
        <f t="shared" si="0"/>
        <v>6.6899810964083173</v>
      </c>
    </row>
    <row r="45" spans="3:7" x14ac:dyDescent="0.25">
      <c r="C45">
        <v>3539</v>
      </c>
      <c r="D45">
        <v>23</v>
      </c>
      <c r="E45">
        <f>D45*D45</f>
        <v>529</v>
      </c>
      <c r="F45" s="1">
        <f>D46/1000000</f>
        <v>2.3E-5</v>
      </c>
      <c r="G45">
        <f t="shared" si="0"/>
        <v>6.6899810964083173</v>
      </c>
    </row>
    <row r="46" spans="3:7" x14ac:dyDescent="0.25">
      <c r="C46">
        <v>3539</v>
      </c>
      <c r="D46">
        <v>23</v>
      </c>
      <c r="E46">
        <f>D46*D46</f>
        <v>529</v>
      </c>
      <c r="F46" s="1">
        <f>D47/1000000</f>
        <v>2.3E-5</v>
      </c>
      <c r="G46">
        <f t="shared" si="0"/>
        <v>6.6899810964083173</v>
      </c>
    </row>
    <row r="47" spans="3:7" x14ac:dyDescent="0.25">
      <c r="C47">
        <v>3602</v>
      </c>
      <c r="D47">
        <v>23</v>
      </c>
      <c r="E47">
        <f>D47*D47</f>
        <v>529</v>
      </c>
      <c r="F47" s="1">
        <f>D48/1000000</f>
        <v>2.3E-5</v>
      </c>
      <c r="G47">
        <f t="shared" si="0"/>
        <v>6.8090737240075612</v>
      </c>
    </row>
    <row r="48" spans="3:7" x14ac:dyDescent="0.25">
      <c r="C48">
        <v>3602</v>
      </c>
      <c r="D48">
        <v>23</v>
      </c>
      <c r="E48">
        <f>D48*D48</f>
        <v>529</v>
      </c>
      <c r="F48" s="1">
        <f>D49/1000000</f>
        <v>2.3E-5</v>
      </c>
      <c r="G48">
        <f t="shared" si="0"/>
        <v>6.8090737240075612</v>
      </c>
    </row>
    <row r="49" spans="3:7" x14ac:dyDescent="0.25">
      <c r="C49">
        <v>3602</v>
      </c>
      <c r="D49">
        <v>23</v>
      </c>
      <c r="E49">
        <f>D49*D49</f>
        <v>529</v>
      </c>
      <c r="F49" s="1">
        <f>D50/1000000</f>
        <v>2.3E-5</v>
      </c>
      <c r="G49">
        <f t="shared" si="0"/>
        <v>6.8090737240075612</v>
      </c>
    </row>
    <row r="50" spans="3:7" x14ac:dyDescent="0.25">
      <c r="C50">
        <v>3690</v>
      </c>
      <c r="D50">
        <v>23</v>
      </c>
      <c r="E50">
        <f>D50*D50</f>
        <v>529</v>
      </c>
      <c r="F50" s="1">
        <f>D51/1000000</f>
        <v>2.3E-5</v>
      </c>
      <c r="G50">
        <f t="shared" si="0"/>
        <v>6.9754253308128549</v>
      </c>
    </row>
    <row r="51" spans="3:7" x14ac:dyDescent="0.25">
      <c r="C51">
        <v>3690</v>
      </c>
      <c r="D51">
        <v>23</v>
      </c>
      <c r="E51">
        <f>D51*D51</f>
        <v>529</v>
      </c>
      <c r="F51" s="1">
        <f>D52/1000000</f>
        <v>2.3E-5</v>
      </c>
      <c r="G51">
        <f t="shared" si="0"/>
        <v>6.9754253308128549</v>
      </c>
    </row>
    <row r="52" spans="3:7" x14ac:dyDescent="0.25">
      <c r="C52">
        <v>3690</v>
      </c>
      <c r="D52">
        <v>23</v>
      </c>
      <c r="E52">
        <f>D52*D52</f>
        <v>529</v>
      </c>
      <c r="F52" s="1">
        <f>D53/1000000</f>
        <v>2.3E-5</v>
      </c>
      <c r="G52">
        <f t="shared" si="0"/>
        <v>6.9754253308128549</v>
      </c>
    </row>
    <row r="53" spans="3:7" x14ac:dyDescent="0.25">
      <c r="C53">
        <v>3805</v>
      </c>
      <c r="D53">
        <v>23</v>
      </c>
      <c r="E53">
        <f>D53*D53</f>
        <v>529</v>
      </c>
      <c r="F53" s="1">
        <f>D54/1000000</f>
        <v>2.3E-5</v>
      </c>
      <c r="G53">
        <f t="shared" si="0"/>
        <v>7.1928166351606801</v>
      </c>
    </row>
    <row r="54" spans="3:7" x14ac:dyDescent="0.25">
      <c r="C54">
        <v>3805</v>
      </c>
      <c r="D54">
        <v>23</v>
      </c>
      <c r="E54">
        <f>D54*D54</f>
        <v>529</v>
      </c>
      <c r="F54" s="1">
        <f>D55/1000000</f>
        <v>2.3E-5</v>
      </c>
      <c r="G54">
        <f t="shared" si="0"/>
        <v>7.1928166351606801</v>
      </c>
    </row>
    <row r="55" spans="3:7" x14ac:dyDescent="0.25">
      <c r="C55">
        <v>3805</v>
      </c>
      <c r="D55">
        <v>23</v>
      </c>
      <c r="E55">
        <f>D55*D55</f>
        <v>529</v>
      </c>
      <c r="F55" s="1">
        <f>D56/1000000</f>
        <v>2.4000000000000001E-5</v>
      </c>
      <c r="G55">
        <f t="shared" si="0"/>
        <v>7.1928166351606801</v>
      </c>
    </row>
    <row r="56" spans="3:7" x14ac:dyDescent="0.25">
      <c r="C56">
        <v>4205</v>
      </c>
      <c r="D56">
        <v>24</v>
      </c>
      <c r="E56">
        <f>D56*D56</f>
        <v>576</v>
      </c>
      <c r="F56" s="1">
        <f>D57/1000000</f>
        <v>2.4000000000000001E-5</v>
      </c>
      <c r="G56">
        <f t="shared" si="0"/>
        <v>7.3003472222222223</v>
      </c>
    </row>
    <row r="57" spans="3:7" x14ac:dyDescent="0.25">
      <c r="C57">
        <v>4205</v>
      </c>
      <c r="D57">
        <v>24</v>
      </c>
      <c r="E57">
        <f>D57*D57</f>
        <v>576</v>
      </c>
      <c r="F57" s="1">
        <f>D58/1000000</f>
        <v>2.4000000000000001E-5</v>
      </c>
      <c r="G57">
        <f t="shared" si="0"/>
        <v>7.3003472222222223</v>
      </c>
    </row>
    <row r="58" spans="3:7" x14ac:dyDescent="0.25">
      <c r="C58">
        <v>4205</v>
      </c>
      <c r="D58">
        <v>24</v>
      </c>
      <c r="E58">
        <f>D58*D58</f>
        <v>576</v>
      </c>
      <c r="F58" s="1">
        <f>D59/1000000</f>
        <v>2.4000000000000001E-5</v>
      </c>
      <c r="G58">
        <f t="shared" si="0"/>
        <v>7.3003472222222223</v>
      </c>
    </row>
    <row r="59" spans="3:7" x14ac:dyDescent="0.25">
      <c r="C59">
        <v>4283</v>
      </c>
      <c r="D59">
        <v>24</v>
      </c>
      <c r="E59">
        <f>D59*D59</f>
        <v>576</v>
      </c>
      <c r="F59" s="1">
        <f>D60/1000000</f>
        <v>2.4000000000000001E-5</v>
      </c>
      <c r="G59">
        <f t="shared" si="0"/>
        <v>7.4357638888888893</v>
      </c>
    </row>
    <row r="60" spans="3:7" x14ac:dyDescent="0.25">
      <c r="C60">
        <v>4283</v>
      </c>
      <c r="D60">
        <v>24</v>
      </c>
      <c r="E60">
        <f>D60*D60</f>
        <v>576</v>
      </c>
      <c r="F60" s="1"/>
      <c r="G60">
        <f t="shared" si="0"/>
        <v>7.4357638888888893</v>
      </c>
    </row>
    <row r="61" spans="3:7" x14ac:dyDescent="0.25">
      <c r="C61">
        <v>4283</v>
      </c>
      <c r="D61">
        <v>24</v>
      </c>
      <c r="E61">
        <f>D61*D61</f>
        <v>576</v>
      </c>
      <c r="F61" s="1">
        <f>D62/1000000</f>
        <v>2.5000000000000001E-5</v>
      </c>
      <c r="G61">
        <f t="shared" si="0"/>
        <v>7.4357638888888893</v>
      </c>
    </row>
    <row r="62" spans="3:7" x14ac:dyDescent="0.25">
      <c r="C62">
        <v>4521</v>
      </c>
      <c r="D62">
        <v>25</v>
      </c>
      <c r="E62">
        <f>D62*D62</f>
        <v>625</v>
      </c>
      <c r="F62" s="1">
        <f>D63/1000000</f>
        <v>2.5000000000000001E-5</v>
      </c>
      <c r="G62">
        <f t="shared" si="0"/>
        <v>7.2336</v>
      </c>
    </row>
    <row r="63" spans="3:7" x14ac:dyDescent="0.25">
      <c r="C63">
        <v>4521</v>
      </c>
      <c r="D63">
        <v>25</v>
      </c>
      <c r="E63">
        <f>D63*D63</f>
        <v>625</v>
      </c>
      <c r="F63" s="1">
        <f>D64/1000000</f>
        <v>2.5000000000000001E-5</v>
      </c>
      <c r="G63">
        <f t="shared" si="0"/>
        <v>7.2336</v>
      </c>
    </row>
    <row r="64" spans="3:7" x14ac:dyDescent="0.25">
      <c r="C64">
        <v>4521</v>
      </c>
      <c r="D64">
        <v>25</v>
      </c>
      <c r="E64">
        <f>D64*D64</f>
        <v>625</v>
      </c>
      <c r="F64" s="1">
        <f>D65/1000000</f>
        <v>2.5000000000000001E-5</v>
      </c>
      <c r="G64">
        <f t="shared" si="0"/>
        <v>7.2336</v>
      </c>
    </row>
    <row r="65" spans="3:7" x14ac:dyDescent="0.25">
      <c r="C65">
        <v>4574</v>
      </c>
      <c r="D65">
        <v>25</v>
      </c>
      <c r="E65">
        <f>D65*D65</f>
        <v>625</v>
      </c>
      <c r="F65" s="1">
        <f>D66/1000000</f>
        <v>2.5000000000000001E-5</v>
      </c>
      <c r="G65">
        <f t="shared" si="0"/>
        <v>7.3183999999999996</v>
      </c>
    </row>
    <row r="66" spans="3:7" x14ac:dyDescent="0.25">
      <c r="C66">
        <v>4574</v>
      </c>
      <c r="D66">
        <v>25</v>
      </c>
      <c r="E66">
        <f>D66*D66</f>
        <v>625</v>
      </c>
      <c r="F66" s="1">
        <f>D67/1000000</f>
        <v>2.5000000000000001E-5</v>
      </c>
      <c r="G66">
        <f t="shared" si="0"/>
        <v>7.3183999999999996</v>
      </c>
    </row>
    <row r="67" spans="3:7" x14ac:dyDescent="0.25">
      <c r="C67">
        <v>4574</v>
      </c>
      <c r="D67">
        <v>25</v>
      </c>
      <c r="E67">
        <f>D67*D67</f>
        <v>625</v>
      </c>
      <c r="F67" s="1">
        <f>D68/1000000</f>
        <v>2.5000000000000001E-5</v>
      </c>
      <c r="G67">
        <f t="shared" si="0"/>
        <v>7.3183999999999996</v>
      </c>
    </row>
    <row r="68" spans="3:7" x14ac:dyDescent="0.25">
      <c r="C68">
        <v>4575</v>
      </c>
      <c r="D68">
        <v>25</v>
      </c>
      <c r="E68">
        <f>D68*D68</f>
        <v>625</v>
      </c>
      <c r="F68" s="1">
        <f>D69/1000000</f>
        <v>2.5000000000000001E-5</v>
      </c>
      <c r="G68">
        <f t="shared" ref="G68:G121" si="1">C68/E68</f>
        <v>7.32</v>
      </c>
    </row>
    <row r="69" spans="3:7" x14ac:dyDescent="0.25">
      <c r="C69">
        <v>4575</v>
      </c>
      <c r="D69">
        <v>25</v>
      </c>
      <c r="E69">
        <f>D69*D69</f>
        <v>625</v>
      </c>
      <c r="F69" s="1">
        <f>D70/1000000</f>
        <v>2.5000000000000001E-5</v>
      </c>
      <c r="G69">
        <f t="shared" si="1"/>
        <v>7.32</v>
      </c>
    </row>
    <row r="70" spans="3:7" x14ac:dyDescent="0.25">
      <c r="C70">
        <v>4575</v>
      </c>
      <c r="D70">
        <v>25</v>
      </c>
      <c r="E70">
        <f>D70*D70</f>
        <v>625</v>
      </c>
      <c r="F70" s="1">
        <f>D71/1000000</f>
        <v>2.5000000000000001E-5</v>
      </c>
      <c r="G70">
        <f t="shared" si="1"/>
        <v>7.32</v>
      </c>
    </row>
    <row r="71" spans="3:7" x14ac:dyDescent="0.25">
      <c r="C71">
        <v>4598</v>
      </c>
      <c r="D71">
        <v>25</v>
      </c>
      <c r="E71">
        <f>D71*D71</f>
        <v>625</v>
      </c>
      <c r="F71" s="1">
        <f>D72/1000000</f>
        <v>2.5000000000000001E-5</v>
      </c>
      <c r="G71">
        <f t="shared" si="1"/>
        <v>7.3567999999999998</v>
      </c>
    </row>
    <row r="72" spans="3:7" x14ac:dyDescent="0.25">
      <c r="C72">
        <v>4598</v>
      </c>
      <c r="D72">
        <v>25</v>
      </c>
      <c r="E72">
        <f>D72*D72</f>
        <v>625</v>
      </c>
      <c r="F72" s="1"/>
      <c r="G72">
        <f t="shared" si="1"/>
        <v>7.3567999999999998</v>
      </c>
    </row>
    <row r="73" spans="3:7" x14ac:dyDescent="0.25">
      <c r="C73">
        <v>4598</v>
      </c>
      <c r="D73">
        <v>25</v>
      </c>
      <c r="E73">
        <f>D73*D73</f>
        <v>625</v>
      </c>
      <c r="F73" s="1">
        <f>D74/1000000</f>
        <v>2.6999999999999999E-5</v>
      </c>
      <c r="G73">
        <f t="shared" si="1"/>
        <v>7.3567999999999998</v>
      </c>
    </row>
    <row r="74" spans="3:7" x14ac:dyDescent="0.25">
      <c r="C74">
        <v>5018</v>
      </c>
      <c r="D74">
        <v>27</v>
      </c>
      <c r="E74">
        <f>D74*D74</f>
        <v>729</v>
      </c>
      <c r="F74" s="1">
        <f>D75/1000000</f>
        <v>2.6999999999999999E-5</v>
      </c>
      <c r="G74">
        <f t="shared" si="1"/>
        <v>6.8834019204389572</v>
      </c>
    </row>
    <row r="75" spans="3:7" x14ac:dyDescent="0.25">
      <c r="C75">
        <v>5018</v>
      </c>
      <c r="D75">
        <v>27</v>
      </c>
      <c r="E75">
        <f>D75*D75</f>
        <v>729</v>
      </c>
      <c r="F75" s="1">
        <f>D76/1000000</f>
        <v>2.6999999999999999E-5</v>
      </c>
      <c r="G75">
        <f t="shared" si="1"/>
        <v>6.8834019204389572</v>
      </c>
    </row>
    <row r="76" spans="3:7" x14ac:dyDescent="0.25">
      <c r="C76">
        <v>5018</v>
      </c>
      <c r="D76">
        <v>27</v>
      </c>
      <c r="E76">
        <f>D76*D76</f>
        <v>729</v>
      </c>
      <c r="F76" s="1">
        <f>D77/1000000</f>
        <v>2.6999999999999999E-5</v>
      </c>
      <c r="G76">
        <f t="shared" si="1"/>
        <v>6.8834019204389572</v>
      </c>
    </row>
    <row r="77" spans="3:7" x14ac:dyDescent="0.25">
      <c r="C77">
        <v>5285</v>
      </c>
      <c r="D77">
        <v>27</v>
      </c>
      <c r="E77">
        <f>D77*D77</f>
        <v>729</v>
      </c>
      <c r="F77" s="1">
        <f>D78/1000000</f>
        <v>2.6999999999999999E-5</v>
      </c>
      <c r="G77">
        <f t="shared" si="1"/>
        <v>7.2496570644718794</v>
      </c>
    </row>
    <row r="78" spans="3:7" x14ac:dyDescent="0.25">
      <c r="C78">
        <v>5285</v>
      </c>
      <c r="D78">
        <v>27</v>
      </c>
      <c r="E78">
        <f>D78*D78</f>
        <v>729</v>
      </c>
      <c r="F78" s="1">
        <f>D79/1000000</f>
        <v>2.6999999999999999E-5</v>
      </c>
      <c r="G78">
        <f t="shared" si="1"/>
        <v>7.2496570644718794</v>
      </c>
    </row>
    <row r="79" spans="3:7" x14ac:dyDescent="0.25">
      <c r="C79">
        <v>5285</v>
      </c>
      <c r="D79">
        <v>27</v>
      </c>
      <c r="E79">
        <f>D79*D79</f>
        <v>729</v>
      </c>
      <c r="F79" s="1">
        <f>D80/1000000</f>
        <v>2.6999999999999999E-5</v>
      </c>
      <c r="G79">
        <f t="shared" si="1"/>
        <v>7.2496570644718794</v>
      </c>
    </row>
    <row r="80" spans="3:7" x14ac:dyDescent="0.25">
      <c r="C80">
        <v>5294</v>
      </c>
      <c r="D80">
        <v>27</v>
      </c>
      <c r="E80">
        <f>D80*D80</f>
        <v>729</v>
      </c>
      <c r="F80" s="1">
        <f>D81/1000000</f>
        <v>2.6999999999999999E-5</v>
      </c>
      <c r="G80">
        <f t="shared" si="1"/>
        <v>7.2620027434842251</v>
      </c>
    </row>
    <row r="81" spans="3:7" x14ac:dyDescent="0.25">
      <c r="C81">
        <v>5294</v>
      </c>
      <c r="D81">
        <v>27</v>
      </c>
      <c r="E81">
        <f>D81*D81</f>
        <v>729</v>
      </c>
      <c r="F81" s="1">
        <f>D82/1000000</f>
        <v>2.6999999999999999E-5</v>
      </c>
      <c r="G81">
        <f t="shared" si="1"/>
        <v>7.2620027434842251</v>
      </c>
    </row>
    <row r="82" spans="3:7" x14ac:dyDescent="0.25">
      <c r="C82">
        <v>5294</v>
      </c>
      <c r="D82">
        <v>27</v>
      </c>
      <c r="E82">
        <f>D82*D82</f>
        <v>729</v>
      </c>
      <c r="F82" s="1">
        <f>D83/1000000</f>
        <v>2.9E-5</v>
      </c>
      <c r="G82">
        <f t="shared" si="1"/>
        <v>7.2620027434842251</v>
      </c>
    </row>
    <row r="83" spans="3:7" x14ac:dyDescent="0.25">
      <c r="C83">
        <v>5637</v>
      </c>
      <c r="D83">
        <v>29</v>
      </c>
      <c r="E83">
        <f>D83*D83</f>
        <v>841</v>
      </c>
      <c r="F83" s="1">
        <f>D84/1000000</f>
        <v>2.9E-5</v>
      </c>
      <c r="G83">
        <f t="shared" si="1"/>
        <v>6.7027348394768129</v>
      </c>
    </row>
    <row r="84" spans="3:7" x14ac:dyDescent="0.25">
      <c r="C84">
        <v>5637</v>
      </c>
      <c r="D84">
        <v>29</v>
      </c>
      <c r="E84">
        <f>D84*D84</f>
        <v>841</v>
      </c>
      <c r="F84" s="1">
        <f>D85/1000000</f>
        <v>2.9E-5</v>
      </c>
      <c r="G84">
        <f t="shared" si="1"/>
        <v>6.7027348394768129</v>
      </c>
    </row>
    <row r="85" spans="3:7" x14ac:dyDescent="0.25">
      <c r="C85">
        <v>5637</v>
      </c>
      <c r="D85">
        <v>29</v>
      </c>
      <c r="E85">
        <f>D85*D85</f>
        <v>841</v>
      </c>
      <c r="F85" s="1">
        <f>D86/1000000</f>
        <v>2.9E-5</v>
      </c>
      <c r="G85">
        <f t="shared" si="1"/>
        <v>6.7027348394768129</v>
      </c>
    </row>
    <row r="86" spans="3:7" x14ac:dyDescent="0.25">
      <c r="C86">
        <v>5796</v>
      </c>
      <c r="D86">
        <v>29</v>
      </c>
      <c r="E86">
        <f>D86*D86</f>
        <v>841</v>
      </c>
      <c r="F86" s="1">
        <f>D87/1000000</f>
        <v>2.9E-5</v>
      </c>
      <c r="G86">
        <f t="shared" si="1"/>
        <v>6.8917954815695603</v>
      </c>
    </row>
    <row r="87" spans="3:7" x14ac:dyDescent="0.25">
      <c r="C87">
        <v>5796</v>
      </c>
      <c r="D87">
        <v>29</v>
      </c>
      <c r="E87">
        <f>D87*D87</f>
        <v>841</v>
      </c>
      <c r="F87" s="1">
        <f>D88/1000000</f>
        <v>2.9E-5</v>
      </c>
      <c r="G87">
        <f t="shared" si="1"/>
        <v>6.8917954815695603</v>
      </c>
    </row>
    <row r="88" spans="3:7" x14ac:dyDescent="0.25">
      <c r="C88">
        <v>5796</v>
      </c>
      <c r="D88">
        <v>29</v>
      </c>
      <c r="E88">
        <f>D88*D88</f>
        <v>841</v>
      </c>
      <c r="F88" s="1">
        <f>D89/1000000</f>
        <v>3.0000000000000001E-5</v>
      </c>
      <c r="G88">
        <f t="shared" si="1"/>
        <v>6.8917954815695603</v>
      </c>
    </row>
    <row r="89" spans="3:7" x14ac:dyDescent="0.25">
      <c r="C89">
        <v>6042</v>
      </c>
      <c r="D89">
        <v>30</v>
      </c>
      <c r="E89">
        <f>D89*D89</f>
        <v>900</v>
      </c>
      <c r="F89" s="1">
        <f>D90/1000000</f>
        <v>3.0000000000000001E-5</v>
      </c>
      <c r="G89">
        <f t="shared" si="1"/>
        <v>6.7133333333333329</v>
      </c>
    </row>
    <row r="90" spans="3:7" x14ac:dyDescent="0.25">
      <c r="C90">
        <v>6042</v>
      </c>
      <c r="D90">
        <v>30</v>
      </c>
      <c r="E90">
        <f>D90*D90</f>
        <v>900</v>
      </c>
      <c r="F90" s="1"/>
      <c r="G90">
        <f t="shared" si="1"/>
        <v>6.7133333333333329</v>
      </c>
    </row>
    <row r="91" spans="3:7" x14ac:dyDescent="0.25">
      <c r="C91">
        <v>6042</v>
      </c>
      <c r="D91">
        <v>30</v>
      </c>
      <c r="E91">
        <f>D91*D91</f>
        <v>900</v>
      </c>
      <c r="F91" s="1">
        <f>D92/1000000</f>
        <v>3.0000000000000001E-5</v>
      </c>
      <c r="G91">
        <f t="shared" si="1"/>
        <v>6.7133333333333329</v>
      </c>
    </row>
    <row r="92" spans="3:7" x14ac:dyDescent="0.25">
      <c r="C92">
        <v>6177</v>
      </c>
      <c r="D92">
        <v>30</v>
      </c>
      <c r="E92">
        <f>D92*D92</f>
        <v>900</v>
      </c>
      <c r="F92" s="1">
        <f>D93/1000000</f>
        <v>3.0000000000000001E-5</v>
      </c>
      <c r="G92">
        <f t="shared" si="1"/>
        <v>6.8633333333333333</v>
      </c>
    </row>
    <row r="93" spans="3:7" x14ac:dyDescent="0.25">
      <c r="C93">
        <v>6177</v>
      </c>
      <c r="D93">
        <v>30</v>
      </c>
      <c r="E93">
        <f>D93*D93</f>
        <v>900</v>
      </c>
      <c r="F93" s="1">
        <f>D94/1000000</f>
        <v>3.0000000000000001E-5</v>
      </c>
      <c r="G93">
        <f t="shared" si="1"/>
        <v>6.8633333333333333</v>
      </c>
    </row>
    <row r="94" spans="3:7" x14ac:dyDescent="0.25">
      <c r="C94">
        <v>6177</v>
      </c>
      <c r="D94">
        <v>30</v>
      </c>
      <c r="E94">
        <f>D94*D94</f>
        <v>900</v>
      </c>
      <c r="F94" s="1">
        <f>D95/1000000</f>
        <v>3.4E-5</v>
      </c>
      <c r="G94">
        <f t="shared" si="1"/>
        <v>6.8633333333333333</v>
      </c>
    </row>
    <row r="95" spans="3:7" x14ac:dyDescent="0.25">
      <c r="C95">
        <v>8365</v>
      </c>
      <c r="D95">
        <v>34</v>
      </c>
      <c r="E95">
        <f>D95*D95</f>
        <v>1156</v>
      </c>
      <c r="F95" s="1">
        <f>D96/1000000</f>
        <v>3.4E-5</v>
      </c>
      <c r="G95">
        <f t="shared" si="1"/>
        <v>7.2361591695501728</v>
      </c>
    </row>
    <row r="96" spans="3:7" x14ac:dyDescent="0.25">
      <c r="C96">
        <v>8365</v>
      </c>
      <c r="D96">
        <v>34</v>
      </c>
      <c r="E96">
        <f>D96*D96</f>
        <v>1156</v>
      </c>
      <c r="F96" s="1">
        <f>D97/1000000</f>
        <v>3.4E-5</v>
      </c>
      <c r="G96">
        <f t="shared" si="1"/>
        <v>7.2361591695501728</v>
      </c>
    </row>
    <row r="97" spans="3:7" x14ac:dyDescent="0.25">
      <c r="C97">
        <v>8365</v>
      </c>
      <c r="D97">
        <v>34</v>
      </c>
      <c r="E97">
        <f>D97*D97</f>
        <v>1156</v>
      </c>
      <c r="F97" s="1">
        <f>D98/1000000</f>
        <v>3.8999999999999999E-5</v>
      </c>
      <c r="G97">
        <f t="shared" si="1"/>
        <v>7.2361591695501728</v>
      </c>
    </row>
    <row r="98" spans="3:7" x14ac:dyDescent="0.25">
      <c r="C98">
        <v>10733</v>
      </c>
      <c r="D98">
        <v>39</v>
      </c>
      <c r="E98">
        <f>D98*D98</f>
        <v>1521</v>
      </c>
      <c r="F98" s="1">
        <f>D99/1000000</f>
        <v>3.8999999999999999E-5</v>
      </c>
      <c r="G98">
        <f t="shared" si="1"/>
        <v>7.0565417488494413</v>
      </c>
    </row>
    <row r="99" spans="3:7" x14ac:dyDescent="0.25">
      <c r="C99">
        <v>10733</v>
      </c>
      <c r="D99">
        <v>39</v>
      </c>
      <c r="E99">
        <f>D99*D99</f>
        <v>1521</v>
      </c>
      <c r="F99" s="1">
        <f>D100/1000000</f>
        <v>3.8999999999999999E-5</v>
      </c>
      <c r="G99">
        <f t="shared" si="1"/>
        <v>7.0565417488494413</v>
      </c>
    </row>
    <row r="100" spans="3:7" x14ac:dyDescent="0.25">
      <c r="C100">
        <v>10733</v>
      </c>
      <c r="D100">
        <v>39</v>
      </c>
      <c r="E100">
        <f>D100*D100</f>
        <v>1521</v>
      </c>
      <c r="F100" s="1">
        <f>D101/1000000</f>
        <v>3.8999999999999999E-5</v>
      </c>
      <c r="G100">
        <f t="shared" si="1"/>
        <v>7.0565417488494413</v>
      </c>
    </row>
    <row r="101" spans="3:7" x14ac:dyDescent="0.25">
      <c r="C101">
        <v>10920</v>
      </c>
      <c r="D101">
        <v>39</v>
      </c>
      <c r="E101">
        <f>D101*D101</f>
        <v>1521</v>
      </c>
      <c r="F101" s="1">
        <f>D102/1000000</f>
        <v>3.8999999999999999E-5</v>
      </c>
      <c r="G101">
        <f t="shared" si="1"/>
        <v>7.1794871794871797</v>
      </c>
    </row>
    <row r="102" spans="3:7" x14ac:dyDescent="0.25">
      <c r="C102">
        <v>10920</v>
      </c>
      <c r="D102">
        <v>39</v>
      </c>
      <c r="E102">
        <f>D102*D102</f>
        <v>1521</v>
      </c>
      <c r="F102" s="1">
        <f>D103/1000000</f>
        <v>3.8999999999999999E-5</v>
      </c>
      <c r="G102">
        <f t="shared" si="1"/>
        <v>7.1794871794871797</v>
      </c>
    </row>
    <row r="103" spans="3:7" x14ac:dyDescent="0.25">
      <c r="C103">
        <v>10920</v>
      </c>
      <c r="D103">
        <v>39</v>
      </c>
      <c r="E103">
        <f>D103*D103</f>
        <v>1521</v>
      </c>
      <c r="F103" s="1">
        <f>D104/1000000</f>
        <v>3.8999999999999999E-5</v>
      </c>
      <c r="G103">
        <f t="shared" si="1"/>
        <v>7.1794871794871797</v>
      </c>
    </row>
    <row r="104" spans="3:7" x14ac:dyDescent="0.25">
      <c r="C104">
        <v>11116</v>
      </c>
      <c r="D104">
        <v>39</v>
      </c>
      <c r="E104">
        <f>D104*D104</f>
        <v>1521</v>
      </c>
      <c r="F104" s="1">
        <f>D105/1000000</f>
        <v>3.8999999999999999E-5</v>
      </c>
      <c r="G104">
        <f t="shared" si="1"/>
        <v>7.3083497698882312</v>
      </c>
    </row>
    <row r="105" spans="3:7" x14ac:dyDescent="0.25">
      <c r="C105">
        <v>11116</v>
      </c>
      <c r="D105">
        <v>39</v>
      </c>
      <c r="E105">
        <f>D105*D105</f>
        <v>1521</v>
      </c>
      <c r="F105" s="1">
        <f>D106/1000000</f>
        <v>3.8999999999999999E-5</v>
      </c>
      <c r="G105">
        <f t="shared" si="1"/>
        <v>7.3083497698882312</v>
      </c>
    </row>
    <row r="106" spans="3:7" x14ac:dyDescent="0.25">
      <c r="C106">
        <v>11116</v>
      </c>
      <c r="D106">
        <v>39</v>
      </c>
      <c r="E106">
        <f>D106*D106</f>
        <v>1521</v>
      </c>
      <c r="F106" s="1">
        <f>D107/1000000</f>
        <v>4.3999999999999999E-5</v>
      </c>
      <c r="G106">
        <f t="shared" si="1"/>
        <v>7.3083497698882312</v>
      </c>
    </row>
    <row r="107" spans="3:7" x14ac:dyDescent="0.25">
      <c r="C107">
        <v>13765</v>
      </c>
      <c r="D107">
        <v>44</v>
      </c>
      <c r="E107">
        <f>D107*D107</f>
        <v>1936</v>
      </c>
      <c r="F107" s="1">
        <f>D108/1000000</f>
        <v>4.3999999999999999E-5</v>
      </c>
      <c r="G107">
        <f t="shared" si="1"/>
        <v>7.1100206611570247</v>
      </c>
    </row>
    <row r="108" spans="3:7" x14ac:dyDescent="0.25">
      <c r="C108">
        <v>13765</v>
      </c>
      <c r="D108">
        <v>44</v>
      </c>
      <c r="E108">
        <f>D108*D108</f>
        <v>1936</v>
      </c>
      <c r="F108" s="1"/>
      <c r="G108">
        <f t="shared" si="1"/>
        <v>7.1100206611570247</v>
      </c>
    </row>
    <row r="109" spans="3:7" x14ac:dyDescent="0.25">
      <c r="C109">
        <v>13765</v>
      </c>
      <c r="D109">
        <v>44</v>
      </c>
      <c r="E109">
        <f>D109*D109</f>
        <v>1936</v>
      </c>
      <c r="F109" s="1">
        <f>D110/1000000</f>
        <v>4.3999999999999999E-5</v>
      </c>
      <c r="G109">
        <f t="shared" si="1"/>
        <v>7.1100206611570247</v>
      </c>
    </row>
    <row r="110" spans="3:7" x14ac:dyDescent="0.25">
      <c r="C110">
        <v>13804</v>
      </c>
      <c r="D110">
        <v>44</v>
      </c>
      <c r="E110">
        <f>D110*D110</f>
        <v>1936</v>
      </c>
      <c r="F110" s="1">
        <f>D111/1000000</f>
        <v>4.3999999999999999E-5</v>
      </c>
      <c r="G110">
        <f t="shared" si="1"/>
        <v>7.1301652892561984</v>
      </c>
    </row>
    <row r="111" spans="3:7" x14ac:dyDescent="0.25">
      <c r="C111">
        <v>13804</v>
      </c>
      <c r="D111">
        <v>44</v>
      </c>
      <c r="E111">
        <f>D111*D111</f>
        <v>1936</v>
      </c>
      <c r="F111" s="1">
        <f>D112/1000000</f>
        <v>4.3999999999999999E-5</v>
      </c>
      <c r="G111">
        <f t="shared" si="1"/>
        <v>7.1301652892561984</v>
      </c>
    </row>
    <row r="112" spans="3:7" x14ac:dyDescent="0.25">
      <c r="C112">
        <v>13804</v>
      </c>
      <c r="D112">
        <v>44</v>
      </c>
      <c r="E112">
        <f>D112*D112</f>
        <v>1936</v>
      </c>
      <c r="F112" s="1">
        <f>D113/1000000</f>
        <v>5.1E-5</v>
      </c>
      <c r="G112">
        <f t="shared" si="1"/>
        <v>7.1301652892561984</v>
      </c>
    </row>
    <row r="113" spans="3:7" x14ac:dyDescent="0.25">
      <c r="C113">
        <v>18232</v>
      </c>
      <c r="D113">
        <v>51</v>
      </c>
      <c r="E113">
        <f>D113*D113</f>
        <v>2601</v>
      </c>
      <c r="F113" s="1"/>
      <c r="G113">
        <f t="shared" si="1"/>
        <v>7.00961168781238</v>
      </c>
    </row>
    <row r="114" spans="3:7" x14ac:dyDescent="0.25">
      <c r="C114">
        <v>18232</v>
      </c>
      <c r="D114">
        <v>51</v>
      </c>
      <c r="E114">
        <f>D114*D114</f>
        <v>2601</v>
      </c>
      <c r="F114" s="1">
        <f>D115/1000000</f>
        <v>5.1E-5</v>
      </c>
      <c r="G114">
        <f t="shared" si="1"/>
        <v>7.00961168781238</v>
      </c>
    </row>
    <row r="115" spans="3:7" x14ac:dyDescent="0.25">
      <c r="C115">
        <v>18232</v>
      </c>
      <c r="D115">
        <v>51</v>
      </c>
      <c r="E115">
        <f>D115*D115</f>
        <v>2601</v>
      </c>
      <c r="F115" s="1">
        <f>D116/1000000</f>
        <v>5.1999999999999997E-5</v>
      </c>
      <c r="G115">
        <f t="shared" si="1"/>
        <v>7.00961168781238</v>
      </c>
    </row>
    <row r="116" spans="3:7" x14ac:dyDescent="0.25">
      <c r="C116">
        <v>18835</v>
      </c>
      <c r="D116">
        <v>52</v>
      </c>
      <c r="E116">
        <f>D116*D116</f>
        <v>2704</v>
      </c>
      <c r="F116" s="1">
        <f>D117/1000000</f>
        <v>5.1999999999999997E-5</v>
      </c>
      <c r="G116">
        <f t="shared" si="1"/>
        <v>6.96560650887574</v>
      </c>
    </row>
    <row r="117" spans="3:7" x14ac:dyDescent="0.25">
      <c r="C117">
        <v>18835</v>
      </c>
      <c r="D117">
        <v>52</v>
      </c>
      <c r="E117">
        <f>D117*D117</f>
        <v>2704</v>
      </c>
      <c r="F117" s="1">
        <f>D118/1000000</f>
        <v>5.1999999999999997E-5</v>
      </c>
      <c r="G117">
        <f t="shared" si="1"/>
        <v>6.96560650887574</v>
      </c>
    </row>
    <row r="118" spans="3:7" x14ac:dyDescent="0.25">
      <c r="C118">
        <v>18835</v>
      </c>
      <c r="D118">
        <v>52</v>
      </c>
      <c r="E118">
        <f>D118*D118</f>
        <v>2704</v>
      </c>
      <c r="F118" s="1">
        <f>D119/1000000</f>
        <v>5.8999999999999998E-5</v>
      </c>
      <c r="G118">
        <f t="shared" si="1"/>
        <v>6.96560650887574</v>
      </c>
    </row>
    <row r="119" spans="3:7" x14ac:dyDescent="0.25">
      <c r="C119">
        <v>25177</v>
      </c>
      <c r="D119">
        <v>59</v>
      </c>
      <c r="E119">
        <f>D119*D119</f>
        <v>3481</v>
      </c>
      <c r="F119" s="1">
        <f>D120/1000000</f>
        <v>5.8999999999999998E-5</v>
      </c>
      <c r="G119">
        <f t="shared" si="1"/>
        <v>7.2326917552427465</v>
      </c>
    </row>
    <row r="120" spans="3:7" x14ac:dyDescent="0.25">
      <c r="C120">
        <v>25177</v>
      </c>
      <c r="D120">
        <v>59</v>
      </c>
      <c r="E120">
        <f>D120*D120</f>
        <v>3481</v>
      </c>
      <c r="F120" s="1">
        <f>D121/1000000</f>
        <v>5.8999999999999998E-5</v>
      </c>
      <c r="G120">
        <f t="shared" si="1"/>
        <v>7.2326917552427465</v>
      </c>
    </row>
    <row r="121" spans="3:7" x14ac:dyDescent="0.25">
      <c r="C121">
        <v>25177</v>
      </c>
      <c r="D121">
        <v>59</v>
      </c>
      <c r="E121">
        <f>D121*D121</f>
        <v>3481</v>
      </c>
      <c r="G121">
        <f t="shared" si="1"/>
        <v>7.2326917552427465</v>
      </c>
    </row>
  </sheetData>
  <sortState ref="C1:F121">
    <sortCondition ref="C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selection activeCell="E1" activeCellId="1" sqref="F1:F1048576 E1:E1048576"/>
    </sheetView>
  </sheetViews>
  <sheetFormatPr defaultRowHeight="15" x14ac:dyDescent="0.25"/>
  <cols>
    <col min="1" max="1" width="26.5703125" customWidth="1"/>
  </cols>
  <sheetData>
    <row r="1" spans="1:12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29</v>
      </c>
      <c r="G1" t="s">
        <v>15</v>
      </c>
      <c r="H1" t="s">
        <v>16</v>
      </c>
      <c r="I1" t="s">
        <v>17</v>
      </c>
      <c r="J1" t="s">
        <v>19</v>
      </c>
      <c r="K1" t="s">
        <v>22</v>
      </c>
      <c r="L1" t="s">
        <v>23</v>
      </c>
    </row>
    <row r="2" spans="1:12" x14ac:dyDescent="0.25">
      <c r="A2" t="s">
        <v>70</v>
      </c>
      <c r="B2">
        <v>14</v>
      </c>
      <c r="C2">
        <v>8</v>
      </c>
      <c r="D2">
        <v>0</v>
      </c>
      <c r="E2">
        <v>1522</v>
      </c>
      <c r="F2">
        <v>15</v>
      </c>
      <c r="G2" s="1">
        <v>200</v>
      </c>
      <c r="H2">
        <v>4.7639100000000001</v>
      </c>
      <c r="I2">
        <v>84</v>
      </c>
      <c r="J2" s="1">
        <v>2270000</v>
      </c>
      <c r="K2" s="1">
        <v>4.4400000000000004E-9</v>
      </c>
      <c r="L2">
        <v>34.566000000000003</v>
      </c>
    </row>
    <row r="3" spans="1:12" x14ac:dyDescent="0.25">
      <c r="A3" t="s">
        <v>71</v>
      </c>
      <c r="B3">
        <v>14</v>
      </c>
      <c r="C3">
        <v>8</v>
      </c>
      <c r="D3">
        <v>0</v>
      </c>
      <c r="E3">
        <v>4574</v>
      </c>
      <c r="F3">
        <v>25</v>
      </c>
      <c r="G3" s="1">
        <v>200</v>
      </c>
      <c r="H3">
        <v>5.29148</v>
      </c>
      <c r="I3">
        <v>211</v>
      </c>
      <c r="J3" s="1">
        <v>6780000</v>
      </c>
      <c r="K3" s="1">
        <v>5.3300000000000004E-9</v>
      </c>
      <c r="L3">
        <v>132.41</v>
      </c>
    </row>
    <row r="4" spans="1:12" x14ac:dyDescent="0.25">
      <c r="A4" t="s">
        <v>72</v>
      </c>
      <c r="B4">
        <v>38</v>
      </c>
      <c r="C4">
        <v>3</v>
      </c>
      <c r="D4">
        <v>0</v>
      </c>
      <c r="E4">
        <v>1878</v>
      </c>
      <c r="F4">
        <v>16</v>
      </c>
      <c r="G4" s="1">
        <v>200</v>
      </c>
      <c r="H4">
        <v>5.5124000000000004</v>
      </c>
      <c r="I4">
        <v>81</v>
      </c>
      <c r="J4" s="1">
        <v>2780000</v>
      </c>
      <c r="K4" s="1">
        <v>4.6399999999999997E-9</v>
      </c>
      <c r="L4">
        <v>47.45</v>
      </c>
    </row>
    <row r="5" spans="1:12" x14ac:dyDescent="0.25">
      <c r="A5" t="s">
        <v>73</v>
      </c>
      <c r="B5">
        <v>38</v>
      </c>
      <c r="C5">
        <v>3</v>
      </c>
      <c r="D5">
        <v>0</v>
      </c>
      <c r="E5">
        <v>5637</v>
      </c>
      <c r="F5">
        <v>29</v>
      </c>
      <c r="G5" s="1">
        <v>200</v>
      </c>
      <c r="H5">
        <v>6.2145900000000003</v>
      </c>
      <c r="I5">
        <v>226</v>
      </c>
      <c r="J5" s="1">
        <v>8350000</v>
      </c>
      <c r="K5" s="1">
        <v>5.7999999999999998E-9</v>
      </c>
      <c r="L5">
        <v>197.82499999999999</v>
      </c>
    </row>
    <row r="6" spans="1:12" x14ac:dyDescent="0.25">
      <c r="A6" t="s">
        <v>74</v>
      </c>
      <c r="B6">
        <v>9</v>
      </c>
      <c r="C6">
        <v>19</v>
      </c>
      <c r="D6">
        <v>0</v>
      </c>
      <c r="E6">
        <v>1262</v>
      </c>
      <c r="F6">
        <v>14</v>
      </c>
      <c r="G6" s="1">
        <v>200</v>
      </c>
      <c r="H6">
        <v>5.0435999999999996</v>
      </c>
      <c r="I6">
        <v>75</v>
      </c>
      <c r="J6" s="1">
        <v>1880000</v>
      </c>
      <c r="K6" s="1">
        <v>4.0199999999999998E-9</v>
      </c>
      <c r="L6">
        <v>31.271999999999998</v>
      </c>
    </row>
    <row r="7" spans="1:12" x14ac:dyDescent="0.25">
      <c r="A7" t="s">
        <v>75</v>
      </c>
      <c r="B7">
        <v>9</v>
      </c>
      <c r="C7">
        <v>19</v>
      </c>
      <c r="D7">
        <v>0</v>
      </c>
      <c r="E7">
        <v>3805</v>
      </c>
      <c r="F7">
        <v>23</v>
      </c>
      <c r="G7" s="1">
        <v>200</v>
      </c>
      <c r="H7">
        <v>5.3331799999999996</v>
      </c>
      <c r="I7">
        <v>167</v>
      </c>
      <c r="J7" s="1">
        <v>5640000</v>
      </c>
      <c r="K7" s="1">
        <v>4.9099999999999998E-9</v>
      </c>
      <c r="L7">
        <v>119.002</v>
      </c>
    </row>
    <row r="8" spans="1:12" x14ac:dyDescent="0.25">
      <c r="A8" t="s">
        <v>76</v>
      </c>
      <c r="B8">
        <v>229</v>
      </c>
      <c r="C8">
        <v>197</v>
      </c>
      <c r="D8">
        <v>224</v>
      </c>
      <c r="E8">
        <v>1699</v>
      </c>
      <c r="F8">
        <v>16</v>
      </c>
      <c r="G8" s="1">
        <v>200</v>
      </c>
      <c r="H8">
        <v>3.70506</v>
      </c>
      <c r="I8">
        <v>88</v>
      </c>
      <c r="J8" s="1">
        <v>2520000</v>
      </c>
      <c r="K8" s="1">
        <v>2.3400000000000002E-9</v>
      </c>
      <c r="L8">
        <v>56.61</v>
      </c>
    </row>
    <row r="9" spans="1:12" x14ac:dyDescent="0.25">
      <c r="A9" t="s">
        <v>77</v>
      </c>
      <c r="B9">
        <v>229</v>
      </c>
      <c r="C9">
        <v>197</v>
      </c>
      <c r="D9">
        <v>672</v>
      </c>
      <c r="E9">
        <v>5294</v>
      </c>
      <c r="F9">
        <v>27</v>
      </c>
      <c r="G9" s="1">
        <v>200</v>
      </c>
      <c r="H9">
        <v>4.9383800000000004</v>
      </c>
      <c r="I9">
        <v>250</v>
      </c>
      <c r="J9" s="1">
        <v>7850000</v>
      </c>
      <c r="K9" s="1">
        <v>2.6500000000000002E-9</v>
      </c>
      <c r="L9">
        <v>193.38800000000001</v>
      </c>
    </row>
    <row r="10" spans="1:12" x14ac:dyDescent="0.25">
      <c r="A10" t="s">
        <v>78</v>
      </c>
      <c r="B10">
        <v>62</v>
      </c>
      <c r="C10">
        <v>82</v>
      </c>
      <c r="D10">
        <v>33</v>
      </c>
      <c r="E10">
        <v>8365</v>
      </c>
      <c r="F10">
        <v>34</v>
      </c>
      <c r="G10" s="1">
        <v>200</v>
      </c>
      <c r="H10">
        <v>5.6228600000000002</v>
      </c>
      <c r="I10">
        <v>224</v>
      </c>
      <c r="J10" s="1">
        <v>12400000</v>
      </c>
      <c r="K10" s="1">
        <v>8.7199999999999997E-9</v>
      </c>
      <c r="L10">
        <v>379.80099999999999</v>
      </c>
    </row>
    <row r="11" spans="1:12" x14ac:dyDescent="0.25">
      <c r="A11" t="s">
        <v>79</v>
      </c>
      <c r="B11">
        <v>62</v>
      </c>
      <c r="C11">
        <v>82</v>
      </c>
      <c r="D11">
        <v>99</v>
      </c>
      <c r="E11">
        <v>25177</v>
      </c>
      <c r="F11">
        <v>59</v>
      </c>
      <c r="G11" s="1">
        <v>200</v>
      </c>
      <c r="H11">
        <v>6.2762000000000002</v>
      </c>
      <c r="I11">
        <v>765</v>
      </c>
      <c r="J11" s="1">
        <v>37400000</v>
      </c>
      <c r="K11" s="1">
        <v>9.6899999999999994E-9</v>
      </c>
      <c r="L11">
        <v>2146.4</v>
      </c>
    </row>
    <row r="12" spans="1:12" x14ac:dyDescent="0.25">
      <c r="A12" t="s">
        <v>80</v>
      </c>
      <c r="B12">
        <v>256</v>
      </c>
      <c r="C12">
        <v>245</v>
      </c>
      <c r="D12">
        <v>0</v>
      </c>
      <c r="E12">
        <v>1591</v>
      </c>
      <c r="F12">
        <v>16</v>
      </c>
      <c r="G12" s="1">
        <v>200</v>
      </c>
      <c r="H12">
        <v>4.0710699999999997</v>
      </c>
      <c r="I12">
        <v>55</v>
      </c>
      <c r="J12" s="1">
        <v>2370000</v>
      </c>
      <c r="K12" s="1">
        <v>3.8099999999999999E-9</v>
      </c>
      <c r="L12">
        <v>98.709000000000003</v>
      </c>
    </row>
    <row r="13" spans="1:12" x14ac:dyDescent="0.25">
      <c r="A13" t="s">
        <v>81</v>
      </c>
      <c r="B13">
        <v>256</v>
      </c>
      <c r="C13">
        <v>245</v>
      </c>
      <c r="D13">
        <v>0</v>
      </c>
      <c r="E13">
        <v>5018</v>
      </c>
      <c r="F13">
        <v>27</v>
      </c>
      <c r="G13" s="1">
        <v>200</v>
      </c>
      <c r="H13">
        <v>3.9862000000000002</v>
      </c>
      <c r="I13">
        <v>95</v>
      </c>
      <c r="J13" s="1">
        <v>7440000</v>
      </c>
      <c r="K13" s="1">
        <v>4.3599999999999998E-9</v>
      </c>
      <c r="L13">
        <v>263.88299999999998</v>
      </c>
    </row>
    <row r="14" spans="1:12" x14ac:dyDescent="0.25">
      <c r="A14" t="s">
        <v>82</v>
      </c>
      <c r="B14">
        <v>64</v>
      </c>
      <c r="C14">
        <v>39</v>
      </c>
      <c r="D14">
        <v>377</v>
      </c>
      <c r="E14">
        <v>1494</v>
      </c>
      <c r="F14">
        <v>15</v>
      </c>
      <c r="G14" s="1">
        <v>200</v>
      </c>
      <c r="H14">
        <v>3.0611000000000002</v>
      </c>
      <c r="I14">
        <v>62</v>
      </c>
      <c r="J14" s="1">
        <v>2270000</v>
      </c>
      <c r="K14" s="1">
        <v>6.3700000000000001E-9</v>
      </c>
      <c r="L14">
        <v>60.103000000000002</v>
      </c>
    </row>
    <row r="15" spans="1:12" x14ac:dyDescent="0.25">
      <c r="A15" t="s">
        <v>83</v>
      </c>
      <c r="B15">
        <v>64</v>
      </c>
      <c r="C15">
        <v>39</v>
      </c>
      <c r="D15">
        <v>1131</v>
      </c>
      <c r="E15">
        <v>4521</v>
      </c>
      <c r="F15">
        <v>25</v>
      </c>
      <c r="G15" s="1">
        <v>200</v>
      </c>
      <c r="H15">
        <v>3.44041</v>
      </c>
      <c r="I15">
        <v>156</v>
      </c>
      <c r="J15" s="1">
        <v>6830000</v>
      </c>
      <c r="K15" s="1">
        <v>6.4300000000000003E-9</v>
      </c>
      <c r="L15">
        <v>204.691</v>
      </c>
    </row>
    <row r="16" spans="1:12" x14ac:dyDescent="0.25">
      <c r="A16" t="s">
        <v>84</v>
      </c>
      <c r="B16">
        <v>229</v>
      </c>
      <c r="C16">
        <v>197</v>
      </c>
      <c r="D16">
        <v>224</v>
      </c>
      <c r="E16">
        <v>1362</v>
      </c>
      <c r="F16">
        <v>14</v>
      </c>
      <c r="G16" s="1">
        <v>200</v>
      </c>
      <c r="H16">
        <v>3.823</v>
      </c>
      <c r="I16">
        <v>67</v>
      </c>
      <c r="J16" s="1">
        <v>2030000</v>
      </c>
      <c r="K16" s="1">
        <v>2.3100000000000001E-9</v>
      </c>
      <c r="L16">
        <v>60.372</v>
      </c>
    </row>
    <row r="17" spans="1:12" x14ac:dyDescent="0.25">
      <c r="A17" t="s">
        <v>85</v>
      </c>
      <c r="B17">
        <v>229</v>
      </c>
      <c r="C17">
        <v>197</v>
      </c>
      <c r="D17">
        <v>672</v>
      </c>
      <c r="E17">
        <v>4283</v>
      </c>
      <c r="F17">
        <v>24</v>
      </c>
      <c r="G17" s="1">
        <v>200</v>
      </c>
      <c r="H17">
        <v>4.74885</v>
      </c>
      <c r="I17">
        <v>177</v>
      </c>
      <c r="J17" s="1">
        <v>6350000</v>
      </c>
      <c r="K17" s="1">
        <v>2.6500000000000002E-9</v>
      </c>
      <c r="L17">
        <v>177.405</v>
      </c>
    </row>
    <row r="18" spans="1:12" x14ac:dyDescent="0.25">
      <c r="A18" t="s">
        <v>86</v>
      </c>
      <c r="B18">
        <v>131</v>
      </c>
      <c r="C18">
        <v>114</v>
      </c>
      <c r="D18">
        <v>1122</v>
      </c>
      <c r="E18">
        <v>3602</v>
      </c>
      <c r="F18">
        <v>23</v>
      </c>
      <c r="G18" s="1">
        <v>200</v>
      </c>
      <c r="H18">
        <v>4.2743000000000002</v>
      </c>
      <c r="I18">
        <v>139</v>
      </c>
      <c r="J18" s="1">
        <v>5470000</v>
      </c>
      <c r="K18" s="1">
        <v>7.4600000000000003E-9</v>
      </c>
      <c r="L18">
        <v>123.967</v>
      </c>
    </row>
    <row r="19" spans="1:12" x14ac:dyDescent="0.25">
      <c r="A19" t="s">
        <v>87</v>
      </c>
      <c r="B19">
        <v>131</v>
      </c>
      <c r="C19">
        <v>114</v>
      </c>
      <c r="D19">
        <v>3366</v>
      </c>
      <c r="E19">
        <v>10920</v>
      </c>
      <c r="F19">
        <v>39</v>
      </c>
      <c r="G19" s="1">
        <v>200</v>
      </c>
      <c r="H19">
        <v>5.1553399999999998</v>
      </c>
      <c r="I19">
        <v>435</v>
      </c>
      <c r="J19" s="1">
        <v>16600000</v>
      </c>
      <c r="K19" s="1">
        <v>7.6799999999999999E-9</v>
      </c>
      <c r="L19">
        <v>513.63699999999994</v>
      </c>
    </row>
    <row r="20" spans="1:12" x14ac:dyDescent="0.25">
      <c r="A20" t="s">
        <v>88</v>
      </c>
      <c r="B20">
        <v>10</v>
      </c>
      <c r="C20">
        <v>10</v>
      </c>
      <c r="D20">
        <v>0</v>
      </c>
      <c r="E20">
        <v>4598</v>
      </c>
      <c r="F20">
        <v>25</v>
      </c>
      <c r="G20" s="1">
        <v>200</v>
      </c>
      <c r="H20">
        <v>5.3193799999999998</v>
      </c>
      <c r="I20">
        <v>152</v>
      </c>
      <c r="J20" s="1">
        <v>6810000</v>
      </c>
      <c r="K20" s="1">
        <v>5.6800000000000002E-9</v>
      </c>
      <c r="L20">
        <v>146.81</v>
      </c>
    </row>
    <row r="21" spans="1:12" x14ac:dyDescent="0.25">
      <c r="A21" t="s">
        <v>89</v>
      </c>
      <c r="B21">
        <v>10</v>
      </c>
      <c r="C21">
        <v>10</v>
      </c>
      <c r="D21">
        <v>0</v>
      </c>
      <c r="E21">
        <v>13804</v>
      </c>
      <c r="F21">
        <v>44</v>
      </c>
      <c r="G21" s="1">
        <v>200</v>
      </c>
      <c r="H21">
        <v>5.4995000000000003</v>
      </c>
      <c r="I21">
        <v>482</v>
      </c>
      <c r="J21" s="1">
        <v>20500000</v>
      </c>
      <c r="K21" s="1">
        <v>7.4600000000000003E-9</v>
      </c>
      <c r="L21">
        <v>655.81399999999996</v>
      </c>
    </row>
    <row r="22" spans="1:12" x14ac:dyDescent="0.25">
      <c r="A22" t="s">
        <v>90</v>
      </c>
      <c r="B22">
        <v>8</v>
      </c>
      <c r="C22">
        <v>63</v>
      </c>
      <c r="D22">
        <v>0</v>
      </c>
      <c r="E22">
        <v>1064</v>
      </c>
      <c r="F22">
        <v>13</v>
      </c>
      <c r="G22" s="1">
        <v>200</v>
      </c>
      <c r="H22">
        <v>4.9579599999999999</v>
      </c>
      <c r="I22">
        <v>66</v>
      </c>
      <c r="J22" s="1">
        <v>1590000</v>
      </c>
      <c r="K22" s="1">
        <v>4.1700000000000003E-9</v>
      </c>
      <c r="L22">
        <v>30.658999999999999</v>
      </c>
    </row>
    <row r="23" spans="1:12" x14ac:dyDescent="0.25">
      <c r="A23" t="s">
        <v>91</v>
      </c>
      <c r="B23">
        <v>8</v>
      </c>
      <c r="C23">
        <v>63</v>
      </c>
      <c r="D23">
        <v>0</v>
      </c>
      <c r="E23">
        <v>3255</v>
      </c>
      <c r="F23">
        <v>22</v>
      </c>
      <c r="G23" s="1">
        <v>200</v>
      </c>
      <c r="H23">
        <v>5.2736000000000001</v>
      </c>
      <c r="I23">
        <v>158</v>
      </c>
      <c r="J23" s="1">
        <v>4830000</v>
      </c>
      <c r="K23" s="1">
        <v>5.3400000000000002E-9</v>
      </c>
      <c r="L23">
        <v>112.023</v>
      </c>
    </row>
    <row r="24" spans="1:12" x14ac:dyDescent="0.25">
      <c r="A24" t="s">
        <v>92</v>
      </c>
      <c r="B24">
        <v>20</v>
      </c>
      <c r="C24">
        <v>116</v>
      </c>
      <c r="D24">
        <v>886</v>
      </c>
      <c r="E24">
        <v>3539</v>
      </c>
      <c r="F24">
        <v>23</v>
      </c>
      <c r="G24" s="1">
        <v>200</v>
      </c>
      <c r="H24">
        <v>5.5254899999999996</v>
      </c>
      <c r="I24">
        <v>125</v>
      </c>
      <c r="J24" s="1">
        <v>5320000</v>
      </c>
      <c r="K24" s="1">
        <v>1.0600000000000001E-8</v>
      </c>
      <c r="L24">
        <v>144.196</v>
      </c>
    </row>
    <row r="25" spans="1:12" x14ac:dyDescent="0.25">
      <c r="A25" t="s">
        <v>93</v>
      </c>
      <c r="B25">
        <v>20</v>
      </c>
      <c r="C25">
        <v>116</v>
      </c>
      <c r="D25">
        <v>2658</v>
      </c>
      <c r="E25">
        <v>10733</v>
      </c>
      <c r="F25">
        <v>39</v>
      </c>
      <c r="G25" s="1">
        <v>200</v>
      </c>
      <c r="H25">
        <v>5.8223399999999996</v>
      </c>
      <c r="I25">
        <v>358</v>
      </c>
      <c r="J25" s="1">
        <v>16100000</v>
      </c>
      <c r="K25" s="1">
        <v>1.11E-8</v>
      </c>
      <c r="L25">
        <v>525.14499999999998</v>
      </c>
    </row>
    <row r="26" spans="1:12" x14ac:dyDescent="0.25">
      <c r="A26" t="s">
        <v>94</v>
      </c>
      <c r="B26">
        <v>14</v>
      </c>
      <c r="C26">
        <v>14</v>
      </c>
      <c r="D26">
        <v>0</v>
      </c>
      <c r="E26">
        <v>1397</v>
      </c>
      <c r="F26">
        <v>14</v>
      </c>
      <c r="G26" s="1">
        <v>200</v>
      </c>
      <c r="H26">
        <v>4.93</v>
      </c>
      <c r="I26">
        <v>66</v>
      </c>
      <c r="J26" s="1">
        <v>2070000</v>
      </c>
      <c r="K26" s="1">
        <v>4.0899999999999997E-9</v>
      </c>
      <c r="L26">
        <v>35.738999999999997</v>
      </c>
    </row>
    <row r="27" spans="1:12" x14ac:dyDescent="0.25">
      <c r="A27" t="s">
        <v>95</v>
      </c>
      <c r="B27">
        <v>14</v>
      </c>
      <c r="C27">
        <v>14</v>
      </c>
      <c r="D27">
        <v>0</v>
      </c>
      <c r="E27">
        <v>4205</v>
      </c>
      <c r="F27">
        <v>24</v>
      </c>
      <c r="G27" s="1">
        <v>200</v>
      </c>
      <c r="H27">
        <v>5.4620199999999999</v>
      </c>
      <c r="I27">
        <v>177</v>
      </c>
      <c r="J27" s="1">
        <v>6240000</v>
      </c>
      <c r="K27" s="1">
        <v>5.0600000000000003E-9</v>
      </c>
      <c r="L27">
        <v>136.96100000000001</v>
      </c>
    </row>
    <row r="28" spans="1:12" x14ac:dyDescent="0.25">
      <c r="A28" t="s">
        <v>96</v>
      </c>
      <c r="B28">
        <v>16</v>
      </c>
      <c r="C28">
        <v>40</v>
      </c>
      <c r="D28">
        <v>0</v>
      </c>
      <c r="E28">
        <v>4575</v>
      </c>
      <c r="F28">
        <v>25</v>
      </c>
      <c r="G28" s="1">
        <v>200</v>
      </c>
      <c r="H28">
        <v>7.2179200000000003</v>
      </c>
      <c r="I28">
        <v>144</v>
      </c>
      <c r="J28" s="1">
        <v>6780000</v>
      </c>
      <c r="K28" s="1">
        <v>5.7299999999999999E-9</v>
      </c>
      <c r="L28">
        <v>167.232</v>
      </c>
    </row>
    <row r="29" spans="1:12" x14ac:dyDescent="0.25">
      <c r="A29" t="s">
        <v>97</v>
      </c>
      <c r="B29">
        <v>16</v>
      </c>
      <c r="C29">
        <v>40</v>
      </c>
      <c r="D29">
        <v>0</v>
      </c>
      <c r="E29">
        <v>13765</v>
      </c>
      <c r="F29">
        <v>44</v>
      </c>
      <c r="G29" s="1">
        <v>200</v>
      </c>
      <c r="H29">
        <v>7.5133900000000002</v>
      </c>
      <c r="I29">
        <v>352</v>
      </c>
      <c r="J29" s="1">
        <v>20400000</v>
      </c>
      <c r="K29" s="1">
        <v>7.6199999999999997E-9</v>
      </c>
      <c r="L29">
        <v>711.15499999999997</v>
      </c>
    </row>
    <row r="30" spans="1:12" x14ac:dyDescent="0.25">
      <c r="A30" t="s">
        <v>98</v>
      </c>
      <c r="B30">
        <v>4</v>
      </c>
      <c r="C30">
        <v>6</v>
      </c>
      <c r="D30">
        <v>8</v>
      </c>
      <c r="E30">
        <v>1930</v>
      </c>
      <c r="F30">
        <v>17</v>
      </c>
      <c r="G30" s="1">
        <v>200</v>
      </c>
      <c r="H30">
        <v>4.7679400000000003</v>
      </c>
      <c r="I30">
        <v>99</v>
      </c>
      <c r="J30" s="1">
        <v>2870000</v>
      </c>
      <c r="K30" s="1">
        <v>8.0399999999999995E-9</v>
      </c>
      <c r="L30">
        <v>47.789000000000001</v>
      </c>
    </row>
    <row r="31" spans="1:12" x14ac:dyDescent="0.25">
      <c r="A31" t="s">
        <v>99</v>
      </c>
      <c r="B31">
        <v>4</v>
      </c>
      <c r="C31">
        <v>6</v>
      </c>
      <c r="D31">
        <v>24</v>
      </c>
      <c r="E31">
        <v>5796</v>
      </c>
      <c r="F31">
        <v>29</v>
      </c>
      <c r="G31" s="1">
        <v>200</v>
      </c>
      <c r="H31">
        <v>4.8377699999999999</v>
      </c>
      <c r="I31">
        <v>252</v>
      </c>
      <c r="J31" s="1">
        <v>8610000</v>
      </c>
      <c r="K31" s="1">
        <v>8.6499999999999997E-9</v>
      </c>
      <c r="L31">
        <v>185.16900000000001</v>
      </c>
    </row>
    <row r="32" spans="1:12" x14ac:dyDescent="0.25">
      <c r="A32" t="s">
        <v>100</v>
      </c>
      <c r="B32">
        <v>29</v>
      </c>
      <c r="C32">
        <v>106</v>
      </c>
      <c r="D32">
        <v>1463</v>
      </c>
      <c r="E32">
        <v>6042</v>
      </c>
      <c r="F32">
        <v>30</v>
      </c>
      <c r="G32" s="1">
        <v>200</v>
      </c>
      <c r="H32">
        <v>3.5397400000000001</v>
      </c>
      <c r="I32">
        <v>136</v>
      </c>
      <c r="J32" s="1">
        <v>9420000</v>
      </c>
      <c r="K32" s="1">
        <v>6.3199999999999997E-9</v>
      </c>
      <c r="L32">
        <v>241.471</v>
      </c>
    </row>
    <row r="33" spans="1:15" x14ac:dyDescent="0.25">
      <c r="A33" t="s">
        <v>101</v>
      </c>
      <c r="B33">
        <v>29</v>
      </c>
      <c r="C33">
        <v>106</v>
      </c>
      <c r="D33">
        <v>4389</v>
      </c>
      <c r="E33">
        <v>18232</v>
      </c>
      <c r="F33">
        <v>51</v>
      </c>
      <c r="G33" s="1">
        <v>200</v>
      </c>
      <c r="H33">
        <v>3.7855699999999999</v>
      </c>
      <c r="I33">
        <v>157</v>
      </c>
      <c r="J33" s="1">
        <v>28400000</v>
      </c>
      <c r="K33" s="1">
        <v>6.72E-9</v>
      </c>
      <c r="L33">
        <v>942.7</v>
      </c>
    </row>
    <row r="34" spans="1:15" x14ac:dyDescent="0.25">
      <c r="A34" t="s">
        <v>102</v>
      </c>
      <c r="B34">
        <v>38</v>
      </c>
      <c r="C34">
        <v>304</v>
      </c>
      <c r="D34">
        <v>1260</v>
      </c>
      <c r="E34">
        <v>6177</v>
      </c>
      <c r="F34">
        <v>30</v>
      </c>
      <c r="G34" s="1">
        <v>200</v>
      </c>
      <c r="H34">
        <v>3.6766200000000002</v>
      </c>
      <c r="I34">
        <v>284</v>
      </c>
      <c r="J34" s="1">
        <v>9540000</v>
      </c>
      <c r="K34" s="1">
        <v>4.8499999999999996E-9</v>
      </c>
      <c r="L34">
        <v>263.31299999999999</v>
      </c>
    </row>
    <row r="35" spans="1:15" x14ac:dyDescent="0.25">
      <c r="A35" t="s">
        <v>103</v>
      </c>
      <c r="B35">
        <v>38</v>
      </c>
      <c r="C35">
        <v>304</v>
      </c>
      <c r="D35">
        <v>3780</v>
      </c>
      <c r="E35">
        <v>18835</v>
      </c>
      <c r="F35">
        <v>52</v>
      </c>
      <c r="G35" s="1">
        <v>200</v>
      </c>
      <c r="H35">
        <v>4.3633800000000003</v>
      </c>
      <c r="I35">
        <v>754</v>
      </c>
      <c r="J35" s="1">
        <v>29000000</v>
      </c>
      <c r="K35" s="1">
        <v>6.3700000000000001E-9</v>
      </c>
      <c r="L35">
        <v>1199.3900000000001</v>
      </c>
    </row>
    <row r="36" spans="1:15" x14ac:dyDescent="0.25">
      <c r="A36" t="s">
        <v>104</v>
      </c>
      <c r="B36">
        <v>41</v>
      </c>
      <c r="C36">
        <v>35</v>
      </c>
      <c r="D36">
        <v>0</v>
      </c>
      <c r="E36">
        <v>1750</v>
      </c>
      <c r="F36">
        <v>16</v>
      </c>
      <c r="G36" s="1">
        <v>200</v>
      </c>
      <c r="H36">
        <v>5.3133299999999997</v>
      </c>
      <c r="I36">
        <v>82</v>
      </c>
      <c r="J36" s="1">
        <v>2590000</v>
      </c>
      <c r="K36" s="1">
        <v>3.9499999999999998E-9</v>
      </c>
      <c r="L36">
        <v>50.624000000000002</v>
      </c>
    </row>
    <row r="37" spans="1:15" x14ac:dyDescent="0.25">
      <c r="A37" t="s">
        <v>105</v>
      </c>
      <c r="B37">
        <v>41</v>
      </c>
      <c r="C37">
        <v>35</v>
      </c>
      <c r="D37">
        <v>0</v>
      </c>
      <c r="E37">
        <v>5285</v>
      </c>
      <c r="F37">
        <v>27</v>
      </c>
      <c r="G37" s="1">
        <v>200</v>
      </c>
      <c r="H37">
        <v>6.2372500000000004</v>
      </c>
      <c r="I37">
        <v>233</v>
      </c>
      <c r="J37" s="1">
        <v>7840000</v>
      </c>
      <c r="K37" s="1">
        <v>5.1899999999999997E-9</v>
      </c>
      <c r="L37">
        <v>184.46700000000001</v>
      </c>
    </row>
    <row r="38" spans="1:15" x14ac:dyDescent="0.25">
      <c r="A38" t="s">
        <v>106</v>
      </c>
      <c r="B38">
        <v>16</v>
      </c>
      <c r="C38">
        <v>46</v>
      </c>
      <c r="D38">
        <v>0</v>
      </c>
      <c r="E38">
        <v>3690</v>
      </c>
      <c r="F38">
        <v>23</v>
      </c>
      <c r="G38" s="1">
        <v>200</v>
      </c>
      <c r="H38">
        <v>6.4478600000000004</v>
      </c>
      <c r="I38">
        <v>96</v>
      </c>
      <c r="J38" s="1">
        <v>5470000</v>
      </c>
      <c r="K38" s="1">
        <v>5.2599999999999996E-9</v>
      </c>
      <c r="L38">
        <v>122.31100000000001</v>
      </c>
    </row>
    <row r="39" spans="1:15" x14ac:dyDescent="0.25">
      <c r="A39" t="s">
        <v>107</v>
      </c>
      <c r="B39">
        <v>16</v>
      </c>
      <c r="C39">
        <v>46</v>
      </c>
      <c r="D39">
        <v>0</v>
      </c>
      <c r="E39">
        <v>11116</v>
      </c>
      <c r="F39">
        <v>39</v>
      </c>
      <c r="G39" s="1">
        <v>200</v>
      </c>
      <c r="H39">
        <v>6.7537700000000003</v>
      </c>
      <c r="I39">
        <v>321</v>
      </c>
      <c r="J39" s="1">
        <v>16500000</v>
      </c>
      <c r="K39" s="1">
        <v>6.5700000000000003E-9</v>
      </c>
      <c r="L39">
        <v>496.416</v>
      </c>
    </row>
    <row r="40" spans="1:15" x14ac:dyDescent="0.25">
      <c r="A40" t="s">
        <v>108</v>
      </c>
      <c r="B40">
        <v>52</v>
      </c>
      <c r="C40">
        <v>122</v>
      </c>
      <c r="D40">
        <v>385</v>
      </c>
      <c r="E40">
        <v>1046</v>
      </c>
      <c r="F40">
        <v>13</v>
      </c>
      <c r="G40" s="1">
        <v>200</v>
      </c>
      <c r="H40">
        <v>3.0421200000000002</v>
      </c>
      <c r="I40">
        <v>53</v>
      </c>
      <c r="J40" s="1">
        <v>1590000</v>
      </c>
      <c r="K40" s="1">
        <v>6.2199999999999996E-9</v>
      </c>
      <c r="L40">
        <v>30.561</v>
      </c>
    </row>
    <row r="41" spans="1:15" x14ac:dyDescent="0.25">
      <c r="A41" t="s">
        <v>109</v>
      </c>
      <c r="B41">
        <v>52</v>
      </c>
      <c r="C41">
        <v>122</v>
      </c>
      <c r="D41">
        <v>1155</v>
      </c>
      <c r="E41">
        <v>3260</v>
      </c>
      <c r="F41">
        <v>22</v>
      </c>
      <c r="G41" s="1">
        <v>200</v>
      </c>
      <c r="H41">
        <v>3.8246500000000001</v>
      </c>
      <c r="I41">
        <v>116</v>
      </c>
      <c r="J41" s="1">
        <v>4900000</v>
      </c>
      <c r="K41" s="1">
        <v>6.0799999999999997E-9</v>
      </c>
      <c r="L41">
        <v>118.583</v>
      </c>
    </row>
    <row r="42" spans="1:15" x14ac:dyDescent="0.25">
      <c r="A42" t="s">
        <v>110</v>
      </c>
      <c r="B42">
        <v>14</v>
      </c>
      <c r="C42">
        <v>8</v>
      </c>
      <c r="D42">
        <v>0</v>
      </c>
      <c r="E42">
        <v>1522</v>
      </c>
      <c r="F42">
        <v>15</v>
      </c>
      <c r="G42">
        <v>34</v>
      </c>
      <c r="H42">
        <v>5.6120299999999999</v>
      </c>
      <c r="I42">
        <v>94</v>
      </c>
      <c r="J42" s="1">
        <v>2270000</v>
      </c>
      <c r="K42" s="1">
        <v>5.0899999999999996E-9</v>
      </c>
      <c r="L42">
        <v>88.236000000000004</v>
      </c>
    </row>
    <row r="43" spans="1:15" x14ac:dyDescent="0.25">
      <c r="A43" t="s">
        <v>151</v>
      </c>
      <c r="B43">
        <v>14</v>
      </c>
      <c r="C43">
        <v>8</v>
      </c>
      <c r="D43">
        <v>0</v>
      </c>
      <c r="E43">
        <v>4574</v>
      </c>
      <c r="F43">
        <v>25</v>
      </c>
      <c r="G43">
        <v>48</v>
      </c>
      <c r="H43">
        <v>5.6292999999999997</v>
      </c>
      <c r="I43">
        <v>190</v>
      </c>
      <c r="J43" s="1">
        <v>6780000</v>
      </c>
      <c r="K43" s="1">
        <v>5.4800000000000001E-9</v>
      </c>
      <c r="L43">
        <v>245.34299999999999</v>
      </c>
      <c r="N43">
        <f>G43-G42</f>
        <v>14</v>
      </c>
      <c r="O43">
        <f>B43+C43+D43</f>
        <v>22</v>
      </c>
    </row>
    <row r="44" spans="1:15" x14ac:dyDescent="0.25">
      <c r="A44" t="s">
        <v>111</v>
      </c>
      <c r="B44">
        <v>38</v>
      </c>
      <c r="C44">
        <v>3</v>
      </c>
      <c r="D44">
        <v>0</v>
      </c>
      <c r="E44">
        <v>1878</v>
      </c>
      <c r="F44">
        <v>16</v>
      </c>
      <c r="G44">
        <v>48</v>
      </c>
      <c r="H44">
        <v>5.7809900000000001</v>
      </c>
      <c r="I44">
        <v>88</v>
      </c>
      <c r="J44" s="1">
        <v>2780000</v>
      </c>
      <c r="K44" s="1">
        <v>4.9E-9</v>
      </c>
      <c r="L44">
        <v>80.968000000000004</v>
      </c>
    </row>
    <row r="45" spans="1:15" x14ac:dyDescent="0.25">
      <c r="A45" t="s">
        <v>152</v>
      </c>
      <c r="B45">
        <v>38</v>
      </c>
      <c r="C45">
        <v>3</v>
      </c>
      <c r="D45">
        <v>0</v>
      </c>
      <c r="E45">
        <v>5637</v>
      </c>
      <c r="F45">
        <v>29</v>
      </c>
      <c r="G45">
        <v>60</v>
      </c>
      <c r="H45">
        <v>6.3913000000000002</v>
      </c>
      <c r="I45">
        <v>214</v>
      </c>
      <c r="J45" s="1">
        <v>8350000</v>
      </c>
      <c r="K45" s="1">
        <v>6E-9</v>
      </c>
      <c r="L45">
        <v>885.34299999999996</v>
      </c>
      <c r="N45">
        <f>G45-G44</f>
        <v>12</v>
      </c>
      <c r="O45">
        <f>B45+C45+D45</f>
        <v>41</v>
      </c>
    </row>
    <row r="46" spans="1:15" x14ac:dyDescent="0.25">
      <c r="A46" t="s">
        <v>112</v>
      </c>
      <c r="B46">
        <v>9</v>
      </c>
      <c r="C46">
        <v>19</v>
      </c>
      <c r="D46">
        <v>0</v>
      </c>
      <c r="E46">
        <v>1262</v>
      </c>
      <c r="F46">
        <v>14</v>
      </c>
      <c r="G46">
        <v>48</v>
      </c>
      <c r="H46">
        <v>5.7438700000000003</v>
      </c>
      <c r="I46">
        <v>71</v>
      </c>
      <c r="J46" s="1">
        <v>1880000</v>
      </c>
      <c r="K46" s="1">
        <v>5.7100000000000003E-9</v>
      </c>
      <c r="L46">
        <v>55.509</v>
      </c>
    </row>
    <row r="47" spans="1:15" x14ac:dyDescent="0.25">
      <c r="A47" t="s">
        <v>153</v>
      </c>
      <c r="B47">
        <v>9</v>
      </c>
      <c r="C47">
        <v>19</v>
      </c>
      <c r="D47">
        <v>0</v>
      </c>
      <c r="E47">
        <v>3805</v>
      </c>
      <c r="F47">
        <v>23</v>
      </c>
      <c r="G47">
        <v>58</v>
      </c>
      <c r="H47">
        <v>5.5971599999999997</v>
      </c>
      <c r="I47">
        <v>170</v>
      </c>
      <c r="J47" s="1">
        <v>5640000</v>
      </c>
      <c r="K47" s="1">
        <v>5.52E-9</v>
      </c>
      <c r="L47">
        <v>357.90899999999999</v>
      </c>
      <c r="N47">
        <f>G47-G46</f>
        <v>10</v>
      </c>
      <c r="O47">
        <f>B47+C47+D47</f>
        <v>28</v>
      </c>
    </row>
    <row r="48" spans="1:15" x14ac:dyDescent="0.25">
      <c r="A48" t="s">
        <v>113</v>
      </c>
      <c r="B48">
        <v>229</v>
      </c>
      <c r="C48">
        <v>197</v>
      </c>
      <c r="D48">
        <v>224</v>
      </c>
      <c r="E48">
        <v>1699</v>
      </c>
      <c r="F48">
        <v>16</v>
      </c>
      <c r="G48">
        <v>42</v>
      </c>
      <c r="H48">
        <v>4.0053799999999997</v>
      </c>
      <c r="I48">
        <v>73</v>
      </c>
      <c r="J48" s="1">
        <v>2520000</v>
      </c>
      <c r="K48" s="1">
        <v>2.3699999999999999E-9</v>
      </c>
      <c r="L48">
        <v>84.037000000000006</v>
      </c>
    </row>
    <row r="49" spans="1:15" x14ac:dyDescent="0.25">
      <c r="A49" t="s">
        <v>154</v>
      </c>
      <c r="B49">
        <v>229</v>
      </c>
      <c r="C49">
        <v>197</v>
      </c>
      <c r="D49">
        <v>672</v>
      </c>
      <c r="E49">
        <v>5294</v>
      </c>
      <c r="F49">
        <v>27</v>
      </c>
      <c r="G49">
        <v>48</v>
      </c>
      <c r="H49">
        <v>5.4670300000000003</v>
      </c>
      <c r="I49">
        <v>238</v>
      </c>
      <c r="J49" s="1">
        <v>7850000</v>
      </c>
      <c r="K49" s="1">
        <v>2.8499999999999999E-9</v>
      </c>
      <c r="L49">
        <v>314.02</v>
      </c>
      <c r="N49">
        <f>G49-G48</f>
        <v>6</v>
      </c>
      <c r="O49">
        <f>B49+C49+D49</f>
        <v>1098</v>
      </c>
    </row>
    <row r="50" spans="1:15" x14ac:dyDescent="0.25">
      <c r="A50" t="s">
        <v>114</v>
      </c>
      <c r="B50">
        <v>62</v>
      </c>
      <c r="C50">
        <v>82</v>
      </c>
      <c r="D50">
        <v>33</v>
      </c>
      <c r="E50">
        <v>8365</v>
      </c>
      <c r="F50">
        <v>34</v>
      </c>
      <c r="G50">
        <v>64</v>
      </c>
      <c r="H50">
        <v>5.9249000000000001</v>
      </c>
      <c r="I50">
        <v>262</v>
      </c>
      <c r="J50" s="1">
        <v>12400000</v>
      </c>
      <c r="K50" s="1">
        <v>9.0099999999999993E-9</v>
      </c>
      <c r="L50">
        <v>826.48</v>
      </c>
    </row>
    <row r="51" spans="1:15" x14ac:dyDescent="0.25">
      <c r="A51" t="s">
        <v>155</v>
      </c>
      <c r="B51">
        <v>62</v>
      </c>
      <c r="C51">
        <v>82</v>
      </c>
      <c r="D51">
        <v>99</v>
      </c>
      <c r="E51">
        <v>25177</v>
      </c>
      <c r="F51">
        <v>59</v>
      </c>
      <c r="G51">
        <v>74</v>
      </c>
      <c r="H51">
        <v>6.8196300000000001</v>
      </c>
      <c r="I51">
        <v>713</v>
      </c>
      <c r="J51" s="1">
        <v>37400000</v>
      </c>
      <c r="K51" s="1">
        <v>1.0600000000000001E-8</v>
      </c>
      <c r="L51">
        <v>6225.16</v>
      </c>
      <c r="N51">
        <f>G51-G50</f>
        <v>10</v>
      </c>
      <c r="O51">
        <f>B51+C51+D51</f>
        <v>243</v>
      </c>
    </row>
    <row r="52" spans="1:15" x14ac:dyDescent="0.25">
      <c r="A52" t="s">
        <v>115</v>
      </c>
      <c r="B52">
        <v>256</v>
      </c>
      <c r="C52">
        <v>245</v>
      </c>
      <c r="D52">
        <v>0</v>
      </c>
      <c r="E52">
        <v>1591</v>
      </c>
      <c r="F52">
        <v>16</v>
      </c>
      <c r="G52">
        <v>46</v>
      </c>
      <c r="H52">
        <v>4.4690399999999997</v>
      </c>
      <c r="I52">
        <v>49</v>
      </c>
      <c r="J52" s="1">
        <v>2370000</v>
      </c>
      <c r="K52" s="1">
        <v>4.0300000000000004E-9</v>
      </c>
      <c r="L52">
        <v>85.209000000000003</v>
      </c>
    </row>
    <row r="53" spans="1:15" x14ac:dyDescent="0.25">
      <c r="A53" t="s">
        <v>156</v>
      </c>
      <c r="B53">
        <v>256</v>
      </c>
      <c r="C53">
        <v>245</v>
      </c>
      <c r="D53">
        <v>0</v>
      </c>
      <c r="E53">
        <v>5018</v>
      </c>
      <c r="F53">
        <v>27</v>
      </c>
      <c r="G53">
        <v>44</v>
      </c>
      <c r="H53">
        <v>4.4313099999999999</v>
      </c>
      <c r="I53">
        <v>125</v>
      </c>
      <c r="J53" s="1">
        <v>7440000</v>
      </c>
      <c r="K53" s="1">
        <v>4.3599999999999998E-9</v>
      </c>
      <c r="L53">
        <v>329.55099999999999</v>
      </c>
      <c r="N53">
        <f>G53-G52</f>
        <v>-2</v>
      </c>
      <c r="O53">
        <f>B53+C53+D53</f>
        <v>501</v>
      </c>
    </row>
    <row r="54" spans="1:15" x14ac:dyDescent="0.25">
      <c r="A54" t="s">
        <v>116</v>
      </c>
      <c r="B54">
        <v>64</v>
      </c>
      <c r="C54">
        <v>39</v>
      </c>
      <c r="D54">
        <v>377</v>
      </c>
      <c r="E54">
        <v>1494</v>
      </c>
      <c r="F54">
        <v>15</v>
      </c>
      <c r="G54">
        <v>38</v>
      </c>
      <c r="H54">
        <v>3.6761699999999999</v>
      </c>
      <c r="I54">
        <v>59</v>
      </c>
      <c r="J54" s="1">
        <v>2270000</v>
      </c>
      <c r="K54" s="1">
        <v>6.5700000000000003E-9</v>
      </c>
      <c r="L54">
        <v>53.137</v>
      </c>
    </row>
    <row r="55" spans="1:15" x14ac:dyDescent="0.25">
      <c r="A55" t="s">
        <v>157</v>
      </c>
      <c r="B55">
        <v>64</v>
      </c>
      <c r="C55">
        <v>39</v>
      </c>
      <c r="D55">
        <v>1131</v>
      </c>
      <c r="E55">
        <v>4521</v>
      </c>
      <c r="F55">
        <v>25</v>
      </c>
      <c r="G55">
        <v>44</v>
      </c>
      <c r="H55">
        <v>3.9453499999999999</v>
      </c>
      <c r="I55">
        <v>154</v>
      </c>
      <c r="J55" s="1">
        <v>6830000</v>
      </c>
      <c r="K55" s="1">
        <v>6.4300000000000003E-9</v>
      </c>
      <c r="L55">
        <v>238.81700000000001</v>
      </c>
      <c r="N55">
        <f>G55-G54</f>
        <v>6</v>
      </c>
      <c r="O55">
        <f>B55+C55+D55</f>
        <v>1234</v>
      </c>
    </row>
    <row r="56" spans="1:15" x14ac:dyDescent="0.25">
      <c r="A56" t="s">
        <v>117</v>
      </c>
      <c r="B56">
        <v>229</v>
      </c>
      <c r="C56">
        <v>197</v>
      </c>
      <c r="D56">
        <v>224</v>
      </c>
      <c r="E56">
        <v>1362</v>
      </c>
      <c r="F56">
        <v>14</v>
      </c>
      <c r="G56">
        <v>40</v>
      </c>
      <c r="H56">
        <v>4.1467499999999999</v>
      </c>
      <c r="I56">
        <v>60</v>
      </c>
      <c r="J56" s="1">
        <v>2030000</v>
      </c>
      <c r="K56" s="1">
        <v>2.2400000000000001E-9</v>
      </c>
      <c r="L56">
        <v>86.123000000000005</v>
      </c>
    </row>
    <row r="57" spans="1:15" x14ac:dyDescent="0.25">
      <c r="A57" t="s">
        <v>158</v>
      </c>
      <c r="B57">
        <v>229</v>
      </c>
      <c r="C57">
        <v>197</v>
      </c>
      <c r="D57">
        <v>672</v>
      </c>
      <c r="E57">
        <v>4283</v>
      </c>
      <c r="F57">
        <v>24</v>
      </c>
      <c r="G57">
        <v>38</v>
      </c>
      <c r="H57">
        <v>5.1017200000000003</v>
      </c>
      <c r="I57">
        <v>192</v>
      </c>
      <c r="J57" s="1">
        <v>6350000</v>
      </c>
      <c r="K57" s="1">
        <v>2.6500000000000002E-9</v>
      </c>
      <c r="L57">
        <v>207.01400000000001</v>
      </c>
      <c r="N57">
        <f>G57-G56</f>
        <v>-2</v>
      </c>
      <c r="O57">
        <f>B57+C57+D57</f>
        <v>1098</v>
      </c>
    </row>
    <row r="58" spans="1:15" x14ac:dyDescent="0.25">
      <c r="A58" t="s">
        <v>118</v>
      </c>
      <c r="B58">
        <v>131</v>
      </c>
      <c r="C58">
        <v>114</v>
      </c>
      <c r="D58">
        <v>1122</v>
      </c>
      <c r="E58">
        <v>3602</v>
      </c>
      <c r="F58">
        <v>23</v>
      </c>
      <c r="G58">
        <v>50</v>
      </c>
      <c r="H58">
        <v>5.1929699999999999</v>
      </c>
      <c r="I58">
        <v>154</v>
      </c>
      <c r="J58" s="1">
        <v>5470000</v>
      </c>
      <c r="K58" s="1">
        <v>7.5300000000000003E-9</v>
      </c>
      <c r="L58">
        <v>289.63</v>
      </c>
    </row>
    <row r="59" spans="1:15" x14ac:dyDescent="0.25">
      <c r="A59" t="s">
        <v>159</v>
      </c>
      <c r="B59">
        <v>131</v>
      </c>
      <c r="C59">
        <v>114</v>
      </c>
      <c r="D59">
        <v>3366</v>
      </c>
      <c r="E59">
        <v>10920</v>
      </c>
      <c r="F59">
        <v>39</v>
      </c>
      <c r="G59">
        <v>60</v>
      </c>
      <c r="H59">
        <v>5.7470699999999999</v>
      </c>
      <c r="I59">
        <v>511</v>
      </c>
      <c r="J59" s="1">
        <v>16600000</v>
      </c>
      <c r="K59" s="1">
        <v>7.54E-9</v>
      </c>
      <c r="L59">
        <v>1562.75</v>
      </c>
      <c r="N59">
        <f>G59-G58</f>
        <v>10</v>
      </c>
      <c r="O59">
        <f>B59+C59+D59</f>
        <v>3611</v>
      </c>
    </row>
    <row r="60" spans="1:15" x14ac:dyDescent="0.25">
      <c r="A60" t="s">
        <v>119</v>
      </c>
      <c r="B60">
        <v>10</v>
      </c>
      <c r="C60">
        <v>10</v>
      </c>
      <c r="D60">
        <v>0</v>
      </c>
      <c r="E60">
        <v>4598</v>
      </c>
      <c r="F60">
        <v>25</v>
      </c>
      <c r="G60">
        <v>64</v>
      </c>
      <c r="H60">
        <v>5.3338400000000004</v>
      </c>
      <c r="I60">
        <v>135</v>
      </c>
      <c r="J60" s="1">
        <v>6810000</v>
      </c>
      <c r="K60" s="1">
        <v>5.8200000000000002E-9</v>
      </c>
      <c r="L60">
        <v>401.43400000000003</v>
      </c>
    </row>
    <row r="61" spans="1:15" x14ac:dyDescent="0.25">
      <c r="A61" t="s">
        <v>160</v>
      </c>
      <c r="B61">
        <v>10</v>
      </c>
      <c r="C61">
        <v>10</v>
      </c>
      <c r="D61">
        <v>0</v>
      </c>
      <c r="E61">
        <v>13804</v>
      </c>
      <c r="F61">
        <v>44</v>
      </c>
      <c r="G61">
        <v>62</v>
      </c>
      <c r="H61">
        <v>5.7019099999999998</v>
      </c>
      <c r="I61">
        <v>461</v>
      </c>
      <c r="J61" s="1">
        <v>20500000</v>
      </c>
      <c r="K61" s="1">
        <v>7.6600000000000004E-9</v>
      </c>
      <c r="L61">
        <v>1399.9</v>
      </c>
      <c r="N61">
        <f>G61-G60</f>
        <v>-2</v>
      </c>
      <c r="O61">
        <f>B61+C61+D61</f>
        <v>20</v>
      </c>
    </row>
    <row r="62" spans="1:15" x14ac:dyDescent="0.25">
      <c r="A62" t="s">
        <v>120</v>
      </c>
      <c r="B62">
        <v>8</v>
      </c>
      <c r="C62">
        <v>63</v>
      </c>
      <c r="D62">
        <v>0</v>
      </c>
      <c r="E62">
        <v>1064</v>
      </c>
      <c r="F62">
        <v>13</v>
      </c>
      <c r="G62">
        <v>50</v>
      </c>
      <c r="H62">
        <v>5.6486499999999999</v>
      </c>
      <c r="I62">
        <v>57</v>
      </c>
      <c r="J62" s="1">
        <v>1590000</v>
      </c>
      <c r="K62" s="1">
        <v>4.3699999999999996E-9</v>
      </c>
      <c r="L62">
        <v>53.45</v>
      </c>
    </row>
    <row r="63" spans="1:15" x14ac:dyDescent="0.25">
      <c r="A63" t="s">
        <v>161</v>
      </c>
      <c r="B63">
        <v>8</v>
      </c>
      <c r="C63">
        <v>63</v>
      </c>
      <c r="D63">
        <v>0</v>
      </c>
      <c r="E63">
        <v>3255</v>
      </c>
      <c r="F63">
        <v>22</v>
      </c>
      <c r="G63">
        <v>62</v>
      </c>
      <c r="H63">
        <v>6.0304599999999997</v>
      </c>
      <c r="I63">
        <v>221</v>
      </c>
      <c r="J63" s="1">
        <v>4830000</v>
      </c>
      <c r="K63" s="1">
        <v>5.7399999999999996E-9</v>
      </c>
      <c r="L63">
        <v>452.11399999999998</v>
      </c>
      <c r="N63">
        <f>G63-G62</f>
        <v>12</v>
      </c>
      <c r="O63">
        <f>B63+C63+D63</f>
        <v>71</v>
      </c>
    </row>
    <row r="64" spans="1:15" x14ac:dyDescent="0.25">
      <c r="A64" t="s">
        <v>121</v>
      </c>
      <c r="B64">
        <v>20</v>
      </c>
      <c r="C64">
        <v>116</v>
      </c>
      <c r="D64">
        <v>886</v>
      </c>
      <c r="E64">
        <v>3539</v>
      </c>
      <c r="F64">
        <v>23</v>
      </c>
      <c r="G64">
        <v>56</v>
      </c>
      <c r="H64">
        <v>6.6642099999999997</v>
      </c>
      <c r="I64">
        <v>153</v>
      </c>
      <c r="J64" s="1">
        <v>5320000</v>
      </c>
      <c r="K64" s="1">
        <v>1.04E-8</v>
      </c>
      <c r="L64">
        <v>429.65800000000002</v>
      </c>
    </row>
    <row r="65" spans="1:15" x14ac:dyDescent="0.25">
      <c r="A65" t="s">
        <v>162</v>
      </c>
      <c r="B65">
        <v>20</v>
      </c>
      <c r="C65">
        <v>116</v>
      </c>
      <c r="D65">
        <v>2658</v>
      </c>
      <c r="E65">
        <v>10733</v>
      </c>
      <c r="F65">
        <v>39</v>
      </c>
      <c r="G65">
        <v>66</v>
      </c>
      <c r="H65">
        <v>6.5103</v>
      </c>
      <c r="I65">
        <v>394</v>
      </c>
      <c r="J65" s="1">
        <v>16100000</v>
      </c>
      <c r="K65" s="1">
        <v>1.11E-8</v>
      </c>
      <c r="L65">
        <v>1383.44</v>
      </c>
      <c r="N65">
        <f>G65-G64</f>
        <v>10</v>
      </c>
      <c r="O65">
        <f>B65+C65+D65</f>
        <v>2794</v>
      </c>
    </row>
    <row r="66" spans="1:15" x14ac:dyDescent="0.25">
      <c r="A66" t="s">
        <v>122</v>
      </c>
      <c r="B66">
        <v>14</v>
      </c>
      <c r="C66">
        <v>14</v>
      </c>
      <c r="D66">
        <v>0</v>
      </c>
      <c r="E66">
        <v>1397</v>
      </c>
      <c r="F66">
        <v>14</v>
      </c>
      <c r="G66">
        <v>42</v>
      </c>
      <c r="H66">
        <v>5.74857</v>
      </c>
      <c r="I66">
        <v>67</v>
      </c>
      <c r="J66" s="1">
        <v>2070000</v>
      </c>
      <c r="K66" s="1">
        <v>4.2899999999999999E-9</v>
      </c>
      <c r="L66">
        <v>60.018999999999998</v>
      </c>
    </row>
    <row r="67" spans="1:15" x14ac:dyDescent="0.25">
      <c r="A67" t="s">
        <v>163</v>
      </c>
      <c r="B67">
        <v>14</v>
      </c>
      <c r="C67">
        <v>14</v>
      </c>
      <c r="D67">
        <v>0</v>
      </c>
      <c r="E67">
        <v>4205</v>
      </c>
      <c r="F67">
        <v>24</v>
      </c>
      <c r="G67">
        <v>50</v>
      </c>
      <c r="H67">
        <v>5.86212</v>
      </c>
      <c r="I67">
        <v>171</v>
      </c>
      <c r="J67" s="1">
        <v>6240000</v>
      </c>
      <c r="K67" s="1">
        <v>5.2700000000000002E-9</v>
      </c>
      <c r="L67">
        <v>368.64800000000002</v>
      </c>
      <c r="N67">
        <f>G67-G66</f>
        <v>8</v>
      </c>
      <c r="O67">
        <f>B67+C67+D67</f>
        <v>28</v>
      </c>
    </row>
    <row r="68" spans="1:15" x14ac:dyDescent="0.25">
      <c r="A68" t="s">
        <v>123</v>
      </c>
      <c r="B68">
        <v>16</v>
      </c>
      <c r="C68">
        <v>40</v>
      </c>
      <c r="D68">
        <v>0</v>
      </c>
      <c r="E68">
        <v>4575</v>
      </c>
      <c r="F68">
        <v>25</v>
      </c>
      <c r="G68">
        <v>64</v>
      </c>
      <c r="H68">
        <v>7.8308</v>
      </c>
      <c r="I68">
        <v>179</v>
      </c>
      <c r="J68" s="1">
        <v>6780000</v>
      </c>
      <c r="K68" s="1">
        <v>6.41E-9</v>
      </c>
      <c r="L68">
        <v>397.95800000000003</v>
      </c>
    </row>
    <row r="69" spans="1:15" x14ac:dyDescent="0.25">
      <c r="A69" t="s">
        <v>164</v>
      </c>
      <c r="B69">
        <v>16</v>
      </c>
      <c r="C69">
        <v>40</v>
      </c>
      <c r="D69">
        <v>0</v>
      </c>
      <c r="E69">
        <v>13765</v>
      </c>
      <c r="F69">
        <v>44</v>
      </c>
      <c r="G69">
        <v>72</v>
      </c>
      <c r="H69">
        <v>7.7488400000000004</v>
      </c>
      <c r="I69">
        <v>397</v>
      </c>
      <c r="J69" s="1">
        <v>20400000</v>
      </c>
      <c r="K69" s="1">
        <v>8.2800000000000004E-9</v>
      </c>
      <c r="L69">
        <v>1005.6</v>
      </c>
      <c r="N69">
        <f>G69-G68</f>
        <v>8</v>
      </c>
      <c r="O69">
        <f>B69+C69+D69</f>
        <v>56</v>
      </c>
    </row>
    <row r="70" spans="1:15" x14ac:dyDescent="0.25">
      <c r="A70" t="s">
        <v>124</v>
      </c>
      <c r="B70">
        <v>4</v>
      </c>
      <c r="C70">
        <v>6</v>
      </c>
      <c r="D70">
        <v>8</v>
      </c>
      <c r="E70">
        <v>1930</v>
      </c>
      <c r="F70">
        <v>17</v>
      </c>
      <c r="G70">
        <v>30</v>
      </c>
      <c r="H70">
        <v>5.16031</v>
      </c>
      <c r="I70">
        <v>101</v>
      </c>
      <c r="J70" s="1">
        <v>2870000</v>
      </c>
      <c r="K70" s="1">
        <v>8.5799999999999997E-9</v>
      </c>
      <c r="L70">
        <v>2620.11</v>
      </c>
    </row>
    <row r="71" spans="1:15" x14ac:dyDescent="0.25">
      <c r="A71" t="s">
        <v>165</v>
      </c>
      <c r="B71">
        <v>4</v>
      </c>
      <c r="C71">
        <v>6</v>
      </c>
      <c r="D71">
        <v>24</v>
      </c>
      <c r="E71">
        <v>5796</v>
      </c>
      <c r="F71">
        <v>29</v>
      </c>
      <c r="G71">
        <v>34</v>
      </c>
      <c r="H71">
        <v>4.9792899999999998</v>
      </c>
      <c r="I71">
        <v>218</v>
      </c>
      <c r="J71" s="1">
        <v>8610000</v>
      </c>
      <c r="K71" s="1">
        <v>8.4000000000000008E-9</v>
      </c>
      <c r="L71">
        <v>425.303</v>
      </c>
      <c r="N71">
        <f>G71-G70</f>
        <v>4</v>
      </c>
      <c r="O71">
        <f>B71+C71+D71</f>
        <v>34</v>
      </c>
    </row>
    <row r="72" spans="1:15" x14ac:dyDescent="0.25">
      <c r="A72" t="s">
        <v>125</v>
      </c>
      <c r="B72">
        <v>29</v>
      </c>
      <c r="C72">
        <v>106</v>
      </c>
      <c r="D72">
        <v>1463</v>
      </c>
      <c r="E72">
        <v>6042</v>
      </c>
      <c r="F72">
        <v>30</v>
      </c>
      <c r="G72">
        <v>42</v>
      </c>
      <c r="H72">
        <v>4.0215199999999998</v>
      </c>
      <c r="I72">
        <v>148</v>
      </c>
      <c r="J72" s="1">
        <v>9420000</v>
      </c>
      <c r="K72" s="1">
        <v>6.3199999999999997E-9</v>
      </c>
      <c r="L72">
        <v>376.67099999999999</v>
      </c>
    </row>
    <row r="73" spans="1:15" x14ac:dyDescent="0.25">
      <c r="A73" t="s">
        <v>166</v>
      </c>
      <c r="B73">
        <v>29</v>
      </c>
      <c r="C73">
        <v>106</v>
      </c>
      <c r="D73">
        <v>4389</v>
      </c>
      <c r="E73">
        <v>18232</v>
      </c>
      <c r="F73">
        <v>51</v>
      </c>
      <c r="G73">
        <v>50</v>
      </c>
      <c r="H73">
        <v>3.96346</v>
      </c>
      <c r="I73">
        <v>152</v>
      </c>
      <c r="J73" s="1">
        <v>28400000</v>
      </c>
      <c r="K73" s="1">
        <v>6.7999999999999997E-9</v>
      </c>
      <c r="L73">
        <v>7381.12</v>
      </c>
      <c r="N73">
        <f>G73-G72</f>
        <v>8</v>
      </c>
      <c r="O73">
        <f>B73+C73+D73</f>
        <v>4524</v>
      </c>
    </row>
    <row r="74" spans="1:15" x14ac:dyDescent="0.25">
      <c r="A74" t="s">
        <v>126</v>
      </c>
      <c r="B74">
        <v>38</v>
      </c>
      <c r="C74">
        <v>304</v>
      </c>
      <c r="D74">
        <v>1260</v>
      </c>
      <c r="E74">
        <v>6177</v>
      </c>
      <c r="F74">
        <v>30</v>
      </c>
      <c r="G74">
        <v>44</v>
      </c>
      <c r="H74">
        <v>4.2280800000000003</v>
      </c>
      <c r="I74">
        <v>296</v>
      </c>
      <c r="J74" s="1">
        <v>9540000</v>
      </c>
      <c r="K74" s="1">
        <v>4.9900000000000003E-9</v>
      </c>
      <c r="L74">
        <v>459.98899999999998</v>
      </c>
    </row>
    <row r="75" spans="1:15" x14ac:dyDescent="0.25">
      <c r="A75" t="s">
        <v>167</v>
      </c>
      <c r="B75">
        <v>38</v>
      </c>
      <c r="C75">
        <v>304</v>
      </c>
      <c r="D75">
        <v>3780</v>
      </c>
      <c r="E75">
        <v>18835</v>
      </c>
      <c r="F75">
        <v>52</v>
      </c>
      <c r="G75">
        <v>56</v>
      </c>
      <c r="H75">
        <v>4.69062</v>
      </c>
      <c r="I75">
        <v>719</v>
      </c>
      <c r="J75" s="1">
        <v>29000000</v>
      </c>
      <c r="K75" s="1">
        <v>6.3899999999999996E-9</v>
      </c>
      <c r="L75">
        <v>2790.9</v>
      </c>
      <c r="N75">
        <f>G75-G74</f>
        <v>12</v>
      </c>
      <c r="O75">
        <f>B75+C75+D75</f>
        <v>4122</v>
      </c>
    </row>
    <row r="76" spans="1:15" x14ac:dyDescent="0.25">
      <c r="A76" t="s">
        <v>127</v>
      </c>
      <c r="B76">
        <v>41</v>
      </c>
      <c r="C76">
        <v>35</v>
      </c>
      <c r="D76">
        <v>0</v>
      </c>
      <c r="E76">
        <v>1750</v>
      </c>
      <c r="F76">
        <v>16</v>
      </c>
      <c r="G76">
        <v>46</v>
      </c>
      <c r="H76">
        <v>5.86111</v>
      </c>
      <c r="I76">
        <v>78</v>
      </c>
      <c r="J76" s="1">
        <v>2590000</v>
      </c>
      <c r="K76" s="1">
        <v>4.8399999999999998E-9</v>
      </c>
      <c r="L76">
        <v>105.526</v>
      </c>
    </row>
    <row r="77" spans="1:15" x14ac:dyDescent="0.25">
      <c r="A77" t="s">
        <v>168</v>
      </c>
      <c r="B77">
        <v>41</v>
      </c>
      <c r="C77">
        <v>35</v>
      </c>
      <c r="D77">
        <v>0</v>
      </c>
      <c r="E77">
        <v>5285</v>
      </c>
      <c r="F77">
        <v>27</v>
      </c>
      <c r="G77">
        <v>58</v>
      </c>
      <c r="H77">
        <v>6.6862399999999997</v>
      </c>
      <c r="I77">
        <v>197</v>
      </c>
      <c r="J77" s="1">
        <v>7840000</v>
      </c>
      <c r="K77" s="1">
        <v>5.2599999999999996E-9</v>
      </c>
      <c r="L77">
        <v>448.05799999999999</v>
      </c>
      <c r="N77">
        <f>G77-G76</f>
        <v>12</v>
      </c>
      <c r="O77">
        <f>B77+C77+D77</f>
        <v>76</v>
      </c>
    </row>
    <row r="78" spans="1:15" x14ac:dyDescent="0.25">
      <c r="A78" t="s">
        <v>128</v>
      </c>
      <c r="B78">
        <v>16</v>
      </c>
      <c r="C78">
        <v>46</v>
      </c>
      <c r="D78">
        <v>0</v>
      </c>
      <c r="E78">
        <v>3690</v>
      </c>
      <c r="F78">
        <v>23</v>
      </c>
      <c r="G78">
        <v>54</v>
      </c>
      <c r="H78">
        <v>7.0889100000000003</v>
      </c>
      <c r="I78">
        <v>139</v>
      </c>
      <c r="J78" s="1">
        <v>5470000</v>
      </c>
      <c r="K78" s="1">
        <v>6.9500000000000002E-9</v>
      </c>
      <c r="L78">
        <v>357.39600000000002</v>
      </c>
    </row>
    <row r="79" spans="1:15" x14ac:dyDescent="0.25">
      <c r="A79" t="s">
        <v>169</v>
      </c>
      <c r="B79">
        <v>16</v>
      </c>
      <c r="C79">
        <v>46</v>
      </c>
      <c r="D79">
        <v>0</v>
      </c>
      <c r="E79">
        <v>11116</v>
      </c>
      <c r="F79">
        <v>39</v>
      </c>
      <c r="G79">
        <v>66</v>
      </c>
      <c r="H79">
        <v>6.9234299999999998</v>
      </c>
      <c r="I79">
        <v>300</v>
      </c>
      <c r="J79" s="1">
        <v>16500000</v>
      </c>
      <c r="K79" s="1">
        <v>6.8999999999999997E-9</v>
      </c>
      <c r="L79">
        <v>1320.57</v>
      </c>
      <c r="N79">
        <f>G79-G78</f>
        <v>12</v>
      </c>
      <c r="O79">
        <f>B79+C79+D79</f>
        <v>62</v>
      </c>
    </row>
    <row r="80" spans="1:15" x14ac:dyDescent="0.25">
      <c r="A80" t="s">
        <v>129</v>
      </c>
      <c r="B80">
        <v>52</v>
      </c>
      <c r="C80">
        <v>122</v>
      </c>
      <c r="D80">
        <v>385</v>
      </c>
      <c r="E80">
        <v>1046</v>
      </c>
      <c r="F80">
        <v>13</v>
      </c>
      <c r="G80">
        <v>34</v>
      </c>
      <c r="H80">
        <v>3.6380699999999999</v>
      </c>
      <c r="I80">
        <v>41</v>
      </c>
      <c r="J80" s="1">
        <v>1590000</v>
      </c>
      <c r="K80" s="1">
        <v>6.1499999999999996E-9</v>
      </c>
      <c r="L80">
        <v>49.618000000000002</v>
      </c>
    </row>
    <row r="81" spans="1:15" x14ac:dyDescent="0.25">
      <c r="A81" t="s">
        <v>170</v>
      </c>
      <c r="B81">
        <v>52</v>
      </c>
      <c r="C81">
        <v>122</v>
      </c>
      <c r="D81">
        <v>1155</v>
      </c>
      <c r="E81">
        <v>3260</v>
      </c>
      <c r="F81">
        <v>22</v>
      </c>
      <c r="G81">
        <v>42</v>
      </c>
      <c r="H81">
        <v>4.3602600000000002</v>
      </c>
      <c r="I81">
        <v>147</v>
      </c>
      <c r="J81" s="1">
        <v>4900000</v>
      </c>
      <c r="K81" s="1">
        <v>6.1499999999999996E-9</v>
      </c>
      <c r="L81">
        <v>183.167</v>
      </c>
      <c r="N81">
        <f>G81-G80</f>
        <v>8</v>
      </c>
      <c r="O81">
        <f>B81+C81+D81</f>
        <v>1329</v>
      </c>
    </row>
    <row r="82" spans="1:15" x14ac:dyDescent="0.25">
      <c r="A82" t="s">
        <v>30</v>
      </c>
      <c r="B82">
        <v>14</v>
      </c>
      <c r="C82">
        <v>8</v>
      </c>
      <c r="D82">
        <v>0</v>
      </c>
      <c r="E82">
        <v>1522</v>
      </c>
      <c r="F82">
        <v>15</v>
      </c>
      <c r="G82" s="1">
        <v>60</v>
      </c>
      <c r="H82">
        <v>4.7909800000000002</v>
      </c>
      <c r="I82">
        <v>75</v>
      </c>
      <c r="J82" s="1">
        <v>2266450</v>
      </c>
      <c r="K82" s="1">
        <v>4.1541299999999996E-9</v>
      </c>
      <c r="L82">
        <v>22.625</v>
      </c>
    </row>
    <row r="83" spans="1:15" x14ac:dyDescent="0.25">
      <c r="A83" t="s">
        <v>31</v>
      </c>
      <c r="B83">
        <v>14</v>
      </c>
      <c r="C83">
        <v>8</v>
      </c>
      <c r="D83">
        <v>0</v>
      </c>
      <c r="E83">
        <v>4574</v>
      </c>
      <c r="F83">
        <v>25</v>
      </c>
      <c r="G83" s="1">
        <v>60</v>
      </c>
      <c r="H83">
        <v>5.3801699999999997</v>
      </c>
      <c r="I83">
        <v>185</v>
      </c>
      <c r="J83" s="1">
        <v>6784570</v>
      </c>
      <c r="K83" s="1">
        <v>5.1906799999999997E-9</v>
      </c>
      <c r="L83">
        <v>101.828</v>
      </c>
    </row>
    <row r="84" spans="1:15" x14ac:dyDescent="0.25">
      <c r="A84" t="s">
        <v>32</v>
      </c>
      <c r="B84">
        <v>38</v>
      </c>
      <c r="C84">
        <v>3</v>
      </c>
      <c r="D84">
        <v>0</v>
      </c>
      <c r="E84">
        <v>1878</v>
      </c>
      <c r="F84">
        <v>16</v>
      </c>
      <c r="G84" s="1">
        <v>60</v>
      </c>
      <c r="H84">
        <v>5.5392599999999996</v>
      </c>
      <c r="I84">
        <v>67</v>
      </c>
      <c r="J84" s="1">
        <v>2784920</v>
      </c>
      <c r="K84" s="1">
        <v>4.71209E-9</v>
      </c>
      <c r="L84">
        <v>34.256</v>
      </c>
    </row>
    <row r="85" spans="1:15" x14ac:dyDescent="0.25">
      <c r="A85" t="s">
        <v>33</v>
      </c>
      <c r="B85">
        <v>38</v>
      </c>
      <c r="C85">
        <v>3</v>
      </c>
      <c r="D85">
        <v>0</v>
      </c>
      <c r="E85">
        <v>5637</v>
      </c>
      <c r="F85">
        <v>29</v>
      </c>
      <c r="G85" s="1">
        <v>60</v>
      </c>
      <c r="H85">
        <v>6.3439699999999997</v>
      </c>
      <c r="I85">
        <v>191</v>
      </c>
      <c r="J85" s="1">
        <v>8354800</v>
      </c>
      <c r="K85" s="1">
        <v>6.0808699999999999E-9</v>
      </c>
      <c r="L85">
        <v>153.48500000000001</v>
      </c>
    </row>
    <row r="86" spans="1:15" x14ac:dyDescent="0.25">
      <c r="A86" t="s">
        <v>34</v>
      </c>
      <c r="B86">
        <v>9</v>
      </c>
      <c r="C86">
        <v>19</v>
      </c>
      <c r="D86">
        <v>0</v>
      </c>
      <c r="E86">
        <v>1262</v>
      </c>
      <c r="F86">
        <v>14</v>
      </c>
      <c r="G86" s="1">
        <v>60</v>
      </c>
      <c r="H86">
        <v>5.1307900000000002</v>
      </c>
      <c r="I86">
        <v>61</v>
      </c>
      <c r="J86" s="1">
        <v>1881300</v>
      </c>
      <c r="K86" s="1">
        <v>4.1424399999999996E-9</v>
      </c>
      <c r="L86">
        <v>20.928000000000001</v>
      </c>
    </row>
    <row r="87" spans="1:15" x14ac:dyDescent="0.25">
      <c r="A87" t="s">
        <v>35</v>
      </c>
      <c r="B87">
        <v>9</v>
      </c>
      <c r="C87">
        <v>19</v>
      </c>
      <c r="D87">
        <v>0</v>
      </c>
      <c r="E87">
        <v>3805</v>
      </c>
      <c r="F87">
        <v>23</v>
      </c>
      <c r="G87" s="1">
        <v>60</v>
      </c>
      <c r="H87">
        <v>5.66967</v>
      </c>
      <c r="I87">
        <v>182</v>
      </c>
      <c r="J87" s="1">
        <v>5643930</v>
      </c>
      <c r="K87" s="1">
        <v>5.04294E-9</v>
      </c>
      <c r="L87">
        <v>90.165999999999997</v>
      </c>
    </row>
    <row r="88" spans="1:15" x14ac:dyDescent="0.25">
      <c r="A88" t="s">
        <v>36</v>
      </c>
      <c r="B88">
        <v>229</v>
      </c>
      <c r="C88">
        <v>197</v>
      </c>
      <c r="D88">
        <v>224</v>
      </c>
      <c r="E88">
        <v>1699</v>
      </c>
      <c r="F88">
        <v>16</v>
      </c>
      <c r="G88" s="1">
        <v>60</v>
      </c>
      <c r="H88">
        <v>3.7933300000000001</v>
      </c>
      <c r="I88">
        <v>72</v>
      </c>
      <c r="J88" s="1">
        <v>2518280</v>
      </c>
      <c r="K88" s="1">
        <v>2.3734000000000001E-9</v>
      </c>
      <c r="L88">
        <v>43.024000000000001</v>
      </c>
    </row>
    <row r="89" spans="1:15" x14ac:dyDescent="0.25">
      <c r="A89" t="s">
        <v>37</v>
      </c>
      <c r="B89">
        <v>229</v>
      </c>
      <c r="C89">
        <v>197</v>
      </c>
      <c r="D89">
        <v>672</v>
      </c>
      <c r="E89">
        <v>5294</v>
      </c>
      <c r="F89">
        <v>27</v>
      </c>
      <c r="G89" s="1">
        <v>60</v>
      </c>
      <c r="H89">
        <v>5.1267699999999996</v>
      </c>
      <c r="I89">
        <v>213</v>
      </c>
      <c r="J89" s="1">
        <v>7851140</v>
      </c>
      <c r="K89" s="1">
        <v>2.75166E-9</v>
      </c>
      <c r="L89">
        <v>154.66200000000001</v>
      </c>
    </row>
    <row r="90" spans="1:15" x14ac:dyDescent="0.25">
      <c r="A90" t="s">
        <v>38</v>
      </c>
      <c r="B90">
        <v>62</v>
      </c>
      <c r="C90">
        <v>82</v>
      </c>
      <c r="D90">
        <v>33</v>
      </c>
      <c r="E90">
        <v>8365</v>
      </c>
      <c r="F90">
        <v>34</v>
      </c>
      <c r="G90" s="1">
        <v>60</v>
      </c>
      <c r="H90" s="1"/>
      <c r="J90" s="1"/>
      <c r="K90" s="1"/>
      <c r="L90">
        <v>582.87099999999998</v>
      </c>
    </row>
    <row r="91" spans="1:15" x14ac:dyDescent="0.25">
      <c r="A91" t="s">
        <v>39</v>
      </c>
      <c r="B91">
        <v>62</v>
      </c>
      <c r="C91">
        <v>82</v>
      </c>
      <c r="D91">
        <v>99</v>
      </c>
      <c r="E91">
        <v>25177</v>
      </c>
      <c r="F91">
        <v>59</v>
      </c>
      <c r="G91" s="1">
        <v>60</v>
      </c>
      <c r="H91" s="1"/>
      <c r="J91" s="1"/>
      <c r="K91" s="1"/>
      <c r="L91">
        <v>8371.9500000000007</v>
      </c>
    </row>
    <row r="92" spans="1:15" x14ac:dyDescent="0.25">
      <c r="A92" t="s">
        <v>40</v>
      </c>
      <c r="B92">
        <v>256</v>
      </c>
      <c r="C92">
        <v>245</v>
      </c>
      <c r="D92">
        <v>0</v>
      </c>
      <c r="E92">
        <v>1591</v>
      </c>
      <c r="F92">
        <v>16</v>
      </c>
      <c r="G92" s="1">
        <v>60</v>
      </c>
      <c r="H92">
        <v>4.1563499999999998</v>
      </c>
      <c r="I92">
        <v>55</v>
      </c>
      <c r="J92" s="1">
        <v>2370140</v>
      </c>
      <c r="K92" s="1">
        <v>3.8909600000000004E-9</v>
      </c>
      <c r="L92">
        <v>50.68</v>
      </c>
    </row>
    <row r="93" spans="1:15" x14ac:dyDescent="0.25">
      <c r="A93" t="s">
        <v>41</v>
      </c>
      <c r="B93">
        <v>256</v>
      </c>
      <c r="C93">
        <v>245</v>
      </c>
      <c r="D93">
        <v>0</v>
      </c>
      <c r="E93">
        <v>5018</v>
      </c>
      <c r="F93">
        <v>27</v>
      </c>
      <c r="G93" s="1">
        <v>60</v>
      </c>
      <c r="H93">
        <v>4.0777799999999997</v>
      </c>
      <c r="I93">
        <v>114</v>
      </c>
      <c r="J93" s="1">
        <v>7436360</v>
      </c>
      <c r="K93" s="1">
        <v>4.3482399999999999E-9</v>
      </c>
      <c r="L93">
        <v>141.36600000000001</v>
      </c>
    </row>
    <row r="94" spans="1:15" x14ac:dyDescent="0.25">
      <c r="A94" t="s">
        <v>42</v>
      </c>
      <c r="B94">
        <v>64</v>
      </c>
      <c r="C94">
        <v>39</v>
      </c>
      <c r="D94">
        <v>377</v>
      </c>
      <c r="E94">
        <v>1494</v>
      </c>
      <c r="F94">
        <v>15</v>
      </c>
      <c r="G94" s="1">
        <v>60</v>
      </c>
      <c r="H94">
        <v>3.2097799999999999</v>
      </c>
      <c r="I94">
        <v>61</v>
      </c>
      <c r="J94" s="1">
        <v>2266450</v>
      </c>
      <c r="K94" s="1">
        <v>6.6414500000000001E-9</v>
      </c>
      <c r="L94">
        <v>28.391999999999999</v>
      </c>
    </row>
    <row r="95" spans="1:15" x14ac:dyDescent="0.25">
      <c r="A95" t="s">
        <v>43</v>
      </c>
      <c r="B95">
        <v>64</v>
      </c>
      <c r="C95">
        <v>39</v>
      </c>
      <c r="D95">
        <v>1131</v>
      </c>
      <c r="E95">
        <v>4521</v>
      </c>
      <c r="F95">
        <v>25</v>
      </c>
      <c r="G95" s="1">
        <v>60</v>
      </c>
      <c r="H95">
        <v>3.6061399999999999</v>
      </c>
      <c r="I95">
        <v>149</v>
      </c>
      <c r="J95" s="1">
        <v>6829010</v>
      </c>
      <c r="K95" s="1">
        <v>6.7671899999999997E-9</v>
      </c>
      <c r="L95">
        <v>115.08499999999999</v>
      </c>
    </row>
    <row r="96" spans="1:15" x14ac:dyDescent="0.25">
      <c r="A96" t="s">
        <v>44</v>
      </c>
      <c r="B96">
        <v>229</v>
      </c>
      <c r="C96">
        <v>197</v>
      </c>
      <c r="D96">
        <v>224</v>
      </c>
      <c r="E96">
        <v>1362</v>
      </c>
      <c r="F96">
        <v>14</v>
      </c>
      <c r="G96" s="1">
        <v>60</v>
      </c>
      <c r="H96">
        <v>3.8411499999999998</v>
      </c>
      <c r="I96">
        <v>60</v>
      </c>
      <c r="J96" s="1">
        <v>2029430</v>
      </c>
      <c r="K96" s="1">
        <v>2.3050299999999998E-9</v>
      </c>
      <c r="L96">
        <v>36.32</v>
      </c>
    </row>
    <row r="97" spans="1:12" x14ac:dyDescent="0.25">
      <c r="A97" t="s">
        <v>45</v>
      </c>
      <c r="B97">
        <v>229</v>
      </c>
      <c r="C97">
        <v>197</v>
      </c>
      <c r="D97">
        <v>672</v>
      </c>
      <c r="E97">
        <v>4283</v>
      </c>
      <c r="F97">
        <v>24</v>
      </c>
      <c r="G97" s="1">
        <v>60</v>
      </c>
      <c r="H97">
        <v>4.8798899999999996</v>
      </c>
      <c r="I97">
        <v>190</v>
      </c>
      <c r="J97" s="1">
        <v>6354970</v>
      </c>
      <c r="K97" s="1">
        <v>2.7152500000000001E-9</v>
      </c>
      <c r="L97">
        <v>118.515</v>
      </c>
    </row>
    <row r="98" spans="1:12" x14ac:dyDescent="0.25">
      <c r="A98" t="s">
        <v>46</v>
      </c>
      <c r="B98">
        <v>131</v>
      </c>
      <c r="C98">
        <v>114</v>
      </c>
      <c r="D98">
        <v>1122</v>
      </c>
      <c r="E98">
        <v>3602</v>
      </c>
      <c r="F98">
        <v>23</v>
      </c>
      <c r="G98" s="1">
        <v>60</v>
      </c>
      <c r="H98">
        <v>4.7675599999999996</v>
      </c>
      <c r="I98">
        <v>152</v>
      </c>
      <c r="J98" s="1">
        <v>5466160</v>
      </c>
      <c r="K98" s="1">
        <v>7.32584E-9</v>
      </c>
      <c r="L98">
        <v>101.398</v>
      </c>
    </row>
    <row r="99" spans="1:12" x14ac:dyDescent="0.25">
      <c r="A99" t="s">
        <v>47</v>
      </c>
      <c r="B99">
        <v>131</v>
      </c>
      <c r="C99">
        <v>114</v>
      </c>
      <c r="D99">
        <v>3366</v>
      </c>
      <c r="E99">
        <v>10920</v>
      </c>
      <c r="F99">
        <v>39</v>
      </c>
      <c r="G99" s="1">
        <v>60</v>
      </c>
      <c r="H99">
        <v>5.7489100000000004</v>
      </c>
      <c r="I99">
        <v>495</v>
      </c>
      <c r="J99" s="1">
        <v>16561200</v>
      </c>
      <c r="K99" s="1">
        <v>7.5419499999999996E-9</v>
      </c>
      <c r="L99">
        <v>475.005</v>
      </c>
    </row>
    <row r="100" spans="1:12" x14ac:dyDescent="0.25">
      <c r="A100" t="s">
        <v>48</v>
      </c>
      <c r="B100">
        <v>10</v>
      </c>
      <c r="C100">
        <v>10</v>
      </c>
      <c r="D100">
        <v>0</v>
      </c>
      <c r="E100">
        <v>4598</v>
      </c>
      <c r="F100">
        <v>25</v>
      </c>
      <c r="G100" s="1">
        <v>60</v>
      </c>
      <c r="H100" s="1"/>
      <c r="I100" t="s">
        <v>27</v>
      </c>
      <c r="J100" s="1"/>
      <c r="K100" s="1"/>
      <c r="L100">
        <v>38375.1</v>
      </c>
    </row>
    <row r="101" spans="1:12" x14ac:dyDescent="0.25">
      <c r="A101" t="s">
        <v>49</v>
      </c>
      <c r="B101">
        <v>10</v>
      </c>
      <c r="C101">
        <v>10</v>
      </c>
      <c r="D101">
        <v>0</v>
      </c>
      <c r="E101">
        <v>13804</v>
      </c>
      <c r="F101">
        <v>44</v>
      </c>
      <c r="G101" s="1">
        <v>60</v>
      </c>
      <c r="H101" s="1"/>
      <c r="I101" t="s">
        <v>27</v>
      </c>
      <c r="J101" s="1"/>
      <c r="K101" s="1"/>
      <c r="L101">
        <v>673.23699999999997</v>
      </c>
    </row>
    <row r="102" spans="1:12" x14ac:dyDescent="0.25">
      <c r="A102" t="s">
        <v>50</v>
      </c>
      <c r="B102">
        <v>8</v>
      </c>
      <c r="C102">
        <v>63</v>
      </c>
      <c r="D102">
        <v>0</v>
      </c>
      <c r="E102">
        <v>1064</v>
      </c>
      <c r="F102">
        <v>13</v>
      </c>
      <c r="G102" s="1">
        <v>60</v>
      </c>
      <c r="H102">
        <v>5.2942900000000002</v>
      </c>
      <c r="I102">
        <v>62</v>
      </c>
      <c r="J102" s="1">
        <v>1585030</v>
      </c>
      <c r="K102" s="1">
        <v>4.1431300000000004E-9</v>
      </c>
      <c r="L102">
        <v>18.899000000000001</v>
      </c>
    </row>
    <row r="103" spans="1:12" x14ac:dyDescent="0.25">
      <c r="A103" t="s">
        <v>51</v>
      </c>
      <c r="B103">
        <v>8</v>
      </c>
      <c r="C103">
        <v>63</v>
      </c>
      <c r="D103">
        <v>0</v>
      </c>
      <c r="E103">
        <v>3255</v>
      </c>
      <c r="F103">
        <v>22</v>
      </c>
      <c r="G103" s="1">
        <v>60</v>
      </c>
      <c r="H103" s="1"/>
      <c r="I103" t="s">
        <v>27</v>
      </c>
      <c r="J103" s="1"/>
      <c r="K103" s="1"/>
      <c r="L103">
        <v>103.991</v>
      </c>
    </row>
    <row r="104" spans="1:12" x14ac:dyDescent="0.25">
      <c r="A104" t="s">
        <v>52</v>
      </c>
      <c r="B104">
        <v>20</v>
      </c>
      <c r="C104">
        <v>116</v>
      </c>
      <c r="D104">
        <v>886</v>
      </c>
      <c r="E104">
        <v>3539</v>
      </c>
      <c r="F104">
        <v>23</v>
      </c>
      <c r="G104" s="1">
        <v>60</v>
      </c>
      <c r="H104">
        <v>6.1713100000000001</v>
      </c>
      <c r="I104">
        <v>126</v>
      </c>
      <c r="J104" s="1">
        <v>5318030</v>
      </c>
      <c r="K104" s="1">
        <v>1.05616E-8</v>
      </c>
      <c r="L104">
        <v>107.33</v>
      </c>
    </row>
    <row r="105" spans="1:12" x14ac:dyDescent="0.25">
      <c r="A105" t="s">
        <v>53</v>
      </c>
      <c r="B105">
        <v>20</v>
      </c>
      <c r="C105">
        <v>116</v>
      </c>
      <c r="D105">
        <v>2658</v>
      </c>
      <c r="E105">
        <v>10733</v>
      </c>
      <c r="F105">
        <v>39</v>
      </c>
      <c r="G105" s="1">
        <v>60</v>
      </c>
      <c r="H105" s="1"/>
      <c r="I105" t="s">
        <v>27</v>
      </c>
      <c r="J105" s="1"/>
      <c r="K105" s="1"/>
      <c r="L105">
        <v>740.26599999999996</v>
      </c>
    </row>
    <row r="106" spans="1:12" x14ac:dyDescent="0.25">
      <c r="A106" t="s">
        <v>54</v>
      </c>
      <c r="B106">
        <v>14</v>
      </c>
      <c r="C106">
        <v>14</v>
      </c>
      <c r="D106">
        <v>0</v>
      </c>
      <c r="E106">
        <v>1397</v>
      </c>
      <c r="F106">
        <v>14</v>
      </c>
      <c r="G106" s="1">
        <v>60</v>
      </c>
      <c r="H106">
        <v>4.9957099999999999</v>
      </c>
      <c r="I106">
        <v>62</v>
      </c>
      <c r="J106" s="1">
        <v>2073870</v>
      </c>
      <c r="K106" s="1">
        <v>4.1541299999999996E-9</v>
      </c>
      <c r="L106">
        <v>21.286000000000001</v>
      </c>
    </row>
    <row r="107" spans="1:12" x14ac:dyDescent="0.25">
      <c r="A107" t="s">
        <v>55</v>
      </c>
      <c r="B107">
        <v>14</v>
      </c>
      <c r="C107">
        <v>14</v>
      </c>
      <c r="D107">
        <v>0</v>
      </c>
      <c r="E107">
        <v>4205</v>
      </c>
      <c r="F107">
        <v>24</v>
      </c>
      <c r="G107" s="1">
        <v>60</v>
      </c>
      <c r="H107">
        <v>5.6410299999999998</v>
      </c>
      <c r="I107">
        <v>160</v>
      </c>
      <c r="J107" s="1">
        <v>6236470</v>
      </c>
      <c r="K107" s="1">
        <v>5.0649400000000001E-9</v>
      </c>
      <c r="L107">
        <v>91.433000000000007</v>
      </c>
    </row>
    <row r="108" spans="1:12" x14ac:dyDescent="0.25">
      <c r="A108" t="s">
        <v>56</v>
      </c>
      <c r="B108">
        <v>16</v>
      </c>
      <c r="C108">
        <v>40</v>
      </c>
      <c r="D108">
        <v>0</v>
      </c>
      <c r="E108">
        <v>4575</v>
      </c>
      <c r="F108">
        <v>25</v>
      </c>
      <c r="G108" s="1">
        <v>60</v>
      </c>
      <c r="H108" s="1"/>
      <c r="I108" t="s">
        <v>27</v>
      </c>
      <c r="J108" s="1"/>
      <c r="K108" s="1"/>
      <c r="L108">
        <v>197.94900000000001</v>
      </c>
    </row>
    <row r="109" spans="1:12" x14ac:dyDescent="0.25">
      <c r="A109" t="s">
        <v>57</v>
      </c>
      <c r="B109">
        <v>16</v>
      </c>
      <c r="C109">
        <v>40</v>
      </c>
      <c r="D109">
        <v>0</v>
      </c>
      <c r="E109">
        <v>13765</v>
      </c>
      <c r="F109">
        <v>44</v>
      </c>
      <c r="G109" s="1">
        <v>60</v>
      </c>
      <c r="H109" s="1"/>
      <c r="I109" t="s">
        <v>27</v>
      </c>
      <c r="J109" s="1"/>
      <c r="K109" s="1"/>
      <c r="L109">
        <v>1356</v>
      </c>
    </row>
    <row r="110" spans="1:12" x14ac:dyDescent="0.25">
      <c r="A110" t="s">
        <v>58</v>
      </c>
      <c r="B110">
        <v>4</v>
      </c>
      <c r="C110">
        <v>6</v>
      </c>
      <c r="D110">
        <v>8</v>
      </c>
      <c r="E110">
        <v>1930</v>
      </c>
      <c r="F110">
        <v>17</v>
      </c>
      <c r="G110" s="1">
        <v>60</v>
      </c>
      <c r="H110">
        <v>4.6213699999999998</v>
      </c>
      <c r="I110">
        <v>82</v>
      </c>
      <c r="J110" s="1">
        <v>2873800</v>
      </c>
      <c r="K110" s="1">
        <v>8.1792799999999999E-9</v>
      </c>
      <c r="L110">
        <v>27.867999999999999</v>
      </c>
    </row>
    <row r="111" spans="1:12" x14ac:dyDescent="0.25">
      <c r="A111" t="s">
        <v>59</v>
      </c>
      <c r="B111">
        <v>4</v>
      </c>
      <c r="C111">
        <v>6</v>
      </c>
      <c r="D111">
        <v>24</v>
      </c>
      <c r="E111">
        <v>5796</v>
      </c>
      <c r="F111">
        <v>29</v>
      </c>
      <c r="G111" s="1">
        <v>60</v>
      </c>
      <c r="H111">
        <v>4.7544399999999998</v>
      </c>
      <c r="I111">
        <v>246</v>
      </c>
      <c r="J111" s="1">
        <v>8606620</v>
      </c>
      <c r="K111" s="1">
        <v>8.4642399999999993E-9</v>
      </c>
      <c r="L111">
        <v>120.25700000000001</v>
      </c>
    </row>
    <row r="112" spans="1:12" x14ac:dyDescent="0.25">
      <c r="A112" t="s">
        <v>60</v>
      </c>
      <c r="B112">
        <v>29</v>
      </c>
      <c r="C112">
        <v>106</v>
      </c>
      <c r="D112">
        <v>1463</v>
      </c>
      <c r="E112">
        <v>6042</v>
      </c>
      <c r="F112">
        <v>30</v>
      </c>
      <c r="G112" s="1">
        <v>60</v>
      </c>
      <c r="H112">
        <v>3.6699799999999998</v>
      </c>
      <c r="I112">
        <v>148</v>
      </c>
      <c r="J112" s="1">
        <v>9421330</v>
      </c>
      <c r="K112" s="1">
        <v>6.2401599999999997E-9</v>
      </c>
      <c r="L112">
        <v>172.41300000000001</v>
      </c>
    </row>
    <row r="113" spans="1:12" x14ac:dyDescent="0.25">
      <c r="A113" t="s">
        <v>61</v>
      </c>
      <c r="B113">
        <v>29</v>
      </c>
      <c r="C113">
        <v>106</v>
      </c>
      <c r="D113">
        <v>4389</v>
      </c>
      <c r="E113">
        <v>18232</v>
      </c>
      <c r="F113">
        <v>51</v>
      </c>
      <c r="G113" s="1">
        <v>60</v>
      </c>
      <c r="H113">
        <v>3.8730899999999999</v>
      </c>
      <c r="I113">
        <v>142</v>
      </c>
      <c r="J113" s="1">
        <v>28442000</v>
      </c>
      <c r="K113" s="1">
        <v>6.5246399999999999E-9</v>
      </c>
      <c r="L113">
        <v>758.58500000000004</v>
      </c>
    </row>
    <row r="114" spans="1:12" x14ac:dyDescent="0.25">
      <c r="A114" t="s">
        <v>62</v>
      </c>
      <c r="B114">
        <v>38</v>
      </c>
      <c r="C114">
        <v>304</v>
      </c>
      <c r="D114">
        <v>1260</v>
      </c>
      <c r="E114">
        <v>6177</v>
      </c>
      <c r="F114">
        <v>30</v>
      </c>
      <c r="G114" s="1">
        <v>60</v>
      </c>
      <c r="H114">
        <v>3.8316599999999998</v>
      </c>
      <c r="I114">
        <v>265</v>
      </c>
      <c r="J114" s="1">
        <v>9539840</v>
      </c>
      <c r="K114" s="1">
        <v>4.9534699999999999E-9</v>
      </c>
      <c r="L114">
        <v>195.83199999999999</v>
      </c>
    </row>
    <row r="115" spans="1:12" x14ac:dyDescent="0.25">
      <c r="A115" t="s">
        <v>63</v>
      </c>
      <c r="B115">
        <v>38</v>
      </c>
      <c r="C115">
        <v>304</v>
      </c>
      <c r="D115">
        <v>3780</v>
      </c>
      <c r="E115">
        <v>18835</v>
      </c>
      <c r="F115">
        <v>52</v>
      </c>
      <c r="G115" s="1">
        <v>60</v>
      </c>
      <c r="H115">
        <v>4.6737500000000001</v>
      </c>
      <c r="I115">
        <v>757</v>
      </c>
      <c r="J115" s="1">
        <v>29034600</v>
      </c>
      <c r="K115" s="1">
        <v>6.2866700000000002E-9</v>
      </c>
      <c r="L115">
        <v>944.36400000000003</v>
      </c>
    </row>
    <row r="116" spans="1:12" x14ac:dyDescent="0.25">
      <c r="A116" t="s">
        <v>64</v>
      </c>
      <c r="B116">
        <v>41</v>
      </c>
      <c r="C116">
        <v>35</v>
      </c>
      <c r="D116">
        <v>0</v>
      </c>
      <c r="E116">
        <v>1750</v>
      </c>
      <c r="F116">
        <v>16</v>
      </c>
      <c r="G116" s="1">
        <v>60</v>
      </c>
      <c r="H116">
        <v>5.3077800000000002</v>
      </c>
      <c r="I116">
        <v>73</v>
      </c>
      <c r="J116" s="1">
        <v>2592350</v>
      </c>
      <c r="K116" s="1">
        <v>4.0850699999999998E-9</v>
      </c>
      <c r="L116">
        <v>32.426000000000002</v>
      </c>
    </row>
    <row r="117" spans="1:12" x14ac:dyDescent="0.25">
      <c r="A117" t="s">
        <v>65</v>
      </c>
      <c r="B117">
        <v>41</v>
      </c>
      <c r="C117">
        <v>35</v>
      </c>
      <c r="D117">
        <v>0</v>
      </c>
      <c r="E117">
        <v>5285</v>
      </c>
      <c r="F117">
        <v>27</v>
      </c>
      <c r="G117" s="1">
        <v>60</v>
      </c>
      <c r="H117">
        <v>6.5629799999999996</v>
      </c>
      <c r="I117">
        <v>224</v>
      </c>
      <c r="J117" s="1">
        <v>7836320</v>
      </c>
      <c r="K117" s="1">
        <v>5.3274200000000002E-9</v>
      </c>
      <c r="L117">
        <v>149.18700000000001</v>
      </c>
    </row>
    <row r="118" spans="1:12" x14ac:dyDescent="0.25">
      <c r="A118" t="s">
        <v>66</v>
      </c>
      <c r="B118">
        <v>16</v>
      </c>
      <c r="C118">
        <v>46</v>
      </c>
      <c r="D118">
        <v>0</v>
      </c>
      <c r="E118">
        <v>3690</v>
      </c>
      <c r="F118">
        <v>23</v>
      </c>
      <c r="G118" s="1">
        <v>60</v>
      </c>
      <c r="H118">
        <v>6.4632300000000003</v>
      </c>
      <c r="I118">
        <v>99</v>
      </c>
      <c r="J118" s="1">
        <v>5466160</v>
      </c>
      <c r="K118" s="1">
        <v>5.3171100000000001E-9</v>
      </c>
      <c r="L118">
        <v>86.03</v>
      </c>
    </row>
    <row r="119" spans="1:12" x14ac:dyDescent="0.25">
      <c r="A119" t="s">
        <v>67</v>
      </c>
      <c r="B119">
        <v>16</v>
      </c>
      <c r="C119">
        <v>46</v>
      </c>
      <c r="D119">
        <v>0</v>
      </c>
      <c r="E119">
        <v>11116</v>
      </c>
      <c r="F119">
        <v>39</v>
      </c>
      <c r="G119" s="1">
        <v>60</v>
      </c>
      <c r="H119" s="1"/>
      <c r="I119" t="s">
        <v>27</v>
      </c>
      <c r="J119" s="1"/>
      <c r="K119" s="1"/>
      <c r="L119">
        <v>644.35400000000004</v>
      </c>
    </row>
    <row r="120" spans="1:12" x14ac:dyDescent="0.25">
      <c r="A120" t="s">
        <v>68</v>
      </c>
      <c r="B120">
        <v>52</v>
      </c>
      <c r="C120">
        <v>122</v>
      </c>
      <c r="D120">
        <v>385</v>
      </c>
      <c r="E120">
        <v>1046</v>
      </c>
      <c r="F120">
        <v>13</v>
      </c>
      <c r="G120" s="1">
        <v>60</v>
      </c>
      <c r="H120">
        <v>3.22621</v>
      </c>
      <c r="I120">
        <v>51</v>
      </c>
      <c r="J120" s="1">
        <v>1585030</v>
      </c>
      <c r="K120" s="1">
        <v>6.2195400000000002E-9</v>
      </c>
      <c r="L120">
        <v>20.384</v>
      </c>
    </row>
    <row r="121" spans="1:12" x14ac:dyDescent="0.25">
      <c r="A121" t="s">
        <v>69</v>
      </c>
      <c r="B121">
        <v>52</v>
      </c>
      <c r="C121">
        <v>122</v>
      </c>
      <c r="D121">
        <v>1155</v>
      </c>
      <c r="E121">
        <v>3260</v>
      </c>
      <c r="F121">
        <v>22</v>
      </c>
      <c r="G121" s="1">
        <v>60</v>
      </c>
      <c r="H121">
        <v>3.93092</v>
      </c>
      <c r="I121">
        <v>124</v>
      </c>
      <c r="J121" s="1">
        <v>4903250</v>
      </c>
      <c r="K121" s="1">
        <v>6.0827999999999997E-9</v>
      </c>
      <c r="L121">
        <v>79.888999999999996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200cw</vt:lpstr>
      <vt:lpstr>60cw</vt:lpstr>
      <vt:lpstr>0cw</vt:lpstr>
      <vt:lpstr>200 vs 0 non TMR</vt:lpstr>
      <vt:lpstr>Sheet4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2012-09-22T13:09:49Z</dcterms:created>
  <dcterms:modified xsi:type="dcterms:W3CDTF">2012-09-30T13:55:15Z</dcterms:modified>
</cp:coreProperties>
</file>