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sdel\Documents\Uni\Inferential Statistics\Coursework\Coursework 2\Programming\"/>
    </mc:Choice>
  </mc:AlternateContent>
  <xr:revisionPtr revIDLastSave="0" documentId="8_{EAA809A7-EEC0-4E43-8823-A5824F6D922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mkin Data" sheetId="7" r:id="rId1"/>
    <sheet name="χ²" sheetId="8" r:id="rId2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6" i="8" l="1"/>
  <c r="B13" i="8"/>
  <c r="B10" i="8"/>
  <c r="C10" i="8"/>
  <c r="D10" i="8"/>
  <c r="E10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B9" i="8"/>
  <c r="E7" i="8"/>
  <c r="D7" i="8"/>
  <c r="C7" i="8"/>
  <c r="B7" i="8"/>
  <c r="AF6" i="8"/>
  <c r="AE6" i="8"/>
  <c r="AD6" i="8"/>
  <c r="AC6" i="8"/>
  <c r="AB6" i="8"/>
  <c r="AA6" i="8"/>
  <c r="Z6" i="8"/>
  <c r="Y6" i="8"/>
  <c r="X6" i="8"/>
  <c r="N6" i="8"/>
  <c r="W6" i="8"/>
  <c r="V6" i="8"/>
  <c r="U6" i="8"/>
  <c r="T6" i="8"/>
  <c r="S6" i="8"/>
  <c r="R6" i="8"/>
  <c r="Q6" i="8"/>
  <c r="O6" i="8"/>
  <c r="P6" i="8"/>
  <c r="M6" i="8"/>
  <c r="L6" i="8"/>
  <c r="K6" i="8"/>
  <c r="J6" i="8"/>
  <c r="I6" i="8"/>
  <c r="G6" i="8"/>
  <c r="H6" i="8"/>
  <c r="F6" i="8"/>
  <c r="E6" i="8"/>
  <c r="D6" i="8"/>
  <c r="C6" i="8"/>
  <c r="B6" i="8"/>
  <c r="AG4" i="8"/>
  <c r="AG3" i="8"/>
  <c r="AG2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B4" i="8"/>
  <c r="Z7" i="8" a="1"/>
  <c r="AF7" i="8" a="1"/>
  <c r="V7" i="8" a="1"/>
  <c r="W7" i="8" a="1"/>
  <c r="M7" i="8" a="1"/>
  <c r="J7" i="8" a="1"/>
  <c r="T7" i="8" a="1"/>
  <c r="AA7" i="8" a="1"/>
  <c r="P7" i="8" a="1"/>
  <c r="Q7" i="8" a="1"/>
  <c r="R7" i="8" a="1"/>
  <c r="S7" i="8" a="1"/>
  <c r="AD7" i="8" a="1"/>
  <c r="AC7" i="8" a="1"/>
  <c r="X7" i="8" a="1"/>
  <c r="Y7" i="8" a="1"/>
  <c r="K7" i="8" a="1"/>
  <c r="L7" i="8" a="1"/>
  <c r="I7" i="8" a="1"/>
  <c r="U7" i="8" a="1"/>
  <c r="H7" i="8" a="1"/>
  <c r="G7" i="8" a="1"/>
  <c r="F7" i="8" a="1"/>
  <c r="AB7" i="8" a="1"/>
  <c r="AE7" i="8" a="1"/>
  <c r="O7" i="8" a="1"/>
  <c r="N7" i="8" a="1"/>
  <c r="S7" i="8" l="1"/>
  <c r="S10" i="8" s="1"/>
  <c r="R7" i="8"/>
  <c r="R10" i="8" s="1"/>
  <c r="W7" i="8"/>
  <c r="W10" i="8" s="1"/>
  <c r="AB7" i="8"/>
  <c r="AB10" i="8" s="1"/>
  <c r="P7" i="8"/>
  <c r="P10" i="8" s="1"/>
  <c r="AA7" i="8"/>
  <c r="AA10" i="8" s="1"/>
  <c r="U7" i="8"/>
  <c r="U10" i="8" s="1"/>
  <c r="O7" i="8"/>
  <c r="O10" i="8" s="1"/>
  <c r="AE7" i="8"/>
  <c r="AE10" i="8" s="1"/>
  <c r="Y7" i="8"/>
  <c r="Y10" i="8" s="1"/>
  <c r="AD7" i="8"/>
  <c r="AD10" i="8" s="1"/>
  <c r="X7" i="8"/>
  <c r="X10" i="8" s="1"/>
  <c r="AC7" i="8"/>
  <c r="AC10" i="8" s="1"/>
  <c r="Q7" i="8"/>
  <c r="Q10" i="8" s="1"/>
  <c r="V7" i="8"/>
  <c r="V10" i="8" s="1"/>
  <c r="AF7" i="8"/>
  <c r="AF10" i="8" s="1"/>
  <c r="Z7" i="8"/>
  <c r="Z10" i="8" s="1"/>
  <c r="T7" i="8"/>
  <c r="T10" i="8" s="1"/>
  <c r="N7" i="8"/>
  <c r="N10" i="8" s="1"/>
  <c r="M7" i="8"/>
  <c r="M10" i="8" s="1"/>
  <c r="L7" i="8"/>
  <c r="L10" i="8" s="1"/>
  <c r="K7" i="8"/>
  <c r="K10" i="8" s="1"/>
  <c r="J7" i="8"/>
  <c r="J10" i="8" s="1"/>
  <c r="I7" i="8"/>
  <c r="I10" i="8" s="1"/>
  <c r="H7" i="8"/>
  <c r="H10" i="8" s="1"/>
  <c r="G7" i="8"/>
  <c r="G10" i="8" s="1"/>
  <c r="F7" i="8"/>
  <c r="F10" i="8" l="1"/>
  <c r="AG7" i="8"/>
  <c r="B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<sst xmlns="http://schemas.openxmlformats.org/spreadsheetml/2006/main" count="58" uniqueCount="58">
  <si>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 xml:space="preserve"> 2019:  grade 7 (cumulative %)</t>
  </si>
  <si>
    <t xml:space="preserve"> 2019:  grade 9 (cumulative %)</t>
  </si>
  <si>
    <t xml:space="preserve"> 2019:  grade 8 (cumulative %)</t>
  </si>
  <si>
    <t xml:space="preserve"> 2019:  grade 6 (cumulative %)</t>
  </si>
  <si>
    <t xml:space="preserve"> 2019:  grade 5 (cumulative %)</t>
  </si>
  <si>
    <t xml:space="preserve"> 2019:  grade 4 (cumulative %)</t>
  </si>
  <si>
    <t xml:space="preserve"> 2019:  grade 3 (cumulative %)</t>
  </si>
  <si>
    <t xml:space="preserve"> 2019:  grade 2 (cumulative %)</t>
  </si>
  <si>
    <t xml:space="preserve"> 2019:  grade 1 (cumulative %)</t>
  </si>
  <si>
    <t>2020 grade 9 (cumulative %)</t>
  </si>
  <si>
    <t>2020 grade 8 (cumulative %)</t>
  </si>
  <si>
    <t>2020 grade 7 (cumulative %)</t>
  </si>
  <si>
    <t>2020 grade 6 (cumulative %)</t>
  </si>
  <si>
    <t>2020 grade 5 (cumulative %)</t>
  </si>
  <si>
    <t>2020 grade 4 (cumulative %)</t>
  </si>
  <si>
    <t>2020 grade 3 (cumulative %)</t>
  </si>
  <si>
    <t>2020 grade 2 (cumulative %)</t>
  </si>
  <si>
    <t>2020 grade 1 (cumulative %)</t>
  </si>
  <si>
    <t>2020 Number of Pumpkins</t>
  </si>
  <si>
    <t>2019: number of pumpkins</t>
  </si>
  <si>
    <t>Texas</t>
  </si>
  <si>
    <t>Missouri</t>
  </si>
  <si>
    <t>Iowa</t>
  </si>
  <si>
    <t>Oklahoma</t>
  </si>
  <si>
    <t>Ohio</t>
  </si>
  <si>
    <t>Kentucky</t>
  </si>
  <si>
    <t>Illinois</t>
  </si>
  <si>
    <t>Tennessee</t>
  </si>
  <si>
    <t>California</t>
  </si>
  <si>
    <t>Minnesota</t>
  </si>
  <si>
    <t>Wisconsin</t>
  </si>
  <si>
    <t>Kansas</t>
  </si>
  <si>
    <t>Indiana</t>
  </si>
  <si>
    <t>Pennsylvania</t>
  </si>
  <si>
    <t>Florida</t>
  </si>
  <si>
    <t>Michigan</t>
  </si>
  <si>
    <t>North Carolina</t>
  </si>
  <si>
    <t>Nebraska</t>
  </si>
  <si>
    <t>Arkansas</t>
  </si>
  <si>
    <t xml:space="preserve">Virginia </t>
  </si>
  <si>
    <t>Georgia</t>
  </si>
  <si>
    <t>Colorado</t>
  </si>
  <si>
    <t>Alabama</t>
  </si>
  <si>
    <t>Oregan</t>
  </si>
  <si>
    <t>Washington</t>
  </si>
  <si>
    <t>Mississppi</t>
  </si>
  <si>
    <t>New York</t>
  </si>
  <si>
    <t>South Dakota</t>
  </si>
  <si>
    <t>Louisana</t>
  </si>
  <si>
    <t>Montana</t>
  </si>
  <si>
    <t>North Dakota</t>
  </si>
  <si>
    <t>All States</t>
  </si>
  <si>
    <t>State</t>
  </si>
  <si>
    <t>χ²</t>
  </si>
  <si>
    <t>dof</t>
  </si>
  <si>
    <t>Observed</t>
  </si>
  <si>
    <t>Expected</t>
  </si>
  <si>
    <t>χ²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</si>
</sst>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83B9C2"/>
        <bgColor rgb="FF000000"/>
      </patternFill>
    </fill>
    <fill>
      <patternFill patternType="solid">
        <fgColor rgb="FF2D838C"/>
        <bgColor rgb="FF000000"/>
      </patternFill>
    </fill>
    <fill>
      <patternFill patternType="solid">
        <fgColor rgb="FF74BBC4"/>
        <bgColor rgb="FF000000"/>
      </patternFill>
    </fill>
    <fill>
      <patternFill patternType="solid">
        <fgColor rgb="FFC8DEE4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theme="0" tint="-0.14996795556505021"/>
      </bottom>
      <diagonal/>
    </border>
    <border>
      <left style="thin">
        <color theme="0" tint="-0.499984740745262"/>
      </left>
      <right/>
      <top/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499984740745262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theme="0" tint="-0.14996795556505021"/>
      </bottom>
      <diagonal/>
    </border>
    <border>
      <left/>
      <right style="thin">
        <color rgb="FF000000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hair">
        <color theme="0" tint="-0.14996795556505021"/>
      </top>
      <bottom style="thin">
        <color rgb="FF000000"/>
      </bottom>
      <diagonal/>
    </border>
    <border>
      <left/>
      <right/>
      <top style="hair">
        <color theme="0" tint="-0.14996795556505021"/>
      </top>
      <bottom style="thin">
        <color rgb="FF000000"/>
      </bottom>
      <diagonal/>
    </border>
    <border>
      <left/>
      <right style="thin">
        <color rgb="FF000000"/>
      </right>
      <top style="hair">
        <color theme="0" tint="-0.14996795556505021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35" borderId="0" xfId="0" applyFont="1" applyFill="1" applyAlignment="1">
      <alignment horizontal="center" vertical="center" wrapText="1"/>
    </xf>
    <xf numFmtId="0" fontId="18" fillId="35" borderId="15" xfId="0" applyFont="1" applyFill="1" applyBorder="1" applyAlignment="1">
      <alignment horizontal="center" vertical="center" wrapText="1"/>
    </xf>
    <xf numFmtId="0" fontId="19" fillId="36" borderId="0" xfId="0" applyFont="1" applyFill="1" applyAlignment="1">
      <alignment horizontal="center" vertical="center" wrapText="1"/>
    </xf>
    <xf numFmtId="0" fontId="19" fillId="36" borderId="15" xfId="0" applyFont="1" applyFill="1" applyBorder="1" applyAlignment="1">
      <alignment horizontal="center" vertical="center" wrapText="1"/>
    </xf>
    <xf numFmtId="0" fontId="20" fillId="37" borderId="14" xfId="0" applyFont="1" applyFill="1" applyBorder="1"/>
    <xf numFmtId="0" fontId="21" fillId="34" borderId="0" xfId="0" applyFont="1" applyFill="1" applyAlignment="1">
      <alignment horizontal="center" vertical="center"/>
    </xf>
    <xf numFmtId="0" fontId="20" fillId="33" borderId="13" xfId="0" applyFont="1" applyFill="1" applyBorder="1"/>
    <xf numFmtId="0" fontId="20" fillId="33" borderId="12" xfId="0" applyFont="1" applyFill="1" applyBorder="1"/>
    <xf numFmtId="0" fontId="20" fillId="33" borderId="20" xfId="0" applyFont="1" applyFill="1" applyBorder="1"/>
    <xf numFmtId="0" fontId="20" fillId="33" borderId="21" xfId="0" applyFont="1" applyFill="1" applyBorder="1"/>
    <xf numFmtId="0" fontId="20" fillId="33" borderId="22" xfId="0" applyFont="1" applyFill="1" applyBorder="1"/>
    <xf numFmtId="0" fontId="20" fillId="33" borderId="23" xfId="0" applyFont="1" applyFill="1" applyBorder="1"/>
    <xf numFmtId="0" fontId="0" fillId="0" borderId="0" xfId="0" applyAlignment="1">
      <alignment horizontal="left"/>
    </xf>
    <xf numFmtId="0" fontId="19" fillId="37" borderId="14" xfId="0" applyFont="1" applyFill="1" applyBorder="1"/>
    <xf numFmtId="0" fontId="20" fillId="37" borderId="18" xfId="0" applyFont="1" applyFill="1" applyBorder="1"/>
    <xf numFmtId="0" fontId="19" fillId="0" borderId="11" xfId="0" applyFont="1" applyBorder="1"/>
    <xf numFmtId="0" fontId="20" fillId="33" borderId="16" xfId="0" applyFont="1" applyFill="1" applyBorder="1"/>
    <xf numFmtId="0" fontId="19" fillId="0" borderId="10" xfId="0" applyFont="1" applyBorder="1"/>
    <xf numFmtId="0" fontId="19" fillId="0" borderId="19" xfId="0" applyFont="1" applyBorder="1"/>
    <xf numFmtId="0" fontId="20" fillId="33" borderId="17" xfId="0" applyFont="1" applyFill="1" applyBorder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3DFE5"/>
      <color rgb="FF74BBC4"/>
      <color rgb="FF2D838C"/>
      <color rgb="FF0758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A178-D34B-42DB-BC30-4E6F1360C250}">
  <dimension ref="A1:U34"/>
  <sheetViews>
    <sheetView topLeftCell="A15" workbookViewId="0">
      <selection activeCell="B2" sqref="B2:C32"/>
    </sheetView>
  </sheetViews>
  <sheetFormatPr defaultColWidth="8.7265625" defaultRowHeight="14.5" x14ac:dyDescent="0.35"/>
  <cols>
    <col min="1" max="1" width="16.26953125" bestFit="1" customWidth="1"/>
    <col min="2" max="2" width="18.453125" bestFit="1" customWidth="1"/>
    <col min="3" max="11" width="17" bestFit="1" customWidth="1"/>
    <col min="12" max="12" width="16" bestFit="1" customWidth="1"/>
    <col min="13" max="21" width="15.7265625" bestFit="1" customWidth="1"/>
    <col min="22" max="22" width="17.453125" customWidth="1"/>
    <col min="23" max="23" width="15" customWidth="1"/>
    <col min="24" max="24" width="15.26953125" customWidth="1"/>
    <col min="25" max="25" width="15.7265625" customWidth="1"/>
    <col min="26" max="26" width="14.7265625" customWidth="1"/>
    <col min="27" max="27" width="15.7265625" customWidth="1"/>
    <col min="28" max="28" width="17.1796875" customWidth="1"/>
    <col min="29" max="29" width="16.453125" customWidth="1"/>
    <col min="30" max="30" width="17" customWidth="1"/>
    <col min="31" max="31" width="19.7265625" customWidth="1"/>
  </cols>
  <sheetData>
    <row r="1" spans="1:21" ht="60" customHeight="1" x14ac:dyDescent="0.35">
      <c r="A1" s="6" t="s">
        <v>52</v>
      </c>
      <c r="B1" s="1" t="s">
        <v>18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19</v>
      </c>
      <c r="M1" s="3" t="s">
        <v>1</v>
      </c>
      <c r="N1" s="3" t="s">
        <v>2</v>
      </c>
      <c r="O1" s="3" t="s">
        <v>0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4" t="s">
        <v>8</v>
      </c>
    </row>
    <row r="2" spans="1:21" ht="18.5" x14ac:dyDescent="0.45">
      <c r="A2" s="5" t="s">
        <v>20</v>
      </c>
      <c r="B2" s="7">
        <v>814708</v>
      </c>
      <c r="C2" s="8">
        <v>1.4</v>
      </c>
      <c r="D2" s="8">
        <v>4.4000000000000004</v>
      </c>
      <c r="E2" s="8">
        <v>10.5</v>
      </c>
      <c r="F2" s="8">
        <v>21.6</v>
      </c>
      <c r="G2" s="8">
        <v>41.1</v>
      </c>
      <c r="H2" s="8">
        <v>64.5</v>
      </c>
      <c r="I2" s="8">
        <v>84.4</v>
      </c>
      <c r="J2" s="8">
        <v>95.4</v>
      </c>
      <c r="K2" s="9">
        <v>99.6</v>
      </c>
      <c r="L2" s="8">
        <v>778626</v>
      </c>
      <c r="M2" s="8">
        <v>0.9</v>
      </c>
      <c r="N2" s="8">
        <v>3.1</v>
      </c>
      <c r="O2" s="8">
        <v>7.5</v>
      </c>
      <c r="P2" s="8">
        <v>16.399999999999999</v>
      </c>
      <c r="Q2" s="8">
        <v>34.200000000000003</v>
      </c>
      <c r="R2" s="8">
        <v>55.4</v>
      </c>
      <c r="S2" s="8">
        <v>77.099999999999994</v>
      </c>
      <c r="T2" s="8">
        <v>91.7</v>
      </c>
      <c r="U2" s="9">
        <v>97.9</v>
      </c>
    </row>
    <row r="3" spans="1:21" ht="18.5" x14ac:dyDescent="0.45">
      <c r="A3" s="5" t="s">
        <v>21</v>
      </c>
      <c r="B3" s="7">
        <v>734301</v>
      </c>
      <c r="C3" s="8">
        <v>4.2</v>
      </c>
      <c r="D3" s="8">
        <v>10.4</v>
      </c>
      <c r="E3" s="8">
        <v>19</v>
      </c>
      <c r="F3" s="8">
        <v>29.1</v>
      </c>
      <c r="G3" s="8">
        <v>45.7</v>
      </c>
      <c r="H3" s="8">
        <v>66.599999999999994</v>
      </c>
      <c r="I3" s="8">
        <v>84.4</v>
      </c>
      <c r="J3" s="8">
        <v>94.8</v>
      </c>
      <c r="K3" s="9">
        <v>99.3</v>
      </c>
      <c r="L3" s="8">
        <v>720098</v>
      </c>
      <c r="M3" s="8">
        <v>2.9</v>
      </c>
      <c r="N3" s="8">
        <v>8.5</v>
      </c>
      <c r="O3" s="8">
        <v>15.9</v>
      </c>
      <c r="P3" s="8">
        <v>24.9</v>
      </c>
      <c r="Q3" s="8">
        <v>39.700000000000003</v>
      </c>
      <c r="R3" s="8">
        <v>59.6</v>
      </c>
      <c r="S3" s="8">
        <v>78.2</v>
      </c>
      <c r="T3" s="8">
        <v>90.8</v>
      </c>
      <c r="U3" s="9">
        <v>97.7</v>
      </c>
    </row>
    <row r="4" spans="1:21" ht="18.5" x14ac:dyDescent="0.45">
      <c r="A4" s="5" t="s">
        <v>22</v>
      </c>
      <c r="B4" s="7">
        <v>733551</v>
      </c>
      <c r="C4" s="8">
        <v>3.4</v>
      </c>
      <c r="D4" s="8">
        <v>9</v>
      </c>
      <c r="E4" s="8">
        <v>18.7</v>
      </c>
      <c r="F4" s="8">
        <v>33.6</v>
      </c>
      <c r="G4" s="8">
        <v>50.9</v>
      </c>
      <c r="H4" s="8">
        <v>71.2</v>
      </c>
      <c r="I4" s="8">
        <v>90.8</v>
      </c>
      <c r="J4" s="8">
        <v>97.6</v>
      </c>
      <c r="K4" s="9">
        <v>99.6</v>
      </c>
      <c r="L4" s="8">
        <v>707059</v>
      </c>
      <c r="M4" s="8">
        <v>2.2000000000000002</v>
      </c>
      <c r="N4" s="8">
        <v>6.6</v>
      </c>
      <c r="O4" s="8">
        <v>13.9</v>
      </c>
      <c r="P4" s="8">
        <v>27.3</v>
      </c>
      <c r="Q4" s="8">
        <v>44.4</v>
      </c>
      <c r="R4" s="8">
        <v>61.8</v>
      </c>
      <c r="S4" s="8">
        <v>86.4</v>
      </c>
      <c r="T4" s="8">
        <v>95.3</v>
      </c>
      <c r="U4" s="9">
        <v>98.7</v>
      </c>
    </row>
    <row r="5" spans="1:21" ht="18.5" x14ac:dyDescent="0.45">
      <c r="A5" s="5" t="s">
        <v>23</v>
      </c>
      <c r="B5" s="7">
        <v>558591</v>
      </c>
      <c r="C5" s="8">
        <v>4.7</v>
      </c>
      <c r="D5" s="8">
        <v>12</v>
      </c>
      <c r="E5" s="8">
        <v>24.3</v>
      </c>
      <c r="F5" s="8">
        <v>42.2</v>
      </c>
      <c r="G5" s="8">
        <v>61.8</v>
      </c>
      <c r="H5" s="8">
        <v>79.7</v>
      </c>
      <c r="I5" s="8">
        <v>91.4</v>
      </c>
      <c r="J5" s="8">
        <v>97</v>
      </c>
      <c r="K5" s="9">
        <v>99.4</v>
      </c>
      <c r="L5" s="8">
        <v>546677</v>
      </c>
      <c r="M5" s="8">
        <v>3.6</v>
      </c>
      <c r="N5" s="8">
        <v>9.8000000000000007</v>
      </c>
      <c r="O5" s="8">
        <v>20.2</v>
      </c>
      <c r="P5" s="8">
        <v>36.9</v>
      </c>
      <c r="Q5" s="8">
        <v>56.3</v>
      </c>
      <c r="R5" s="8">
        <v>73.400000000000006</v>
      </c>
      <c r="S5" s="8">
        <v>87.4</v>
      </c>
      <c r="T5" s="8">
        <v>94.5</v>
      </c>
      <c r="U5" s="9">
        <v>98.3</v>
      </c>
    </row>
    <row r="6" spans="1:21" ht="18.5" x14ac:dyDescent="0.45">
      <c r="A6" s="5" t="s">
        <v>24</v>
      </c>
      <c r="B6" s="7">
        <v>273778</v>
      </c>
      <c r="C6" s="8">
        <v>7.1</v>
      </c>
      <c r="D6" s="8">
        <v>16.8</v>
      </c>
      <c r="E6" s="8">
        <v>29.4</v>
      </c>
      <c r="F6" s="8">
        <v>44.3</v>
      </c>
      <c r="G6" s="8">
        <v>59.2</v>
      </c>
      <c r="H6" s="8">
        <v>74.5</v>
      </c>
      <c r="I6" s="8">
        <v>87.2</v>
      </c>
      <c r="J6" s="8">
        <v>94.8</v>
      </c>
      <c r="K6" s="9">
        <v>99.1</v>
      </c>
      <c r="L6" s="8">
        <v>261537</v>
      </c>
      <c r="M6" s="8">
        <v>5.0999999999999996</v>
      </c>
      <c r="N6" s="8">
        <v>13.3</v>
      </c>
      <c r="O6" s="8">
        <v>24.6</v>
      </c>
      <c r="P6" s="8">
        <v>38.1</v>
      </c>
      <c r="Q6" s="8">
        <v>51.4</v>
      </c>
      <c r="R6" s="8">
        <v>63.6</v>
      </c>
      <c r="S6" s="8">
        <v>78.599999999999994</v>
      </c>
      <c r="T6" s="8">
        <v>89.7</v>
      </c>
      <c r="U6" s="9">
        <v>97</v>
      </c>
    </row>
    <row r="7" spans="1:21" ht="18.5" x14ac:dyDescent="0.45">
      <c r="A7" s="5" t="s">
        <v>25</v>
      </c>
      <c r="B7" s="7">
        <v>255344</v>
      </c>
      <c r="C7" s="8">
        <v>7.4</v>
      </c>
      <c r="D7" s="8">
        <v>17.3</v>
      </c>
      <c r="E7" s="8">
        <v>30.1</v>
      </c>
      <c r="F7" s="8">
        <v>45.1</v>
      </c>
      <c r="G7" s="8">
        <v>60.1</v>
      </c>
      <c r="H7" s="8">
        <v>75.5</v>
      </c>
      <c r="I7" s="8">
        <v>88.5</v>
      </c>
      <c r="J7" s="8">
        <v>96</v>
      </c>
      <c r="K7" s="9">
        <v>99.5</v>
      </c>
      <c r="L7" s="8">
        <v>251121</v>
      </c>
      <c r="M7" s="8">
        <v>4.8</v>
      </c>
      <c r="N7" s="8">
        <v>13</v>
      </c>
      <c r="O7" s="8">
        <v>24.5</v>
      </c>
      <c r="P7" s="8">
        <v>38.6</v>
      </c>
      <c r="Q7" s="8">
        <v>52.6</v>
      </c>
      <c r="R7" s="8">
        <v>65.2</v>
      </c>
      <c r="S7" s="8">
        <v>81.599999999999994</v>
      </c>
      <c r="T7" s="8">
        <v>92.4</v>
      </c>
      <c r="U7" s="9">
        <v>98.3</v>
      </c>
    </row>
    <row r="8" spans="1:21" ht="18.5" x14ac:dyDescent="0.45">
      <c r="A8" s="5" t="s">
        <v>26</v>
      </c>
      <c r="B8" s="7">
        <v>225719</v>
      </c>
      <c r="C8" s="8">
        <v>9.5</v>
      </c>
      <c r="D8" s="8">
        <v>20.8</v>
      </c>
      <c r="E8" s="8">
        <v>34.9</v>
      </c>
      <c r="F8" s="8">
        <v>51.2</v>
      </c>
      <c r="G8" s="8">
        <v>66.5</v>
      </c>
      <c r="H8" s="8">
        <v>80.5</v>
      </c>
      <c r="I8" s="8">
        <v>91.4</v>
      </c>
      <c r="J8" s="8">
        <v>96.9</v>
      </c>
      <c r="K8" s="9">
        <v>99.5</v>
      </c>
      <c r="L8" s="8">
        <v>227913</v>
      </c>
      <c r="M8" s="8">
        <v>7.4</v>
      </c>
      <c r="N8" s="8">
        <v>17.899999999999999</v>
      </c>
      <c r="O8" s="8">
        <v>30.5</v>
      </c>
      <c r="P8" s="8">
        <v>46.6</v>
      </c>
      <c r="Q8" s="8">
        <v>60.9</v>
      </c>
      <c r="R8" s="8">
        <v>72.3</v>
      </c>
      <c r="S8" s="8">
        <v>86.3</v>
      </c>
      <c r="T8" s="8">
        <v>94.3</v>
      </c>
      <c r="U8" s="9">
        <v>98.5</v>
      </c>
    </row>
    <row r="9" spans="1:21" ht="18.5" x14ac:dyDescent="0.45">
      <c r="A9" s="5" t="s">
        <v>27</v>
      </c>
      <c r="B9" s="7">
        <v>190400</v>
      </c>
      <c r="C9" s="8">
        <v>6.4</v>
      </c>
      <c r="D9" s="8">
        <v>15.6</v>
      </c>
      <c r="E9" s="8">
        <v>29.6</v>
      </c>
      <c r="F9" s="8">
        <v>49.3</v>
      </c>
      <c r="G9" s="8">
        <v>69.3</v>
      </c>
      <c r="H9" s="8">
        <v>86.4</v>
      </c>
      <c r="I9" s="8">
        <v>95.8</v>
      </c>
      <c r="J9" s="8">
        <v>99</v>
      </c>
      <c r="K9" s="9">
        <v>99.9</v>
      </c>
      <c r="L9" s="8">
        <v>182204</v>
      </c>
      <c r="M9" s="8">
        <v>4.7</v>
      </c>
      <c r="N9" s="8">
        <v>11.8</v>
      </c>
      <c r="O9" s="8">
        <v>22.7</v>
      </c>
      <c r="P9" s="8">
        <v>39.9</v>
      </c>
      <c r="Q9" s="8">
        <v>58.1</v>
      </c>
      <c r="R9" s="8">
        <v>75.099999999999994</v>
      </c>
      <c r="S9" s="8">
        <v>90</v>
      </c>
      <c r="T9" s="8">
        <v>97</v>
      </c>
      <c r="U9" s="9">
        <v>99.6</v>
      </c>
    </row>
    <row r="10" spans="1:21" ht="18.5" x14ac:dyDescent="0.45">
      <c r="A10" s="5" t="s">
        <v>28</v>
      </c>
      <c r="B10" s="7">
        <v>165251</v>
      </c>
      <c r="C10" s="8">
        <v>16.600000000000001</v>
      </c>
      <c r="D10" s="8">
        <v>33.299999999999997</v>
      </c>
      <c r="E10" s="8">
        <v>52.8</v>
      </c>
      <c r="F10" s="8">
        <v>73.099999999999994</v>
      </c>
      <c r="G10" s="8">
        <v>87.2</v>
      </c>
      <c r="H10" s="8">
        <v>94.6</v>
      </c>
      <c r="I10" s="8">
        <v>97.9</v>
      </c>
      <c r="J10" s="8">
        <v>99.4</v>
      </c>
      <c r="K10" s="9">
        <v>99.9</v>
      </c>
      <c r="L10" s="8">
        <v>165318</v>
      </c>
      <c r="M10" s="8">
        <v>12.3</v>
      </c>
      <c r="N10" s="8">
        <v>26.7</v>
      </c>
      <c r="O10" s="8">
        <v>42.3</v>
      </c>
      <c r="P10" s="8">
        <v>63</v>
      </c>
      <c r="Q10" s="8">
        <v>79.8</v>
      </c>
      <c r="R10" s="8">
        <v>89.6</v>
      </c>
      <c r="S10" s="8">
        <v>95.5</v>
      </c>
      <c r="T10" s="8">
        <v>98</v>
      </c>
      <c r="U10" s="9">
        <v>99.3</v>
      </c>
    </row>
    <row r="11" spans="1:21" ht="18.5" x14ac:dyDescent="0.45">
      <c r="A11" s="5" t="s">
        <v>29</v>
      </c>
      <c r="B11" s="7">
        <v>158643</v>
      </c>
      <c r="C11" s="8">
        <v>16.8</v>
      </c>
      <c r="D11" s="8">
        <v>33.5</v>
      </c>
      <c r="E11" s="8">
        <v>53.2</v>
      </c>
      <c r="F11" s="8">
        <v>72.7</v>
      </c>
      <c r="G11" s="8">
        <v>87.7</v>
      </c>
      <c r="H11" s="8">
        <v>95.7</v>
      </c>
      <c r="I11" s="8">
        <v>98.7</v>
      </c>
      <c r="J11" s="8">
        <v>99.7</v>
      </c>
      <c r="K11" s="9">
        <v>100</v>
      </c>
      <c r="L11" s="8">
        <v>159082</v>
      </c>
      <c r="M11" s="8">
        <v>13</v>
      </c>
      <c r="N11" s="8">
        <v>27.6</v>
      </c>
      <c r="O11" s="8">
        <v>43.9</v>
      </c>
      <c r="P11" s="8">
        <v>61.9</v>
      </c>
      <c r="Q11" s="8">
        <v>78.8</v>
      </c>
      <c r="R11" s="8">
        <v>90</v>
      </c>
      <c r="S11" s="8">
        <v>96.5</v>
      </c>
      <c r="T11" s="8">
        <v>98.6</v>
      </c>
      <c r="U11" s="9">
        <v>99.4</v>
      </c>
    </row>
    <row r="12" spans="1:21" ht="18.5" x14ac:dyDescent="0.45">
      <c r="A12" s="5" t="s">
        <v>30</v>
      </c>
      <c r="B12" s="7">
        <v>157410</v>
      </c>
      <c r="C12" s="8">
        <v>16.399999999999999</v>
      </c>
      <c r="D12" s="8">
        <v>33.200000000000003</v>
      </c>
      <c r="E12" s="8">
        <v>53</v>
      </c>
      <c r="F12" s="8">
        <v>73</v>
      </c>
      <c r="G12" s="8">
        <v>88.2</v>
      </c>
      <c r="H12" s="8">
        <v>96.1</v>
      </c>
      <c r="I12" s="8">
        <v>99</v>
      </c>
      <c r="J12" s="8">
        <v>99.8</v>
      </c>
      <c r="K12" s="9">
        <v>100</v>
      </c>
      <c r="L12" s="8">
        <v>157819</v>
      </c>
      <c r="M12" s="8">
        <v>12.5</v>
      </c>
      <c r="N12" s="8">
        <v>27.6</v>
      </c>
      <c r="O12" s="8">
        <v>43.8</v>
      </c>
      <c r="P12" s="8">
        <v>62.4</v>
      </c>
      <c r="Q12" s="8">
        <v>79.2</v>
      </c>
      <c r="R12" s="8">
        <v>90.8</v>
      </c>
      <c r="S12" s="8">
        <v>97.1</v>
      </c>
      <c r="T12" s="8">
        <v>98.8</v>
      </c>
      <c r="U12" s="9">
        <v>99.4</v>
      </c>
    </row>
    <row r="13" spans="1:21" ht="18.5" x14ac:dyDescent="0.45">
      <c r="A13" s="5" t="s">
        <v>31</v>
      </c>
      <c r="B13" s="7">
        <v>124043</v>
      </c>
      <c r="C13" s="8">
        <v>8.3000000000000007</v>
      </c>
      <c r="D13" s="8">
        <v>17.399999999999999</v>
      </c>
      <c r="E13" s="8">
        <v>29.9</v>
      </c>
      <c r="F13" s="8">
        <v>43.2</v>
      </c>
      <c r="G13" s="8">
        <v>64.099999999999994</v>
      </c>
      <c r="H13" s="8">
        <v>82.1</v>
      </c>
      <c r="I13" s="8">
        <v>94.7</v>
      </c>
      <c r="J13" s="8">
        <v>98.9</v>
      </c>
      <c r="K13" s="9">
        <v>99.9</v>
      </c>
      <c r="L13" s="8">
        <v>122803</v>
      </c>
      <c r="M13" s="8">
        <v>5.0999999999999996</v>
      </c>
      <c r="N13" s="8">
        <v>12.8</v>
      </c>
      <c r="O13" s="8">
        <v>23.7</v>
      </c>
      <c r="P13" s="8">
        <v>34.6</v>
      </c>
      <c r="Q13" s="8">
        <v>53.7</v>
      </c>
      <c r="R13" s="8">
        <v>69.7</v>
      </c>
      <c r="S13" s="8">
        <v>88.9</v>
      </c>
      <c r="T13" s="8">
        <v>96.4</v>
      </c>
      <c r="U13" s="9">
        <v>98.5</v>
      </c>
    </row>
    <row r="14" spans="1:21" ht="18.5" x14ac:dyDescent="0.45">
      <c r="A14" s="5" t="s">
        <v>32</v>
      </c>
      <c r="B14" s="7">
        <v>103992</v>
      </c>
      <c r="C14" s="8">
        <v>9</v>
      </c>
      <c r="D14" s="8">
        <v>19.2</v>
      </c>
      <c r="E14" s="8">
        <v>32.5</v>
      </c>
      <c r="F14" s="8">
        <v>45.4</v>
      </c>
      <c r="G14" s="8">
        <v>65.099999999999994</v>
      </c>
      <c r="H14" s="8">
        <v>81.8</v>
      </c>
      <c r="I14" s="8">
        <v>93.9</v>
      </c>
      <c r="J14" s="8">
        <v>98.6</v>
      </c>
      <c r="K14" s="9">
        <v>99.8</v>
      </c>
      <c r="L14" s="8">
        <v>96811</v>
      </c>
      <c r="M14" s="8">
        <v>6.9</v>
      </c>
      <c r="N14" s="8">
        <v>15.5</v>
      </c>
      <c r="O14" s="8">
        <v>27.1</v>
      </c>
      <c r="P14" s="8">
        <v>38.1</v>
      </c>
      <c r="Q14" s="8">
        <v>55.5</v>
      </c>
      <c r="R14" s="8">
        <v>70.3</v>
      </c>
      <c r="S14" s="8">
        <v>88.2</v>
      </c>
      <c r="T14" s="8">
        <v>95.9</v>
      </c>
      <c r="U14" s="9">
        <v>98.2</v>
      </c>
    </row>
    <row r="15" spans="1:21" ht="18.5" x14ac:dyDescent="0.45">
      <c r="A15" s="5" t="s">
        <v>33</v>
      </c>
      <c r="B15" s="7">
        <v>91386</v>
      </c>
      <c r="C15" s="8">
        <v>6.1</v>
      </c>
      <c r="D15" s="8">
        <v>14.9</v>
      </c>
      <c r="E15" s="8">
        <v>27.9</v>
      </c>
      <c r="F15" s="8">
        <v>45.6</v>
      </c>
      <c r="G15" s="8">
        <v>63.2</v>
      </c>
      <c r="H15" s="8">
        <v>80</v>
      </c>
      <c r="I15" s="8">
        <v>92.1</v>
      </c>
      <c r="J15" s="8">
        <v>97.6</v>
      </c>
      <c r="K15" s="9">
        <v>99.7</v>
      </c>
      <c r="L15" s="8">
        <v>89067</v>
      </c>
      <c r="M15" s="8">
        <v>3.1</v>
      </c>
      <c r="N15" s="8">
        <v>8.6999999999999993</v>
      </c>
      <c r="O15" s="8">
        <v>17.899999999999999</v>
      </c>
      <c r="P15" s="8">
        <v>34</v>
      </c>
      <c r="Q15" s="8">
        <v>51.1</v>
      </c>
      <c r="R15" s="8">
        <v>65.5</v>
      </c>
      <c r="S15" s="8">
        <v>83.9</v>
      </c>
      <c r="T15" s="8">
        <v>93.8</v>
      </c>
      <c r="U15" s="9">
        <v>98.7</v>
      </c>
    </row>
    <row r="16" spans="1:21" ht="18.5" x14ac:dyDescent="0.45">
      <c r="A16" s="5" t="s">
        <v>34</v>
      </c>
      <c r="B16" s="7">
        <v>88872</v>
      </c>
      <c r="C16" s="8">
        <v>6.1</v>
      </c>
      <c r="D16" s="8">
        <v>15.2</v>
      </c>
      <c r="E16" s="8">
        <v>27.6</v>
      </c>
      <c r="F16" s="8">
        <v>44.1</v>
      </c>
      <c r="G16" s="8">
        <v>61.6</v>
      </c>
      <c r="H16" s="8">
        <v>79</v>
      </c>
      <c r="I16" s="8">
        <v>92.1</v>
      </c>
      <c r="J16" s="8">
        <v>97.8</v>
      </c>
      <c r="K16" s="9">
        <v>99.7</v>
      </c>
      <c r="L16" s="8">
        <v>89903</v>
      </c>
      <c r="M16" s="8">
        <v>3.8</v>
      </c>
      <c r="N16" s="8">
        <v>10.199999999999999</v>
      </c>
      <c r="O16" s="8">
        <v>19.399999999999999</v>
      </c>
      <c r="P16" s="8">
        <v>33.299999999999997</v>
      </c>
      <c r="Q16" s="8">
        <v>48.4</v>
      </c>
      <c r="R16" s="8">
        <v>63.2</v>
      </c>
      <c r="S16" s="8">
        <v>81.5</v>
      </c>
      <c r="T16" s="8">
        <v>92.9</v>
      </c>
      <c r="U16" s="9">
        <v>98.4</v>
      </c>
    </row>
    <row r="17" spans="1:21" ht="18.5" x14ac:dyDescent="0.45">
      <c r="A17" s="5" t="s">
        <v>35</v>
      </c>
      <c r="B17" s="7">
        <v>75730</v>
      </c>
      <c r="C17" s="8">
        <v>8.6999999999999993</v>
      </c>
      <c r="D17" s="8">
        <v>19.7</v>
      </c>
      <c r="E17" s="8">
        <v>33.5</v>
      </c>
      <c r="F17" s="8">
        <v>49.3</v>
      </c>
      <c r="G17" s="8">
        <v>65</v>
      </c>
      <c r="H17" s="8">
        <v>80.099999999999994</v>
      </c>
      <c r="I17" s="8">
        <v>90.6</v>
      </c>
      <c r="J17" s="8">
        <v>96.4</v>
      </c>
      <c r="K17" s="9">
        <v>99.3</v>
      </c>
      <c r="L17" s="8">
        <v>77407</v>
      </c>
      <c r="M17" s="8">
        <v>3.9</v>
      </c>
      <c r="N17" s="8">
        <v>11.6</v>
      </c>
      <c r="O17" s="8">
        <v>21.6</v>
      </c>
      <c r="P17" s="8">
        <v>34.700000000000003</v>
      </c>
      <c r="Q17" s="8">
        <v>48.9</v>
      </c>
      <c r="R17" s="8">
        <v>62.6</v>
      </c>
      <c r="S17" s="8">
        <v>77.7</v>
      </c>
      <c r="T17" s="8">
        <v>88.9</v>
      </c>
      <c r="U17" s="9">
        <v>96.7</v>
      </c>
    </row>
    <row r="18" spans="1:21" ht="18.5" x14ac:dyDescent="0.45">
      <c r="A18" s="5" t="s">
        <v>36</v>
      </c>
      <c r="B18" s="7">
        <v>73685</v>
      </c>
      <c r="C18" s="8">
        <v>8.4</v>
      </c>
      <c r="D18" s="8">
        <v>19.3</v>
      </c>
      <c r="E18" s="8">
        <v>33.4</v>
      </c>
      <c r="F18" s="8">
        <v>52.5</v>
      </c>
      <c r="G18" s="8">
        <v>70.400000000000006</v>
      </c>
      <c r="H18" s="8">
        <v>85.6</v>
      </c>
      <c r="I18" s="8">
        <v>96.3</v>
      </c>
      <c r="J18" s="8">
        <v>99.5</v>
      </c>
      <c r="K18" s="9">
        <v>100</v>
      </c>
      <c r="L18" s="8">
        <v>79373</v>
      </c>
      <c r="M18" s="8">
        <v>3.8</v>
      </c>
      <c r="N18" s="8">
        <v>10.7</v>
      </c>
      <c r="O18" s="8">
        <v>21.1</v>
      </c>
      <c r="P18" s="8">
        <v>38.799999999999997</v>
      </c>
      <c r="Q18" s="8">
        <v>56.7</v>
      </c>
      <c r="R18" s="8">
        <v>71.8</v>
      </c>
      <c r="S18" s="8">
        <v>91.5</v>
      </c>
      <c r="T18" s="8">
        <v>98.2</v>
      </c>
      <c r="U18" s="9">
        <v>99.8</v>
      </c>
    </row>
    <row r="19" spans="1:21" ht="18.5" x14ac:dyDescent="0.45">
      <c r="A19" s="5" t="s">
        <v>37</v>
      </c>
      <c r="B19" s="7">
        <v>57808</v>
      </c>
      <c r="C19" s="8">
        <v>9.3000000000000007</v>
      </c>
      <c r="D19" s="8">
        <v>21.5</v>
      </c>
      <c r="E19" s="8">
        <v>36.700000000000003</v>
      </c>
      <c r="F19" s="8">
        <v>56.3</v>
      </c>
      <c r="G19" s="8">
        <v>73.599999999999994</v>
      </c>
      <c r="H19" s="8">
        <v>87.2</v>
      </c>
      <c r="I19" s="8">
        <v>96.3</v>
      </c>
      <c r="J19" s="8">
        <v>99.2</v>
      </c>
      <c r="K19" s="9">
        <v>99.9</v>
      </c>
      <c r="L19" s="8">
        <v>57704</v>
      </c>
      <c r="M19" s="8">
        <v>5.2</v>
      </c>
      <c r="N19" s="8">
        <v>13.1</v>
      </c>
      <c r="O19" s="8">
        <v>23.4</v>
      </c>
      <c r="P19" s="8">
        <v>41.9</v>
      </c>
      <c r="Q19" s="8">
        <v>59.5</v>
      </c>
      <c r="R19" s="8">
        <v>74.2</v>
      </c>
      <c r="S19" s="8">
        <v>90.6</v>
      </c>
      <c r="T19" s="8">
        <v>97.3</v>
      </c>
      <c r="U19" s="9">
        <v>99.4</v>
      </c>
    </row>
    <row r="20" spans="1:21" ht="18.5" x14ac:dyDescent="0.45">
      <c r="A20" s="5" t="s">
        <v>38</v>
      </c>
      <c r="B20" s="7">
        <v>47131</v>
      </c>
      <c r="C20" s="8">
        <v>5.0999999999999996</v>
      </c>
      <c r="D20" s="8">
        <v>13</v>
      </c>
      <c r="E20" s="8">
        <v>24.6</v>
      </c>
      <c r="F20" s="8">
        <v>41.1</v>
      </c>
      <c r="G20" s="8">
        <v>60</v>
      </c>
      <c r="H20" s="8">
        <v>78.599999999999994</v>
      </c>
      <c r="I20" s="8">
        <v>93</v>
      </c>
      <c r="J20" s="8">
        <v>98.5</v>
      </c>
      <c r="K20" s="9">
        <v>99.9</v>
      </c>
      <c r="L20" s="8">
        <v>44925</v>
      </c>
      <c r="M20" s="8">
        <v>3.2</v>
      </c>
      <c r="N20" s="8">
        <v>9</v>
      </c>
      <c r="O20" s="8">
        <v>17.7</v>
      </c>
      <c r="P20" s="8">
        <v>31.9</v>
      </c>
      <c r="Q20" s="8">
        <v>48.8</v>
      </c>
      <c r="R20" s="8">
        <v>64.400000000000006</v>
      </c>
      <c r="S20" s="8">
        <v>84.9</v>
      </c>
      <c r="T20" s="8">
        <v>95.9</v>
      </c>
      <c r="U20" s="9">
        <v>99.4</v>
      </c>
    </row>
    <row r="21" spans="1:21" ht="18.5" x14ac:dyDescent="0.45">
      <c r="A21" s="5" t="s">
        <v>39</v>
      </c>
      <c r="B21" s="7">
        <v>40688</v>
      </c>
      <c r="C21" s="8">
        <v>9.6</v>
      </c>
      <c r="D21" s="8">
        <v>19.8</v>
      </c>
      <c r="E21" s="8">
        <v>34.1</v>
      </c>
      <c r="F21" s="8">
        <v>50.1</v>
      </c>
      <c r="G21" s="8">
        <v>70.900000000000006</v>
      </c>
      <c r="H21" s="8">
        <v>86.8</v>
      </c>
      <c r="I21" s="8">
        <v>96.3</v>
      </c>
      <c r="J21" s="8">
        <v>99.3</v>
      </c>
      <c r="K21" s="9">
        <v>99.9</v>
      </c>
      <c r="L21" s="8">
        <v>41222</v>
      </c>
      <c r="M21" s="8">
        <v>5.8</v>
      </c>
      <c r="N21" s="8">
        <v>13.1</v>
      </c>
      <c r="O21" s="8">
        <v>24.2</v>
      </c>
      <c r="P21" s="8">
        <v>38.299999999999997</v>
      </c>
      <c r="Q21" s="8">
        <v>57.9</v>
      </c>
      <c r="R21" s="8">
        <v>75.8</v>
      </c>
      <c r="S21" s="8">
        <v>91.7</v>
      </c>
      <c r="T21" s="8">
        <v>97.1</v>
      </c>
      <c r="U21" s="9">
        <v>98.7</v>
      </c>
    </row>
    <row r="22" spans="1:21" ht="18.5" x14ac:dyDescent="0.45">
      <c r="A22" s="5" t="s">
        <v>40</v>
      </c>
      <c r="B22" s="7">
        <v>38093</v>
      </c>
      <c r="C22" s="8">
        <v>6.2</v>
      </c>
      <c r="D22" s="8">
        <v>15</v>
      </c>
      <c r="E22" s="8">
        <v>27.2</v>
      </c>
      <c r="F22" s="8">
        <v>43.8</v>
      </c>
      <c r="G22" s="8">
        <v>60.9</v>
      </c>
      <c r="H22" s="8">
        <v>78.3</v>
      </c>
      <c r="I22" s="8">
        <v>91.2</v>
      </c>
      <c r="J22" s="8">
        <v>97.3</v>
      </c>
      <c r="K22" s="9">
        <v>99.6</v>
      </c>
      <c r="L22" s="8">
        <v>37743</v>
      </c>
      <c r="M22" s="8">
        <v>3</v>
      </c>
      <c r="N22" s="8">
        <v>9.1</v>
      </c>
      <c r="O22" s="8">
        <v>18.100000000000001</v>
      </c>
      <c r="P22" s="8">
        <v>32.700000000000003</v>
      </c>
      <c r="Q22" s="8">
        <v>48</v>
      </c>
      <c r="R22" s="8">
        <v>62.9</v>
      </c>
      <c r="S22" s="8">
        <v>80.3</v>
      </c>
      <c r="T22" s="8">
        <v>91.8</v>
      </c>
      <c r="U22" s="9">
        <v>98.2</v>
      </c>
    </row>
    <row r="23" spans="1:21" ht="18.5" x14ac:dyDescent="0.45">
      <c r="A23" s="5" t="s">
        <v>41</v>
      </c>
      <c r="B23" s="7">
        <v>34665</v>
      </c>
      <c r="C23" s="8">
        <v>13.9</v>
      </c>
      <c r="D23" s="8">
        <v>29.1</v>
      </c>
      <c r="E23" s="8">
        <v>46</v>
      </c>
      <c r="F23" s="8">
        <v>63.5</v>
      </c>
      <c r="G23" s="8">
        <v>77.8</v>
      </c>
      <c r="H23" s="8">
        <v>89.2</v>
      </c>
      <c r="I23" s="8">
        <v>96.6</v>
      </c>
      <c r="J23" s="8">
        <v>99.2</v>
      </c>
      <c r="K23" s="9">
        <v>99.9</v>
      </c>
      <c r="L23" s="8">
        <v>34740</v>
      </c>
      <c r="M23" s="8">
        <v>8.1999999999999993</v>
      </c>
      <c r="N23" s="8">
        <v>18.8</v>
      </c>
      <c r="O23" s="8">
        <v>31.8</v>
      </c>
      <c r="P23" s="8">
        <v>48.1</v>
      </c>
      <c r="Q23" s="8">
        <v>63.4</v>
      </c>
      <c r="R23" s="8">
        <v>75.599999999999994</v>
      </c>
      <c r="S23" s="8">
        <v>90.9</v>
      </c>
      <c r="T23" s="8">
        <v>97.1</v>
      </c>
      <c r="U23" s="9">
        <v>99.1</v>
      </c>
    </row>
    <row r="24" spans="1:21" ht="18.5" x14ac:dyDescent="0.45">
      <c r="A24" s="5" t="s">
        <v>42</v>
      </c>
      <c r="B24" s="7">
        <v>34657</v>
      </c>
      <c r="C24" s="8">
        <v>4.8</v>
      </c>
      <c r="D24" s="8">
        <v>12.4</v>
      </c>
      <c r="E24" s="8">
        <v>24.4</v>
      </c>
      <c r="F24" s="8">
        <v>42.4</v>
      </c>
      <c r="G24" s="8">
        <v>62.1</v>
      </c>
      <c r="H24" s="8">
        <v>80.5</v>
      </c>
      <c r="I24" s="8">
        <v>93.1</v>
      </c>
      <c r="J24" s="8">
        <v>98.2</v>
      </c>
      <c r="K24" s="9">
        <v>99.8</v>
      </c>
      <c r="L24" s="8">
        <v>36437</v>
      </c>
      <c r="M24" s="8">
        <v>2.8</v>
      </c>
      <c r="N24" s="8">
        <v>8.1999999999999993</v>
      </c>
      <c r="O24" s="8">
        <v>17</v>
      </c>
      <c r="P24" s="8">
        <v>32.799999999999997</v>
      </c>
      <c r="Q24" s="8">
        <v>50.9</v>
      </c>
      <c r="R24" s="8">
        <v>66.7</v>
      </c>
      <c r="S24" s="8">
        <v>84</v>
      </c>
      <c r="T24" s="8">
        <v>93.9</v>
      </c>
      <c r="U24" s="9">
        <v>98.5</v>
      </c>
    </row>
    <row r="25" spans="1:21" ht="18.5" x14ac:dyDescent="0.45">
      <c r="A25" s="5" t="s">
        <v>43</v>
      </c>
      <c r="B25" s="7">
        <v>23765</v>
      </c>
      <c r="C25" s="8">
        <v>6</v>
      </c>
      <c r="D25" s="8">
        <v>15</v>
      </c>
      <c r="E25" s="8">
        <v>28</v>
      </c>
      <c r="F25" s="8">
        <v>43.7</v>
      </c>
      <c r="G25" s="8">
        <v>64.7</v>
      </c>
      <c r="H25" s="8">
        <v>83.3</v>
      </c>
      <c r="I25" s="8">
        <v>92.9</v>
      </c>
      <c r="J25" s="8">
        <v>97.8</v>
      </c>
      <c r="K25" s="9">
        <v>99.7</v>
      </c>
      <c r="L25" s="8">
        <v>23044</v>
      </c>
      <c r="M25" s="8">
        <v>3.6</v>
      </c>
      <c r="N25" s="8">
        <v>10.3</v>
      </c>
      <c r="O25" s="8">
        <v>19.7</v>
      </c>
      <c r="P25" s="8">
        <v>33.700000000000003</v>
      </c>
      <c r="Q25" s="8">
        <v>53.8</v>
      </c>
      <c r="R25" s="8">
        <v>72.5</v>
      </c>
      <c r="S25" s="8">
        <v>86.4</v>
      </c>
      <c r="T25" s="8">
        <v>94.5</v>
      </c>
      <c r="U25" s="9">
        <v>98</v>
      </c>
    </row>
    <row r="26" spans="1:21" ht="18.5" x14ac:dyDescent="0.45">
      <c r="A26" s="5" t="s">
        <v>44</v>
      </c>
      <c r="B26" s="7">
        <v>21902</v>
      </c>
      <c r="C26" s="8">
        <v>4.0999999999999996</v>
      </c>
      <c r="D26" s="8">
        <v>11.1</v>
      </c>
      <c r="E26" s="8">
        <v>22.6</v>
      </c>
      <c r="F26" s="8">
        <v>39.299999999999997</v>
      </c>
      <c r="G26" s="8">
        <v>57.4</v>
      </c>
      <c r="H26" s="8">
        <v>75.3</v>
      </c>
      <c r="I26" s="8">
        <v>88.3</v>
      </c>
      <c r="J26" s="8">
        <v>95.4</v>
      </c>
      <c r="K26" s="9">
        <v>99.2</v>
      </c>
      <c r="L26" s="8">
        <v>19701</v>
      </c>
      <c r="M26" s="8">
        <v>2.4</v>
      </c>
      <c r="N26" s="8">
        <v>7.8</v>
      </c>
      <c r="O26" s="8">
        <v>16.899999999999999</v>
      </c>
      <c r="P26" s="8">
        <v>32.299999999999997</v>
      </c>
      <c r="Q26" s="8">
        <v>50</v>
      </c>
      <c r="R26" s="8">
        <v>66</v>
      </c>
      <c r="S26" s="8">
        <v>81.5</v>
      </c>
      <c r="T26" s="8">
        <v>91.5</v>
      </c>
      <c r="U26" s="9">
        <v>97.7</v>
      </c>
    </row>
    <row r="27" spans="1:21" ht="18.5" x14ac:dyDescent="0.45">
      <c r="A27" s="5" t="s">
        <v>45</v>
      </c>
      <c r="B27" s="7">
        <v>19041</v>
      </c>
      <c r="C27" s="8">
        <v>31.3</v>
      </c>
      <c r="D27" s="8">
        <v>52.1</v>
      </c>
      <c r="E27" s="8">
        <v>67.3</v>
      </c>
      <c r="F27" s="8">
        <v>76.7</v>
      </c>
      <c r="G27" s="8">
        <v>88</v>
      </c>
      <c r="H27" s="8">
        <v>94.4</v>
      </c>
      <c r="I27" s="8">
        <v>98.1</v>
      </c>
      <c r="J27" s="8">
        <v>99.3</v>
      </c>
      <c r="K27" s="9">
        <v>99.6</v>
      </c>
      <c r="L27" s="8">
        <v>26417</v>
      </c>
      <c r="M27" s="8">
        <v>32.200000000000003</v>
      </c>
      <c r="N27" s="8">
        <v>53.4</v>
      </c>
      <c r="O27" s="8">
        <v>66.7</v>
      </c>
      <c r="P27" s="8">
        <v>74.599999999999994</v>
      </c>
      <c r="Q27" s="8">
        <v>84.8</v>
      </c>
      <c r="R27" s="8">
        <v>89.9</v>
      </c>
      <c r="S27" s="8">
        <v>94.6</v>
      </c>
      <c r="T27" s="8">
        <v>96.6</v>
      </c>
      <c r="U27" s="9">
        <v>97.2</v>
      </c>
    </row>
    <row r="28" spans="1:21" ht="18.5" x14ac:dyDescent="0.45">
      <c r="A28" s="5" t="s">
        <v>46</v>
      </c>
      <c r="B28" s="7">
        <v>15131</v>
      </c>
      <c r="C28" s="8">
        <v>37.200000000000003</v>
      </c>
      <c r="D28" s="8">
        <v>58.8</v>
      </c>
      <c r="E28" s="8">
        <v>75.3</v>
      </c>
      <c r="F28" s="8">
        <v>86.6</v>
      </c>
      <c r="G28" s="8">
        <v>93.3</v>
      </c>
      <c r="H28" s="8">
        <v>97.1</v>
      </c>
      <c r="I28" s="8">
        <v>98.8</v>
      </c>
      <c r="J28" s="8">
        <v>99.6</v>
      </c>
      <c r="K28" s="9">
        <v>99.9</v>
      </c>
      <c r="L28" s="8">
        <v>14891</v>
      </c>
      <c r="M28" s="8">
        <v>27.7</v>
      </c>
      <c r="N28" s="8">
        <v>49.2</v>
      </c>
      <c r="O28" s="8">
        <v>64.7</v>
      </c>
      <c r="P28" s="8">
        <v>76.8</v>
      </c>
      <c r="Q28" s="8">
        <v>85.4</v>
      </c>
      <c r="R28" s="8">
        <v>91</v>
      </c>
      <c r="S28" s="8">
        <v>95.9</v>
      </c>
      <c r="T28" s="8">
        <v>98.1</v>
      </c>
      <c r="U28" s="9">
        <v>99.1</v>
      </c>
    </row>
    <row r="29" spans="1:21" ht="18.5" x14ac:dyDescent="0.45">
      <c r="A29" s="5" t="s">
        <v>47</v>
      </c>
      <c r="B29" s="7">
        <v>8996</v>
      </c>
      <c r="C29" s="8">
        <v>9.9</v>
      </c>
      <c r="D29" s="8">
        <v>22.2</v>
      </c>
      <c r="E29" s="8">
        <v>38.5</v>
      </c>
      <c r="F29" s="8">
        <v>57</v>
      </c>
      <c r="G29" s="8">
        <v>73.8</v>
      </c>
      <c r="H29" s="8">
        <v>87.6</v>
      </c>
      <c r="I29" s="8">
        <v>96.4</v>
      </c>
      <c r="J29" s="8">
        <v>99.3</v>
      </c>
      <c r="K29" s="9">
        <v>99.9</v>
      </c>
      <c r="L29" s="8">
        <v>9273</v>
      </c>
      <c r="M29" s="8">
        <v>4.2</v>
      </c>
      <c r="N29" s="8">
        <v>12.1</v>
      </c>
      <c r="O29" s="8">
        <v>23.4</v>
      </c>
      <c r="P29" s="8">
        <v>39.700000000000003</v>
      </c>
      <c r="Q29" s="8">
        <v>56.2</v>
      </c>
      <c r="R29" s="8">
        <v>71.7</v>
      </c>
      <c r="S29" s="8">
        <v>89.2</v>
      </c>
      <c r="T29" s="8">
        <v>97</v>
      </c>
      <c r="U29" s="9">
        <v>99.3</v>
      </c>
    </row>
    <row r="30" spans="1:21" ht="18.5" x14ac:dyDescent="0.45">
      <c r="A30" s="5" t="s">
        <v>48</v>
      </c>
      <c r="B30" s="7">
        <v>6501</v>
      </c>
      <c r="C30" s="8">
        <v>12.9</v>
      </c>
      <c r="D30" s="8">
        <v>28.8</v>
      </c>
      <c r="E30" s="8">
        <v>46.8</v>
      </c>
      <c r="F30" s="8">
        <v>67.7</v>
      </c>
      <c r="G30" s="8">
        <v>82.6</v>
      </c>
      <c r="H30" s="8">
        <v>92.6</v>
      </c>
      <c r="I30" s="8">
        <v>97.8</v>
      </c>
      <c r="J30" s="8">
        <v>99.6</v>
      </c>
      <c r="K30" s="9">
        <v>100</v>
      </c>
      <c r="L30" s="8">
        <v>6106</v>
      </c>
      <c r="M30" s="8">
        <v>7.1</v>
      </c>
      <c r="N30" s="8">
        <v>17.8</v>
      </c>
      <c r="O30" s="8">
        <v>31.8</v>
      </c>
      <c r="P30" s="8">
        <v>52.8</v>
      </c>
      <c r="Q30" s="8">
        <v>69.599999999999994</v>
      </c>
      <c r="R30" s="8">
        <v>81.599999999999994</v>
      </c>
      <c r="S30" s="8">
        <v>92.5</v>
      </c>
      <c r="T30" s="8">
        <v>97.4</v>
      </c>
      <c r="U30" s="9">
        <v>99.3</v>
      </c>
    </row>
    <row r="31" spans="1:21" ht="18.5" x14ac:dyDescent="0.45">
      <c r="A31" s="5" t="s">
        <v>49</v>
      </c>
      <c r="B31" s="10">
        <v>2818</v>
      </c>
      <c r="C31" s="11">
        <v>5.4</v>
      </c>
      <c r="D31" s="11">
        <v>13.8</v>
      </c>
      <c r="E31" s="11">
        <v>26.4</v>
      </c>
      <c r="F31" s="11">
        <v>42.8</v>
      </c>
      <c r="G31" s="11">
        <v>60.1</v>
      </c>
      <c r="H31" s="11">
        <v>76.8</v>
      </c>
      <c r="I31" s="11">
        <v>91.1</v>
      </c>
      <c r="J31" s="11">
        <v>97.6</v>
      </c>
      <c r="K31" s="12">
        <v>99.6</v>
      </c>
      <c r="L31" s="11">
        <v>2917</v>
      </c>
      <c r="M31" s="11">
        <v>1.6</v>
      </c>
      <c r="N31" s="11">
        <v>5.4</v>
      </c>
      <c r="O31" s="11">
        <v>11.3</v>
      </c>
      <c r="P31" s="11">
        <v>23.9</v>
      </c>
      <c r="Q31" s="11">
        <v>36.799999999999997</v>
      </c>
      <c r="R31" s="11">
        <v>50.6</v>
      </c>
      <c r="S31" s="11">
        <v>73.2</v>
      </c>
      <c r="T31" s="11">
        <v>89.5</v>
      </c>
      <c r="U31" s="12">
        <v>97.5</v>
      </c>
    </row>
    <row r="32" spans="1:21" ht="18.5" x14ac:dyDescent="0.45">
      <c r="A32" s="15" t="s">
        <v>50</v>
      </c>
      <c r="B32" s="17">
        <v>2560</v>
      </c>
      <c r="C32" s="17">
        <v>23</v>
      </c>
      <c r="D32" s="17">
        <v>42.2</v>
      </c>
      <c r="E32" s="17">
        <v>59.2</v>
      </c>
      <c r="F32" s="17">
        <v>73.900000000000006</v>
      </c>
      <c r="G32" s="17">
        <v>84.6</v>
      </c>
      <c r="H32" s="17">
        <v>92.5</v>
      </c>
      <c r="I32" s="17">
        <v>97.3</v>
      </c>
      <c r="J32" s="17">
        <v>98.9</v>
      </c>
      <c r="K32" s="20">
        <v>99.8</v>
      </c>
      <c r="L32" s="17">
        <v>2543</v>
      </c>
      <c r="M32" s="17">
        <v>15.1</v>
      </c>
      <c r="N32" s="17">
        <v>29.1</v>
      </c>
      <c r="O32" s="17">
        <v>42.2</v>
      </c>
      <c r="P32" s="17">
        <v>57.1</v>
      </c>
      <c r="Q32" s="17">
        <v>69.099999999999994</v>
      </c>
      <c r="R32" s="17">
        <v>81.3</v>
      </c>
      <c r="S32" s="17">
        <v>90.4</v>
      </c>
      <c r="T32" s="17">
        <v>95.9</v>
      </c>
      <c r="U32" s="20">
        <v>98.7</v>
      </c>
    </row>
    <row r="33" spans="1:21" ht="18.5" x14ac:dyDescent="0.45">
      <c r="A33" s="14" t="s">
        <v>51</v>
      </c>
      <c r="B33" s="16">
        <v>5179160</v>
      </c>
      <c r="C33" s="18">
        <v>6.3</v>
      </c>
      <c r="D33" s="18">
        <v>14.4</v>
      </c>
      <c r="E33" s="18">
        <v>25.9</v>
      </c>
      <c r="F33" s="18">
        <v>40.799999999999997</v>
      </c>
      <c r="G33" s="18">
        <v>58.2</v>
      </c>
      <c r="H33" s="18">
        <v>76</v>
      </c>
      <c r="I33" s="18">
        <v>90.1</v>
      </c>
      <c r="J33" s="18">
        <v>96.9</v>
      </c>
      <c r="K33" s="19">
        <v>99.6</v>
      </c>
      <c r="L33" s="18">
        <v>5070481</v>
      </c>
      <c r="M33" s="18">
        <v>4.5</v>
      </c>
      <c r="N33" s="18">
        <v>11.2</v>
      </c>
      <c r="O33" s="18">
        <v>20.6</v>
      </c>
      <c r="P33" s="18">
        <v>34</v>
      </c>
      <c r="Q33" s="18">
        <v>50.6</v>
      </c>
      <c r="R33" s="18">
        <v>67</v>
      </c>
      <c r="S33" s="18">
        <v>84.3</v>
      </c>
      <c r="T33" s="18">
        <v>93.8</v>
      </c>
      <c r="U33" s="19">
        <v>98.3</v>
      </c>
    </row>
    <row r="34" spans="1:21" x14ac:dyDescent="0.35">
      <c r="A34" s="13"/>
    </row>
  </sheetData>
  <sortState xmlns:xlrd2="http://schemas.microsoft.com/office/spreadsheetml/2017/richdata2" ref="A2:U34">
    <sortCondition descending="1"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99CC-A17C-4982-9389-A4A6E93D39C5}">
  <dimension ref="A2:AG32"/>
  <sheetViews>
    <sheetView tabSelected="1" topLeftCell="M1" zoomScale="73" workbookViewId="0">
      <selection activeCell="W8" sqref="W8"/>
    </sheetView>
  </sheetViews>
  <sheetFormatPr defaultRowHeight="14.5" x14ac:dyDescent="0.35"/>
  <cols>
    <col min="1" max="1" width="10.36328125" customWidth="1"/>
    <col min="14" max="14" width="12.453125" bestFit="1" customWidth="1"/>
    <col min="15" max="15" width="11.453125" bestFit="1" customWidth="1"/>
    <col min="33" max="33" width="12.453125" bestFit="1" customWidth="1"/>
  </cols>
  <sheetData>
    <row r="2" spans="1:33" ht="18.5" x14ac:dyDescent="0.45">
      <c r="A2" t="s">
        <v>55</v>
      </c>
      <c r="B2" s="7">
        <v>814708</v>
      </c>
      <c r="C2" s="7">
        <v>734301</v>
      </c>
      <c r="D2" s="7">
        <v>733551</v>
      </c>
      <c r="E2" s="7">
        <v>558591</v>
      </c>
      <c r="F2" s="7">
        <v>273778</v>
      </c>
      <c r="G2" s="7">
        <v>255344</v>
      </c>
      <c r="H2" s="7">
        <v>225719</v>
      </c>
      <c r="I2" s="7">
        <v>190400</v>
      </c>
      <c r="J2" s="7">
        <v>165251</v>
      </c>
      <c r="K2" s="7">
        <v>158643</v>
      </c>
      <c r="L2" s="7">
        <v>157410</v>
      </c>
      <c r="M2" s="7">
        <v>124043</v>
      </c>
      <c r="N2" s="7">
        <v>103992</v>
      </c>
      <c r="O2" s="7">
        <v>91386</v>
      </c>
      <c r="P2" s="7">
        <v>88872</v>
      </c>
      <c r="Q2" s="7">
        <v>75730</v>
      </c>
      <c r="R2" s="7">
        <v>73685</v>
      </c>
      <c r="S2" s="7">
        <v>57808</v>
      </c>
      <c r="T2" s="7">
        <v>47131</v>
      </c>
      <c r="U2" s="7">
        <v>40688</v>
      </c>
      <c r="V2" s="7">
        <v>38093</v>
      </c>
      <c r="W2" s="7">
        <v>34665</v>
      </c>
      <c r="X2" s="7">
        <v>34657</v>
      </c>
      <c r="Y2" s="7">
        <v>23765</v>
      </c>
      <c r="Z2" s="7">
        <v>21902</v>
      </c>
      <c r="AA2" s="7">
        <v>19041</v>
      </c>
      <c r="AB2" s="7">
        <v>15131</v>
      </c>
      <c r="AC2" s="7">
        <v>8996</v>
      </c>
      <c r="AD2" s="7">
        <v>6501</v>
      </c>
      <c r="AE2" s="10">
        <v>2818</v>
      </c>
      <c r="AF2" s="17">
        <v>2560</v>
      </c>
      <c r="AG2">
        <f>SUM(B2:AF2)</f>
        <v>5179160</v>
      </c>
    </row>
    <row r="3" spans="1:33" ht="18.5" x14ac:dyDescent="0.45">
      <c r="B3" s="8">
        <v>1.4</v>
      </c>
      <c r="C3" s="8">
        <v>4.2</v>
      </c>
      <c r="D3" s="8">
        <v>3.4</v>
      </c>
      <c r="E3" s="8">
        <v>4.7</v>
      </c>
      <c r="F3" s="8">
        <v>7.1</v>
      </c>
      <c r="G3" s="8">
        <v>7.4</v>
      </c>
      <c r="H3" s="8">
        <v>9.5</v>
      </c>
      <c r="I3" s="8">
        <v>6.4</v>
      </c>
      <c r="J3" s="8">
        <v>16.600000000000001</v>
      </c>
      <c r="K3" s="8">
        <v>16.8</v>
      </c>
      <c r="L3" s="8">
        <v>16.399999999999999</v>
      </c>
      <c r="M3" s="8">
        <v>8.3000000000000007</v>
      </c>
      <c r="N3" s="8">
        <v>9</v>
      </c>
      <c r="O3" s="8">
        <v>6.1</v>
      </c>
      <c r="P3" s="8">
        <v>6.1</v>
      </c>
      <c r="Q3" s="8">
        <v>8.6999999999999993</v>
      </c>
      <c r="R3" s="8">
        <v>8.4</v>
      </c>
      <c r="S3" s="8">
        <v>9.3000000000000007</v>
      </c>
      <c r="T3" s="8">
        <v>5.0999999999999996</v>
      </c>
      <c r="U3" s="8">
        <v>9.6</v>
      </c>
      <c r="V3" s="8">
        <v>6.2</v>
      </c>
      <c r="W3" s="8">
        <v>13.9</v>
      </c>
      <c r="X3" s="8">
        <v>4.8</v>
      </c>
      <c r="Y3" s="8">
        <v>6</v>
      </c>
      <c r="Z3" s="8">
        <v>4.0999999999999996</v>
      </c>
      <c r="AA3" s="8">
        <v>31.3</v>
      </c>
      <c r="AB3" s="8">
        <v>37.200000000000003</v>
      </c>
      <c r="AC3" s="8">
        <v>9.9</v>
      </c>
      <c r="AD3" s="8">
        <v>12.9</v>
      </c>
      <c r="AE3" s="11">
        <v>5.4</v>
      </c>
      <c r="AF3" s="17">
        <v>23</v>
      </c>
      <c r="AG3">
        <f>SUM(B3:AF3)</f>
        <v>319.19999999999993</v>
      </c>
    </row>
    <row r="4" spans="1:33" ht="18.5" x14ac:dyDescent="0.45">
      <c r="B4" s="7">
        <f>SUM(B2:B3)</f>
        <v>814709.4</v>
      </c>
      <c r="C4" s="7">
        <f t="shared" ref="C4:AF4" si="0">SUM(C2:C3)</f>
        <v>734305.2</v>
      </c>
      <c r="D4" s="7">
        <f t="shared" si="0"/>
        <v>733554.4</v>
      </c>
      <c r="E4" s="7">
        <f t="shared" si="0"/>
        <v>558595.69999999995</v>
      </c>
      <c r="F4" s="7">
        <f t="shared" si="0"/>
        <v>273785.09999999998</v>
      </c>
      <c r="G4" s="7">
        <f t="shared" si="0"/>
        <v>255351.4</v>
      </c>
      <c r="H4" s="7">
        <f t="shared" si="0"/>
        <v>225728.5</v>
      </c>
      <c r="I4" s="7">
        <f t="shared" si="0"/>
        <v>190406.39999999999</v>
      </c>
      <c r="J4" s="7">
        <f t="shared" si="0"/>
        <v>165267.6</v>
      </c>
      <c r="K4" s="7">
        <f t="shared" si="0"/>
        <v>158659.79999999999</v>
      </c>
      <c r="L4" s="7">
        <f t="shared" si="0"/>
        <v>157426.4</v>
      </c>
      <c r="M4" s="7">
        <f t="shared" si="0"/>
        <v>124051.3</v>
      </c>
      <c r="N4" s="7">
        <f t="shared" si="0"/>
        <v>104001</v>
      </c>
      <c r="O4" s="7">
        <f t="shared" si="0"/>
        <v>91392.1</v>
      </c>
      <c r="P4" s="7">
        <f t="shared" si="0"/>
        <v>88878.1</v>
      </c>
      <c r="Q4" s="7">
        <f t="shared" si="0"/>
        <v>75738.7</v>
      </c>
      <c r="R4" s="7">
        <f t="shared" si="0"/>
        <v>73693.399999999994</v>
      </c>
      <c r="S4" s="7">
        <f t="shared" si="0"/>
        <v>57817.3</v>
      </c>
      <c r="T4" s="7">
        <f t="shared" si="0"/>
        <v>47136.1</v>
      </c>
      <c r="U4" s="7">
        <f t="shared" si="0"/>
        <v>40697.599999999999</v>
      </c>
      <c r="V4" s="7">
        <f t="shared" si="0"/>
        <v>38099.199999999997</v>
      </c>
      <c r="W4" s="7">
        <f t="shared" si="0"/>
        <v>34678.9</v>
      </c>
      <c r="X4" s="7">
        <f t="shared" si="0"/>
        <v>34661.800000000003</v>
      </c>
      <c r="Y4" s="7">
        <f t="shared" si="0"/>
        <v>23771</v>
      </c>
      <c r="Z4" s="7">
        <f t="shared" si="0"/>
        <v>21906.1</v>
      </c>
      <c r="AA4" s="7">
        <f t="shared" si="0"/>
        <v>19072.3</v>
      </c>
      <c r="AB4" s="7">
        <f t="shared" si="0"/>
        <v>15168.2</v>
      </c>
      <c r="AC4" s="7">
        <f t="shared" si="0"/>
        <v>9005.9</v>
      </c>
      <c r="AD4" s="7">
        <f t="shared" si="0"/>
        <v>6513.9</v>
      </c>
      <c r="AE4" s="7">
        <f t="shared" si="0"/>
        <v>2823.4</v>
      </c>
      <c r="AF4" s="7">
        <f t="shared" si="0"/>
        <v>2583</v>
      </c>
      <c r="AG4" s="7">
        <f>SUM(AG2:AG3)</f>
        <v>5179479.2</v>
      </c>
    </row>
    <row r="5" spans="1:33" ht="18.5" x14ac:dyDescent="0.45">
      <c r="B5" s="7"/>
      <c r="C5" s="8"/>
    </row>
    <row r="6" spans="1:33" ht="18.5" x14ac:dyDescent="0.45">
      <c r="A6" t="s">
        <v>56</v>
      </c>
      <c r="B6" s="7">
        <f>AG2*B4/AG4</f>
        <v>814659.19123760553</v>
      </c>
      <c r="C6" s="8">
        <f>AG2*C4/AG4</f>
        <v>734259.94637298665</v>
      </c>
      <c r="D6">
        <f>AG2*D4/AG4</f>
        <v>733509.1926431522</v>
      </c>
      <c r="E6">
        <f>AG2*E4/AG4</f>
        <v>558561.27496602363</v>
      </c>
      <c r="F6">
        <f>AG2*F4/AG4</f>
        <v>273768.22722176393</v>
      </c>
      <c r="G6">
        <f>AG2*G4/AG4</f>
        <v>255335.66325046733</v>
      </c>
      <c r="H6">
        <f>AG2*H4/AG4</f>
        <v>225714.58884514874</v>
      </c>
      <c r="I6">
        <f>AG2*I4/AG4</f>
        <v>190394.66566908889</v>
      </c>
      <c r="J6">
        <f>AG2*J4/AG4</f>
        <v>165257.41491847287</v>
      </c>
      <c r="K6">
        <f>AG2*K4/AG4</f>
        <v>158650.02214276677</v>
      </c>
      <c r="L6">
        <f>AG2*L4/AG4</f>
        <v>157416.69815451716</v>
      </c>
      <c r="M6">
        <f>AG2*M4/AG4</f>
        <v>124043.65498909619</v>
      </c>
      <c r="N6">
        <f>AG2*N4/AG4</f>
        <v>103994.59064532974</v>
      </c>
      <c r="O6">
        <f>AG2*O4/AG4</f>
        <v>91386.467704320545</v>
      </c>
      <c r="P6">
        <f>AG2*P4/AG4</f>
        <v>88872.622636654283</v>
      </c>
      <c r="Q6">
        <f>AG2*Q4/AG4</f>
        <v>75734.032389202373</v>
      </c>
      <c r="R6">
        <f>AG2*R4/AG4</f>
        <v>73688.858436577939</v>
      </c>
      <c r="S6">
        <f>AG2*S4/AG4</f>
        <v>57813.736845974781</v>
      </c>
      <c r="T6">
        <f>AG2*T4/AG4</f>
        <v>47133.195105021368</v>
      </c>
      <c r="U6">
        <f>AG2*U4/AG4</f>
        <v>40695.091895725731</v>
      </c>
      <c r="V6">
        <f>AG2*V4/AG4</f>
        <v>38096.852029447284</v>
      </c>
      <c r="W6">
        <f>AG2*W4/AG4</f>
        <v>34676.762815072216</v>
      </c>
      <c r="X6">
        <f>AG2*X4/AG4</f>
        <v>34659.663868907897</v>
      </c>
      <c r="Y6">
        <f>AG2*Y4/AG4</f>
        <v>23769.535045145079</v>
      </c>
      <c r="Z6">
        <f>AG2*Z4/AG4</f>
        <v>21904.749974862338</v>
      </c>
      <c r="AA6">
        <f>AG2*AA4/AG4</f>
        <v>19071.12461577218</v>
      </c>
      <c r="AB6">
        <f>AG2*AB4/AG4</f>
        <v>15167.265216935324</v>
      </c>
      <c r="AC6">
        <f>AG2*AC4/AG4</f>
        <v>9005.3449860364344</v>
      </c>
      <c r="AD6">
        <f>AG2*AD4/AG4</f>
        <v>6513.4985625581812</v>
      </c>
      <c r="AE6">
        <f>AG2*AE4/AG4</f>
        <v>2823.2260000194615</v>
      </c>
      <c r="AF6">
        <f>AG2*AF4/AG4</f>
        <v>2582.8408153468404</v>
      </c>
      <c r="AG6">
        <f>SUM(B6:AF6)</f>
        <v>5179160.0000000019</v>
      </c>
    </row>
    <row r="7" spans="1:33" ht="18.5" x14ac:dyDescent="0.45">
      <c r="B7" s="7">
        <f>AG3*B4/AG4</f>
        <v>50.208762394489383</v>
      </c>
      <c r="C7" s="8">
        <f>AG3*C4/AG4</f>
        <v>45.253627013310513</v>
      </c>
      <c r="D7">
        <f>AG3*D4/AG4</f>
        <v>45.207356847769553</v>
      </c>
      <c r="E7">
        <f>AG3*E4/AG4</f>
        <v>34.425033976388967</v>
      </c>
      <c r="F7" cm="1">
        <f t="array" aca="1" ref="F7" ca="1">AG3*INDIRECT(ADDRESS(ROW()-3, COLUMN()))/AG4</f>
        <v>16.872778236082109</v>
      </c>
      <c r="G7" cm="1">
        <f t="array" aca="1" ref="G7" ca="1">AG3*INDIRECT(ADDRESS(ROW()-3, COLUMN()))/AG4</f>
        <v>15.736749532655711</v>
      </c>
      <c r="H7" cm="1">
        <f t="array" aca="1" ref="H7" ca="1">INDIRECT(ADDRESS(ROW(AG3),COLUMN(AG3)))*INDIRECT(ADDRESS(ROW()-3,COLUMN()))/INDIRECT(ADDRESS(ROW(AG3),COLUMN(AG3)))</f>
        <v>225728.5</v>
      </c>
      <c r="I7" cm="1">
        <f t="array" aca="1" ref="I7" ca="1">$AG$3*INDIRECT(ADDRESS(ROW()-3,COLUMN()))/$AG$4</f>
        <v>11.734330911107817</v>
      </c>
      <c r="J7" cm="1">
        <f t="array" aca="1" ref="J7" ca="1">$AG$3*INDIRECT(ADDRESS(ROW()-3,COLUMN()))/$AG$4</f>
        <v>10.185081527115697</v>
      </c>
      <c r="K7" cm="1">
        <f t="array" aca="1" ref="K7" ca="1">$AG$3*INDIRECT(ADDRESS(ROW()-3,COLUMN()))/$AG$4</f>
        <v>9.7778572332137159</v>
      </c>
      <c r="L7" cm="1">
        <f t="array" aca="1" ref="L7" ca="1">$AG$3*INDIRECT(ADDRESS(ROW()-3,COLUMN()))/$AG$4</f>
        <v>9.7018454828431366</v>
      </c>
      <c r="M7" cm="1">
        <f t="array" aca="1" ref="M7" ca="1">$AG$3*INDIRECT(ADDRESS(ROW()-3,COLUMN()))/$AG$4</f>
        <v>7.6450109037989753</v>
      </c>
      <c r="N7" cm="1">
        <f t="array" aca="1" ref="N7" ca="1">$AG$3*INDIRECT(ADDRESS(ROW()-3,COLUMN()))/$AG$4</f>
        <v>6.4093546702533315</v>
      </c>
      <c r="O7" cm="1">
        <f t="array" aca="1" ref="O7" ca="1">$AG$3*INDIRECT(ADDRESS(ROW()-3,COLUMN()))/$AG$4</f>
        <v>5.632295679457501</v>
      </c>
      <c r="P7" cm="1">
        <f t="array" aca="1" ref="P7" ca="1">$AG$3*INDIRECT(ADDRESS(ROW()-3,COLUMN()))/$AG$4</f>
        <v>5.4773633457201631</v>
      </c>
      <c r="Q7" cm="1">
        <f t="array" aca="1" ref="Q7" ca="1">$AG$3*INDIRECT(ADDRESS(ROW()-3,COLUMN()))/$AG$4</f>
        <v>4.6676107976261383</v>
      </c>
      <c r="R7" cm="1">
        <f t="array" aca="1" ref="R7" ca="1">$AG$3*INDIRECT(ADDRESS(ROW()-3,COLUMN()))/$AG$4</f>
        <v>4.5415634220521621</v>
      </c>
      <c r="S7" cm="1">
        <f t="array" aca="1" ref="S7" ca="1">$AG$3*INDIRECT(ADDRESS(ROW()-3,COLUMN()))/$AG$4</f>
        <v>3.5631540252155074</v>
      </c>
      <c r="T7" cm="1">
        <f t="array" aca="1" ref="T7" ca="1">$AG$3*INDIRECT(ADDRESS(ROW()-3,COLUMN()))/$AG$4</f>
        <v>2.9048949786302831</v>
      </c>
      <c r="U7" cm="1">
        <f t="array" aca="1" ref="U7" ca="1">$AG$3*INDIRECT(ADDRESS(ROW()-3,COLUMN()))/$AG$4</f>
        <v>2.5081042742675743</v>
      </c>
      <c r="V7" cm="1">
        <f t="array" aca="1" ref="V7" ca="1">$AG$3*INDIRECT(ADDRESS(ROW()-3,COLUMN()))/$AG$4</f>
        <v>2.347970552715029</v>
      </c>
      <c r="W7" cm="1">
        <f t="array" aca="1" ref="W7" ca="1">$AG$3*INDIRECT(ADDRESS(ROW()-3,COLUMN()))/$AG$4</f>
        <v>2.1371849277819281</v>
      </c>
      <c r="X7" cm="1">
        <f t="array" aca="1" ref="X7" ca="1">$AG$3*INDIRECT(ADDRESS(ROW()-3,COLUMN()))/$AG$4</f>
        <v>2.1361310920989891</v>
      </c>
      <c r="Y7" cm="1">
        <f t="array" aca="1" ref="Y7" ca="1">$AG$3*INDIRECT(ADDRESS(ROW()-3,COLUMN()))/$AG$4</f>
        <v>1.4649548549205484</v>
      </c>
      <c r="Z7" cm="1">
        <f t="array" aca="1" ref="Z7" ca="1">$AG$3*INDIRECT(ADDRESS(ROW()-3,COLUMN()))/$AG$4</f>
        <v>1.350025137662489</v>
      </c>
      <c r="AA7" cm="1">
        <f t="array" aca="1" ref="AA7" ca="1">$AG$3*INDIRECT(ADDRESS(ROW()-3,COLUMN()))/$AG$4</f>
        <v>1.1753842278196616</v>
      </c>
      <c r="AB7" cm="1">
        <f t="array" aca="1" ref="AB7" ca="1">$AG$3*INDIRECT(ADDRESS(ROW()-3,COLUMN()))/$AG$4</f>
        <v>0.93478306467569161</v>
      </c>
      <c r="AC7" cm="1">
        <f t="array" aca="1" ref="AC7" ca="1">$AG$3*INDIRECT(ADDRESS(ROW()-3,COLUMN()))/$AG$4</f>
        <v>0.55501396356606647</v>
      </c>
      <c r="AD7" cm="1">
        <f t="array" aca="1" ref="AD7" ca="1">$AG$3*INDIRECT(ADDRESS(ROW()-3,COLUMN()))/$AG$4</f>
        <v>0.40143744181847457</v>
      </c>
      <c r="AE7" cm="1">
        <f t="array" aca="1" ref="AE7" ca="1">$AG$3*INDIRECT(ADDRESS(ROW()-3,COLUMN()))/$AG$4</f>
        <v>0.17399998053858384</v>
      </c>
      <c r="AF7" cm="1">
        <f t="array" aca="1" ref="AF7" ca="1">$AG$3*INDIRECT(ADDRESS(ROW()-3,COLUMN()))/$AG$4</f>
        <v>0.15918465315972305</v>
      </c>
      <c r="AG7">
        <f ca="1">SUM(B7:AF7)</f>
        <v>226033.78884514867</v>
      </c>
    </row>
    <row r="8" spans="1:33" ht="18.5" x14ac:dyDescent="0.45">
      <c r="B8" s="7"/>
      <c r="C8" s="8"/>
    </row>
    <row r="9" spans="1:33" ht="18.5" x14ac:dyDescent="0.45">
      <c r="A9" t="s">
        <v>57</v>
      </c>
      <c r="B9" s="7">
        <f>((B2-B6)^2)/B6</f>
        <v>2.9242845500350857E-3</v>
      </c>
      <c r="C9" s="7">
        <f t="shared" ref="C9:AF10" si="1">((C2-C6)^2)/C6</f>
        <v>2.2953727753722893E-3</v>
      </c>
      <c r="D9" s="7">
        <f t="shared" si="1"/>
        <v>2.382867323449563E-3</v>
      </c>
      <c r="E9" s="7">
        <f t="shared" si="1"/>
        <v>1.581881316333871E-3</v>
      </c>
      <c r="F9" s="7">
        <f t="shared" si="1"/>
        <v>3.4886150018469472E-4</v>
      </c>
      <c r="G9" s="7">
        <f t="shared" si="1"/>
        <v>2.7219618241206976E-4</v>
      </c>
      <c r="H9" s="7">
        <f t="shared" si="1"/>
        <v>8.6207485397130865E-5</v>
      </c>
      <c r="I9" s="7">
        <f t="shared" si="1"/>
        <v>1.4945316965264235E-4</v>
      </c>
      <c r="J9" s="7">
        <f t="shared" si="1"/>
        <v>2.4901260275625816E-4</v>
      </c>
      <c r="K9" s="7">
        <f t="shared" si="1"/>
        <v>3.1081299813839593E-4</v>
      </c>
      <c r="L9" s="7">
        <f t="shared" si="1"/>
        <v>2.8500962389447788E-4</v>
      </c>
      <c r="M9" s="7">
        <f t="shared" si="1"/>
        <v>3.4585462365344016E-6</v>
      </c>
      <c r="N9" s="7">
        <f t="shared" si="1"/>
        <v>6.4536464664499688E-5</v>
      </c>
      <c r="O9" s="7">
        <f t="shared" si="1"/>
        <v>2.3936512368981969E-6</v>
      </c>
      <c r="P9" s="7">
        <f t="shared" si="1"/>
        <v>4.3621577911797965E-6</v>
      </c>
      <c r="Q9" s="7">
        <f t="shared" si="1"/>
        <v>2.1470087048654579E-4</v>
      </c>
      <c r="R9" s="7">
        <f t="shared" si="1"/>
        <v>2.0203234439830197E-4</v>
      </c>
      <c r="S9" s="7">
        <f t="shared" si="1"/>
        <v>5.6926612140720029E-4</v>
      </c>
      <c r="T9" s="7">
        <f t="shared" si="1"/>
        <v>1.0223126278836251E-4</v>
      </c>
      <c r="U9" s="7">
        <f t="shared" si="1"/>
        <v>1.2358980565398913E-3</v>
      </c>
      <c r="V9" s="7">
        <f t="shared" si="1"/>
        <v>3.8948443433781886E-4</v>
      </c>
      <c r="W9" s="7">
        <f t="shared" si="1"/>
        <v>3.990101935438051E-3</v>
      </c>
      <c r="X9" s="7">
        <f t="shared" si="1"/>
        <v>2.0473936461996557E-4</v>
      </c>
      <c r="Y9" s="7">
        <f t="shared" si="1"/>
        <v>8.6525186247216122E-4</v>
      </c>
      <c r="Z9" s="7">
        <f t="shared" si="1"/>
        <v>3.4523844153289623E-4</v>
      </c>
      <c r="AA9" s="7">
        <f t="shared" si="1"/>
        <v>4.7584633507714164E-2</v>
      </c>
      <c r="AB9" s="7">
        <f t="shared" si="1"/>
        <v>8.6710817049447025E-2</v>
      </c>
      <c r="AC9" s="7">
        <f t="shared" si="1"/>
        <v>9.6974368174195542E-3</v>
      </c>
      <c r="AD9" s="7">
        <f t="shared" si="1"/>
        <v>2.3983127426901018E-2</v>
      </c>
      <c r="AE9" s="7">
        <f t="shared" si="1"/>
        <v>9.6737123429803812E-3</v>
      </c>
      <c r="AF9" s="7">
        <f t="shared" si="1"/>
        <v>0.20198799810215987</v>
      </c>
    </row>
    <row r="10" spans="1:33" ht="18.5" x14ac:dyDescent="0.45">
      <c r="B10" s="7">
        <f>((B3-B7)^2)/B7</f>
        <v>47.447799405292407</v>
      </c>
      <c r="C10" s="7">
        <f t="shared" si="1"/>
        <v>37.243430022797718</v>
      </c>
      <c r="D10" s="7">
        <f t="shared" si="1"/>
        <v>38.663067440161122</v>
      </c>
      <c r="E10" s="7">
        <f t="shared" si="1"/>
        <v>25.666718165143898</v>
      </c>
      <c r="F10" s="7">
        <f t="shared" ca="1" si="1"/>
        <v>5.6604308499355405</v>
      </c>
      <c r="G10" s="7">
        <f t="shared" ca="1" si="1"/>
        <v>4.416502443913922</v>
      </c>
      <c r="H10" s="7">
        <f t="shared" ca="1" si="1"/>
        <v>225709.50039981661</v>
      </c>
      <c r="I10" s="7">
        <f t="shared" ca="1" si="1"/>
        <v>2.4249432272499254</v>
      </c>
      <c r="J10" s="7">
        <f t="shared" ca="1" si="1"/>
        <v>4.0403386957871374</v>
      </c>
      <c r="K10" s="7">
        <f t="shared" ca="1" si="1"/>
        <v>5.0430772163076387</v>
      </c>
      <c r="L10" s="7">
        <f t="shared" ca="1" si="1"/>
        <v>4.6244061519067872</v>
      </c>
      <c r="M10" s="7">
        <f t="shared" ca="1" si="1"/>
        <v>5.6116429595810154E-2</v>
      </c>
      <c r="N10" s="7">
        <f t="shared" ca="1" si="1"/>
        <v>1.0471324446573267</v>
      </c>
      <c r="O10" s="7">
        <f t="shared" ca="1" si="1"/>
        <v>3.8838041165337032E-2</v>
      </c>
      <c r="P10" s="7">
        <f t="shared" ca="1" si="1"/>
        <v>7.0777923388213163E-2</v>
      </c>
      <c r="Q10" s="7">
        <f t="shared" ca="1" si="1"/>
        <v>3.4836157906933725</v>
      </c>
      <c r="R10" s="7">
        <f t="shared" ca="1" si="1"/>
        <v>3.2780633985550964</v>
      </c>
      <c r="S10" s="7">
        <f t="shared" ca="1" si="1"/>
        <v>9.2365924979654768</v>
      </c>
      <c r="T10" s="7">
        <f t="shared" ca="1" si="1"/>
        <v>1.6587470770163808</v>
      </c>
      <c r="U10" s="7">
        <f t="shared" ca="1" si="1"/>
        <v>20.052988027919678</v>
      </c>
      <c r="V10" s="7">
        <f t="shared" ca="1" si="1"/>
        <v>6.3195557736415324</v>
      </c>
      <c r="W10" s="7">
        <f t="shared" ca="1" si="1"/>
        <v>64.741153947216517</v>
      </c>
      <c r="X10" s="7">
        <f t="shared" ca="1" si="1"/>
        <v>3.3219859889352161</v>
      </c>
      <c r="Y10" s="7">
        <f t="shared" ca="1" si="1"/>
        <v>14.039090965041469</v>
      </c>
      <c r="Z10" s="7">
        <f t="shared" ca="1" si="1"/>
        <v>5.601645134239587</v>
      </c>
      <c r="AA10" s="7">
        <f t="shared" ca="1" si="1"/>
        <v>772.08154911598183</v>
      </c>
      <c r="AB10" s="7">
        <f t="shared" ca="1" si="1"/>
        <v>1406.9210376874012</v>
      </c>
      <c r="AC10" s="7">
        <f t="shared" ca="1" si="1"/>
        <v>157.34516562437796</v>
      </c>
      <c r="AD10" s="7">
        <f t="shared" ca="1" si="1"/>
        <v>389.13676141702632</v>
      </c>
      <c r="AE10" s="7">
        <f t="shared" ca="1" si="1"/>
        <v>156.96022562114365</v>
      </c>
      <c r="AF10" s="7">
        <f t="shared" ca="1" si="1"/>
        <v>3277.3438604347552</v>
      </c>
    </row>
    <row r="11" spans="1:33" ht="18.5" x14ac:dyDescent="0.45">
      <c r="B11" s="7"/>
      <c r="C11" s="8"/>
    </row>
    <row r="12" spans="1:33" ht="18.5" x14ac:dyDescent="0.45">
      <c r="A12" s="21" t="s">
        <v>53</v>
      </c>
      <c r="B12" s="7">
        <f ca="1">SUM(B9:AF10)</f>
        <v>232177.86473415609</v>
      </c>
      <c r="C12" s="8"/>
    </row>
    <row r="13" spans="1:33" ht="18.5" x14ac:dyDescent="0.45">
      <c r="A13" t="s">
        <v>54</v>
      </c>
      <c r="B13" s="7">
        <f>(COUNT(B9:AF9)-1)*(COUNT(B9:B10)-1)</f>
        <v>30</v>
      </c>
      <c r="C13" s="8"/>
    </row>
    <row r="14" spans="1:33" ht="18.5" x14ac:dyDescent="0.45">
      <c r="B14" s="7"/>
      <c r="C14" s="8"/>
    </row>
    <row r="15" spans="1:33" ht="18.5" x14ac:dyDescent="0.45">
      <c r="B15" s="7"/>
      <c r="C15" s="8"/>
    </row>
    <row r="16" spans="1:33" ht="18.5" x14ac:dyDescent="0.45">
      <c r="B16" s="7"/>
      <c r="C16" s="8"/>
    </row>
    <row r="17" spans="2:3" ht="18.5" x14ac:dyDescent="0.45">
      <c r="B17" s="7"/>
      <c r="C17" s="8"/>
    </row>
    <row r="18" spans="2:3" ht="18.5" x14ac:dyDescent="0.45">
      <c r="B18" s="7"/>
      <c r="C18" s="8"/>
    </row>
    <row r="19" spans="2:3" ht="18.5" x14ac:dyDescent="0.45">
      <c r="B19" s="7"/>
      <c r="C19" s="8"/>
    </row>
    <row r="20" spans="2:3" ht="18.5" x14ac:dyDescent="0.45">
      <c r="B20" s="7"/>
      <c r="C20" s="8"/>
    </row>
    <row r="21" spans="2:3" ht="18.5" x14ac:dyDescent="0.45">
      <c r="B21" s="7"/>
      <c r="C21" s="8"/>
    </row>
    <row r="22" spans="2:3" ht="18.5" x14ac:dyDescent="0.45">
      <c r="B22" s="7"/>
      <c r="C22" s="8"/>
    </row>
    <row r="23" spans="2:3" ht="18.5" x14ac:dyDescent="0.45">
      <c r="B23" s="7"/>
      <c r="C23" s="8"/>
    </row>
    <row r="24" spans="2:3" ht="18.5" x14ac:dyDescent="0.45">
      <c r="B24" s="7"/>
      <c r="C24" s="8"/>
    </row>
    <row r="25" spans="2:3" ht="18.5" x14ac:dyDescent="0.45">
      <c r="B25" s="7"/>
      <c r="C25" s="8"/>
    </row>
    <row r="26" spans="2:3" ht="18.5" x14ac:dyDescent="0.45">
      <c r="B26" s="7"/>
      <c r="C26" s="8"/>
    </row>
    <row r="27" spans="2:3" ht="18.5" x14ac:dyDescent="0.45">
      <c r="B27" s="7"/>
      <c r="C27" s="8"/>
    </row>
    <row r="28" spans="2:3" ht="18.5" x14ac:dyDescent="0.45">
      <c r="B28" s="7"/>
      <c r="C28" s="8"/>
    </row>
    <row r="29" spans="2:3" ht="18.5" x14ac:dyDescent="0.45">
      <c r="B29" s="7"/>
      <c r="C29" s="8"/>
    </row>
    <row r="30" spans="2:3" ht="18.5" x14ac:dyDescent="0.45">
      <c r="B30" s="7"/>
      <c r="C30" s="8"/>
    </row>
    <row r="31" spans="2:3" ht="18.5" x14ac:dyDescent="0.45">
      <c r="B31" s="10"/>
      <c r="C31" s="11"/>
    </row>
    <row r="32" spans="2:3" ht="18.5" x14ac:dyDescent="0.45">
      <c r="B32" s="17"/>
      <c r="C32" s="1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a0ab2d136bb48d8b6012c48f2e5c2fc xmlns="54cc764f-c7ec-43c7-bebf-bbae683408c4">
      <Terms xmlns="http://schemas.microsoft.com/office/infopath/2007/PartnerControls"/>
    </ja0ab2d136bb48d8b6012c48f2e5c2fc>
    <_ip_UnifiedCompliancePolicyUIAction xmlns="http://schemas.microsoft.com/sharepoint/v3" xsi:nil="true"/>
    <Description xmlns="http://schemas.microsoft.com/sharepoint/v3/fields" xsi:nil="true"/>
    <_ip_UnifiedCompliancePolicyProperties xmlns="http://schemas.microsoft.com/sharepoint/v3" xsi:nil="true"/>
    <TaxCatchAll xmlns="846dc9c6-5521-46ab-b805-f4031810b26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9D8BDE6093AD4B8DD80B5E3CCF9CFB" ma:contentTypeVersion="25" ma:contentTypeDescription="Create a new document." ma:contentTypeScope="" ma:versionID="91ed19ca296a1c76715ddddee677f6c5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a4a87f12-a67a-4444-9ef2-9205ec373cbf" xmlns:ns4="a1ec63a3-afdb-478c-96bc-cd5b572b27eb" xmlns:ns5="54cc764f-c7ec-43c7-bebf-bbae683408c4" xmlns:ns6="846dc9c6-5521-46ab-b805-f4031810b26c" targetNamespace="http://schemas.microsoft.com/office/2006/metadata/properties" ma:root="true" ma:fieldsID="04b13536bb310db70a824a85811ee526" ns1:_="" ns2:_="" ns3:_="" ns4:_="" ns5:_="" ns6:_="">
    <xsd:import namespace="http://schemas.microsoft.com/sharepoint/v3"/>
    <xsd:import namespace="http://schemas.microsoft.com/sharepoint/v3/fields"/>
    <xsd:import namespace="a4a87f12-a67a-4444-9ef2-9205ec373cbf"/>
    <xsd:import namespace="a1ec63a3-afdb-478c-96bc-cd5b572b27eb"/>
    <xsd:import namespace="54cc764f-c7ec-43c7-bebf-bbae683408c4"/>
    <xsd:import namespace="846dc9c6-5521-46ab-b805-f4031810b26c"/>
    <xsd:element name="properties">
      <xsd:complexType>
        <xsd:sequence>
          <xsd:element name="documentManagement">
            <xsd:complexType>
              <xsd:all>
                <xsd:element ref="ns2:Description" minOccurs="0"/>
                <xsd:element ref="ns3:SharedWithUsers" minOccurs="0"/>
                <xsd:element ref="ns3:SharedWithDetails" minOccurs="0"/>
                <xsd:element ref="ns4:LastSharedByUser" minOccurs="0"/>
                <xsd:element ref="ns4:LastSharedByTime" minOccurs="0"/>
                <xsd:element ref="ns5:ja0ab2d136bb48d8b6012c48f2e5c2fc" minOccurs="0"/>
                <xsd:element ref="ns6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EventHashCode" minOccurs="0"/>
                <xsd:element ref="ns5:MediaServiceGenerationTime" minOccurs="0"/>
                <xsd:element ref="ns1:_ip_UnifiedCompliancePolicyProperties" minOccurs="0"/>
                <xsd:element ref="ns1:_ip_UnifiedCompliancePolicyUIAction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Description" ma:index="4" nillable="true" ma:displayName="Description" ma:description="" ma:internalName="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87f12-a67a-4444-9ef2-9205ec373cb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c63a3-afdb-478c-96bc-cd5b572b27eb" elementFormDefault="qualified">
    <xsd:import namespace="http://schemas.microsoft.com/office/2006/documentManagement/types"/>
    <xsd:import namespace="http://schemas.microsoft.com/office/infopath/2007/PartnerControls"/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c764f-c7ec-43c7-bebf-bbae683408c4" elementFormDefault="qualified">
    <xsd:import namespace="http://schemas.microsoft.com/office/2006/documentManagement/types"/>
    <xsd:import namespace="http://schemas.microsoft.com/office/infopath/2007/PartnerControls"/>
    <xsd:element name="ja0ab2d136bb48d8b6012c48f2e5c2fc" ma:index="14" nillable="true" ma:taxonomy="true" ma:internalName="ja0ab2d136bb48d8b6012c48f2e5c2fc" ma:taxonomyFieldName="wic_System_Photo_EXIFVersion" ma:displayName="wic_System_Photo_EXIFVersion" ma:default="" ma:fieldId="{3a0ab2d1-36bb-48d8-b601-2c48f2e5c2fc}" ma:sspId="1a0b4880-92f1-4278-a089-8b0ac32e71e8" ma:termSetId="81b09339-0a85-49e1-8d63-fdca4e5401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9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dc9c6-5521-46ab-b805-f4031810b26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description="" ma:hidden="true" ma:list="{c679ebdc-dc10-430e-bce6-d9bd7790a9b1}" ma:internalName="TaxCatchAll" ma:showField="CatchAllData" ma:web="a4a87f12-a67a-4444-9ef2-9205ec373c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72E9BA-2851-48CD-942E-0F54A11C1EBF}">
  <ds:schemaRefs>
    <ds:schemaRef ds:uri="http://schemas.openxmlformats.org/package/2006/metadata/core-properties"/>
    <ds:schemaRef ds:uri="http://purl.org/dc/dcmitype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846dc9c6-5521-46ab-b805-f4031810b26c"/>
    <ds:schemaRef ds:uri="54cc764f-c7ec-43c7-bebf-bbae683408c4"/>
    <ds:schemaRef ds:uri="http://purl.org/dc/terms/"/>
    <ds:schemaRef ds:uri="http://schemas.microsoft.com/sharepoint/v3/fields"/>
    <ds:schemaRef ds:uri="a1ec63a3-afdb-478c-96bc-cd5b572b27eb"/>
    <ds:schemaRef ds:uri="a4a87f12-a67a-4444-9ef2-9205ec373cb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4D2C092-2BB6-430D-A28E-A0F0A9FCD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a4a87f12-a67a-4444-9ef2-9205ec373cbf"/>
    <ds:schemaRef ds:uri="a1ec63a3-afdb-478c-96bc-cd5b572b27eb"/>
    <ds:schemaRef ds:uri="54cc764f-c7ec-43c7-bebf-bbae683408c4"/>
    <ds:schemaRef ds:uri="846dc9c6-5521-46ab-b805-f4031810b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47DA88-BDAE-40FE-B2D3-3A1FA5F101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Pumkin Data</vt:lpstr>
      <vt:lpstr>χ²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Stratton</dc:creator>
  <cp:keywords/>
  <dc:description/>
  <cp:lastModifiedBy>Jennifer-Delilah-Vil Universe</cp:lastModifiedBy>
  <cp:revision/>
  <dcterms:created xsi:type="dcterms:W3CDTF">2020-07-31T09:23:29Z</dcterms:created>
  <dcterms:modified xsi:type="dcterms:W3CDTF">2023-03-15T10:41:56Z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0x010100479D8BDE6093AD4B8DD80B5E3CCF9CFB</vt:lpwstr>
  </property>
  <property fmtid="{D5CDD505-2E9C-101B-9397-08002B2CF9AE}" pid="3" name="wic_System_Photo_EXIFVersion">
    <vt:lpwstr/>
  </property>
</Properties>
</file>