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"/>
    </mc:Choice>
  </mc:AlternateContent>
  <xr:revisionPtr revIDLastSave="0" documentId="8_{3D2EA759-56E0-4DBE-8E6D-3E1A84D13A22}" xr6:coauthVersionLast="45" xr6:coauthVersionMax="45" xr10:uidLastSave="{00000000-0000-0000-0000-000000000000}"/>
  <bookViews>
    <workbookView xWindow="-108" yWindow="-108" windowWidth="23256" windowHeight="12576" xr2:uid="{4856A002-3209-44B4-BC0C-E9DE896C59FA}"/>
  </bookViews>
  <sheets>
    <sheet name="CBA" sheetId="2" r:id="rId1"/>
    <sheet name="Mo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E45" i="1" s="1"/>
  <c r="F30" i="1"/>
  <c r="D42" i="1" s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E42" i="1" l="1"/>
  <c r="E43" i="1"/>
  <c r="E41" i="1"/>
  <c r="E44" i="1"/>
  <c r="F42" i="1"/>
  <c r="D50" i="1" s="1"/>
  <c r="D58" i="1" s="1"/>
  <c r="D44" i="1"/>
  <c r="D41" i="1"/>
  <c r="F41" i="1" s="1"/>
  <c r="D49" i="1" s="1"/>
  <c r="D57" i="1" s="1"/>
  <c r="D45" i="1"/>
  <c r="F45" i="1" s="1"/>
  <c r="D53" i="1" s="1"/>
  <c r="D61" i="1" s="1"/>
  <c r="D43" i="1"/>
  <c r="F43" i="1" s="1"/>
  <c r="D51" i="1" s="1"/>
  <c r="D59" i="1" s="1"/>
  <c r="F57" i="1"/>
  <c r="E57" i="1"/>
  <c r="F44" i="1" l="1"/>
  <c r="D52" i="1" s="1"/>
  <c r="D60" i="1" s="1"/>
  <c r="D63" i="1" s="1"/>
  <c r="G57" i="1"/>
  <c r="H57" i="1"/>
  <c r="E58" i="1"/>
  <c r="F58" i="1"/>
  <c r="G58" i="1"/>
  <c r="H58" i="1"/>
  <c r="E59" i="1"/>
  <c r="G59" i="1"/>
  <c r="F59" i="1"/>
  <c r="H59" i="1"/>
  <c r="F60" i="1"/>
  <c r="F63" i="1" s="1"/>
  <c r="F61" i="1"/>
  <c r="E61" i="1"/>
  <c r="G61" i="1"/>
  <c r="H61" i="1"/>
  <c r="E63" i="1" l="1"/>
  <c r="G60" i="1"/>
  <c r="G63" i="1" s="1"/>
  <c r="E60" i="1"/>
  <c r="H60" i="1"/>
  <c r="H63" i="1" s="1"/>
</calcChain>
</file>

<file path=xl/sharedStrings.xml><?xml version="1.0" encoding="utf-8"?>
<sst xmlns="http://schemas.openxmlformats.org/spreadsheetml/2006/main" count="189" uniqueCount="95">
  <si>
    <t>Non-Financial Variables</t>
  </si>
  <si>
    <t xml:space="preserve">Brand </t>
  </si>
  <si>
    <t>Staffing</t>
  </si>
  <si>
    <t>Food Traffic</t>
  </si>
  <si>
    <t>Demographic</t>
  </si>
  <si>
    <t>Get Running</t>
  </si>
  <si>
    <t>Goodwill</t>
  </si>
  <si>
    <t>High</t>
  </si>
  <si>
    <t>Moderate</t>
  </si>
  <si>
    <t>Medium</t>
  </si>
  <si>
    <t>Older</t>
  </si>
  <si>
    <t>6 months</t>
  </si>
  <si>
    <t>Customer Statisfaction</t>
  </si>
  <si>
    <t>Easy</t>
  </si>
  <si>
    <t>Younger</t>
  </si>
  <si>
    <t>Innovation</t>
  </si>
  <si>
    <t>Difficult</t>
  </si>
  <si>
    <t>Low</t>
  </si>
  <si>
    <t>Employee Productivity</t>
  </si>
  <si>
    <t>1  month</t>
  </si>
  <si>
    <t>Brand</t>
  </si>
  <si>
    <t xml:space="preserve">Get running </t>
  </si>
  <si>
    <t>Customer Satisfaction</t>
  </si>
  <si>
    <t>Assigning Weights</t>
  </si>
  <si>
    <t>Criteria</t>
  </si>
  <si>
    <t>Worst</t>
  </si>
  <si>
    <t>Best</t>
  </si>
  <si>
    <t>Get running</t>
  </si>
  <si>
    <t>1 month</t>
  </si>
  <si>
    <t>Assigned Values</t>
  </si>
  <si>
    <t>High -level</t>
  </si>
  <si>
    <t>Low-level</t>
  </si>
  <si>
    <t>Avg</t>
  </si>
  <si>
    <t>Avg weight </t>
  </si>
  <si>
    <t>Good will</t>
  </si>
  <si>
    <t>Customer satisfaction</t>
  </si>
  <si>
    <t>Employee productivity</t>
  </si>
  <si>
    <t>Total</t>
  </si>
  <si>
    <t>8 months</t>
  </si>
  <si>
    <t>5 months</t>
  </si>
  <si>
    <t>3 months</t>
  </si>
  <si>
    <t>Item</t>
  </si>
  <si>
    <t>Year 1</t>
  </si>
  <si>
    <t>Year 2</t>
  </si>
  <si>
    <t>Year 3</t>
  </si>
  <si>
    <t>Year 4</t>
  </si>
  <si>
    <t>Year 5</t>
  </si>
  <si>
    <t xml:space="preserve">Truck </t>
  </si>
  <si>
    <t>Kitchen Equipment</t>
  </si>
  <si>
    <t>Kitchen Tables and Chair</t>
  </si>
  <si>
    <t xml:space="preserve">Training </t>
  </si>
  <si>
    <t>Uniforms and safety gears for workers</t>
  </si>
  <si>
    <t>Fire Extinguisher</t>
  </si>
  <si>
    <t xml:space="preserve">Other Expenses </t>
  </si>
  <si>
    <t>Operating Cost</t>
  </si>
  <si>
    <t>Licensing cost</t>
  </si>
  <si>
    <t xml:space="preserve">Insurance </t>
  </si>
  <si>
    <t>Commissary</t>
  </si>
  <si>
    <t>Phone / Internet</t>
  </si>
  <si>
    <t>Fuel</t>
  </si>
  <si>
    <t>Labor</t>
  </si>
  <si>
    <t>Repairs</t>
  </si>
  <si>
    <t>Food / Beverage Restock</t>
  </si>
  <si>
    <t>Paper Product Restock</t>
  </si>
  <si>
    <t>Parking fee</t>
  </si>
  <si>
    <t>Register / POS</t>
  </si>
  <si>
    <t xml:space="preserve">Paper Products </t>
  </si>
  <si>
    <t>Total Operating cost</t>
  </si>
  <si>
    <t>Total Investment</t>
  </si>
  <si>
    <t>Benefits</t>
  </si>
  <si>
    <t>Margin</t>
  </si>
  <si>
    <t>Revenue</t>
  </si>
  <si>
    <t>Net Profit from Sales</t>
  </si>
  <si>
    <t>Cost Benefit Ratio</t>
  </si>
  <si>
    <t>Benefits-Operating Cost</t>
  </si>
  <si>
    <t>Investment</t>
  </si>
  <si>
    <t>CBR</t>
  </si>
  <si>
    <t>NPV</t>
  </si>
  <si>
    <t xml:space="preserve">year2 </t>
  </si>
  <si>
    <t>year 3</t>
  </si>
  <si>
    <t>year 4</t>
  </si>
  <si>
    <t>year 5</t>
  </si>
  <si>
    <t>Cost</t>
  </si>
  <si>
    <t>CashFlow</t>
  </si>
  <si>
    <t>Cumulative</t>
  </si>
  <si>
    <t>Discounted</t>
  </si>
  <si>
    <t>Discounted Amount</t>
  </si>
  <si>
    <t>Cumulative (Discounted)</t>
  </si>
  <si>
    <t>Payback</t>
  </si>
  <si>
    <t>ROI</t>
  </si>
  <si>
    <t>Return on Investment</t>
  </si>
  <si>
    <t xml:space="preserve">Estimated Net Benefit of Solution
Estimated Cost of Solution </t>
  </si>
  <si>
    <t>Investment Cost</t>
  </si>
  <si>
    <t>year1</t>
  </si>
  <si>
    <t xml:space="preserve">Multiple Objective Analysis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</si>
</sst>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6" fontId="1" fillId="0" borderId="1" xfId="0" applyNumberFormat="1" applyFont="1" applyBorder="1"/>
    <xf numFmtId="9" fontId="1" fillId="0" borderId="1" xfId="0" applyNumberFormat="1" applyFont="1" applyBorder="1"/>
    <xf numFmtId="0" fontId="5" fillId="0" borderId="1" xfId="0" applyFont="1" applyBorder="1"/>
    <xf numFmtId="0" fontId="5" fillId="2" borderId="1" xfId="0" applyFont="1" applyFill="1" applyBorder="1"/>
    <xf numFmtId="0" fontId="1" fillId="2" borderId="1" xfId="0" applyFont="1" applyFill="1" applyBorder="1"/>
    <xf numFmtId="6" fontId="5" fillId="0" borderId="1" xfId="0" applyNumberFormat="1" applyFont="1" applyBorder="1"/>
    <xf numFmtId="6" fontId="5" fillId="2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2" borderId="9" xfId="0" applyFont="1" applyFill="1" applyBorder="1"/>
    <xf numFmtId="0" fontId="5" fillId="2" borderId="10" xfId="0" applyFont="1" applyFill="1" applyBorder="1"/>
    <xf numFmtId="0" fontId="1" fillId="0" borderId="9" xfId="0" applyFont="1" applyBorder="1"/>
    <xf numFmtId="6" fontId="1" fillId="0" borderId="10" xfId="0" applyNumberFormat="1" applyFont="1" applyBorder="1"/>
    <xf numFmtId="0" fontId="1" fillId="2" borderId="10" xfId="0" applyFont="1" applyFill="1" applyBorder="1"/>
    <xf numFmtId="6" fontId="5" fillId="2" borderId="10" xfId="0" applyNumberFormat="1" applyFont="1" applyFill="1" applyBorder="1"/>
    <xf numFmtId="0" fontId="1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6" fontId="5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Border="1"/>
    <xf numFmtId="9" fontId="1" fillId="0" borderId="7" xfId="0" applyNumberFormat="1" applyFont="1" applyBorder="1"/>
    <xf numFmtId="0" fontId="1" fillId="0" borderId="8" xfId="0" applyFont="1" applyBorder="1"/>
    <xf numFmtId="0" fontId="1" fillId="0" borderId="11" xfId="0" applyFont="1" applyBorder="1"/>
    <xf numFmtId="6" fontId="1" fillId="0" borderId="12" xfId="0" applyNumberFormat="1" applyFont="1" applyBorder="1"/>
    <xf numFmtId="6" fontId="1" fillId="0" borderId="13" xfId="0" applyNumberFormat="1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10" xfId="0" applyFont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0" borderId="10" xfId="0" applyFont="1" applyBorder="1" applyAlignment="1">
      <alignment horizont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2" borderId="20" xfId="0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5" fillId="2" borderId="17" xfId="0" applyFont="1" applyFill="1" applyBorder="1" applyAlignment="1">
      <alignment horizontal="justify" vertical="center" wrapText="1"/>
    </xf>
    <xf numFmtId="0" fontId="5" fillId="2" borderId="18" xfId="0" applyFont="1" applyFill="1" applyBorder="1" applyAlignment="1">
      <alignment horizontal="justify" vertical="center" wrapText="1"/>
    </xf>
    <xf numFmtId="0" fontId="5" fillId="2" borderId="19" xfId="0" applyFont="1" applyFill="1" applyBorder="1" applyAlignment="1">
      <alignment horizontal="justify" vertical="center" wrapText="1"/>
    </xf>
    <xf numFmtId="0" fontId="5" fillId="2" borderId="17" xfId="0" applyFont="1" applyFill="1" applyBorder="1" applyAlignment="1">
      <alignment horizontal="justify" vertical="center"/>
    </xf>
    <xf numFmtId="0" fontId="5" fillId="2" borderId="18" xfId="0" applyFont="1" applyFill="1" applyBorder="1"/>
    <xf numFmtId="0" fontId="5" fillId="2" borderId="19" xfId="0" applyFont="1" applyFill="1" applyBorder="1"/>
    <xf numFmtId="0" fontId="5" fillId="0" borderId="22" xfId="0" applyFont="1" applyBorder="1" applyAlignment="1">
      <alignment horizontal="justify" vertical="center" wrapText="1"/>
    </xf>
    <xf numFmtId="2" fontId="3" fillId="4" borderId="1" xfId="0" applyNumberFormat="1" applyFont="1" applyFill="1" applyBorder="1" applyAlignment="1">
      <alignment horizontal="right"/>
    </xf>
    <xf numFmtId="0" fontId="6" fillId="2" borderId="17" xfId="0" applyFont="1" applyFill="1" applyBorder="1" applyAlignment="1">
      <alignment horizontal="justify" vertical="center" wrapText="1"/>
    </xf>
    <xf numFmtId="0" fontId="7" fillId="2" borderId="18" xfId="0" applyFont="1" applyFill="1" applyBorder="1"/>
    <xf numFmtId="0" fontId="7" fillId="2" borderId="19" xfId="0" applyFont="1" applyFill="1" applyBorder="1"/>
    <xf numFmtId="0" fontId="2" fillId="4" borderId="9" xfId="0" applyFont="1" applyFill="1" applyBorder="1" applyAlignment="1">
      <alignment horizontal="justify" vertical="center" wrapText="1"/>
    </xf>
    <xf numFmtId="2" fontId="3" fillId="4" borderId="10" xfId="0" applyNumberFormat="1" applyFont="1" applyFill="1" applyBorder="1" applyAlignment="1">
      <alignment horizontal="right"/>
    </xf>
    <xf numFmtId="0" fontId="2" fillId="4" borderId="11" xfId="0" applyFont="1" applyFill="1" applyBorder="1" applyAlignment="1">
      <alignment horizontal="justify" vertical="center" wrapText="1"/>
    </xf>
    <xf numFmtId="2" fontId="3" fillId="4" borderId="12" xfId="0" applyNumberFormat="1" applyFont="1" applyFill="1" applyBorder="1" applyAlignment="1">
      <alignment horizontal="right"/>
    </xf>
    <xf numFmtId="2" fontId="3" fillId="4" borderId="13" xfId="0" applyNumberFormat="1" applyFont="1" applyFill="1" applyBorder="1" applyAlignment="1">
      <alignment horizontal="right"/>
    </xf>
    <xf numFmtId="0" fontId="2" fillId="0" borderId="20" xfId="0" applyFont="1" applyBorder="1" applyAlignment="1">
      <alignment horizontal="justify" vertical="center" wrapText="1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2" fillId="0" borderId="22" xfId="0" applyFont="1" applyBorder="1" applyAlignment="1">
      <alignment horizontal="justify" vertical="center" wrapText="1"/>
    </xf>
    <xf numFmtId="2" fontId="3" fillId="0" borderId="23" xfId="0" applyNumberFormat="1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2" fontId="3" fillId="0" borderId="21" xfId="0" applyNumberFormat="1" applyFont="1" applyBorder="1" applyAlignment="1">
      <alignment horizontal="right"/>
    </xf>
    <xf numFmtId="2" fontId="3" fillId="0" borderId="24" xfId="0" applyNumberFormat="1" applyFont="1" applyBorder="1" applyAlignment="1">
      <alignment horizontal="right"/>
    </xf>
    <xf numFmtId="2" fontId="7" fillId="0" borderId="2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49</xdr:row>
      <xdr:rowOff>7620</xdr:rowOff>
    </xdr:from>
    <xdr:to>
      <xdr:col>10</xdr:col>
      <xdr:colOff>314325</xdr:colOff>
      <xdr:row>49</xdr:row>
      <xdr:rowOff>140970</xdr:rowOff>
    </xdr:to>
    <xdr:sp macro="" textlink="">
      <xdr:nvSpPr>
        <xdr:cNvPr id="11" name="Arrow: Left 10">
          <a:extLst>
            <a:ext uri="{FF2B5EF4-FFF2-40B4-BE49-F238E27FC236}">
              <a16:creationId xmlns:a16="http://schemas.microsoft.com/office/drawing/2014/main" id="{C059680F-0C7B-4B8C-BBF3-E4069E8507E7}"/>
            </a:ext>
          </a:extLst>
        </xdr:cNvPr>
        <xdr:cNvSpPr/>
      </xdr:nvSpPr>
      <xdr:spPr>
        <a:xfrm>
          <a:off x="8056245" y="9919335"/>
          <a:ext cx="8858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CA" sz="1100"/>
        </a:p>
      </xdr:txBody>
    </xdr:sp>
    <xdr:clientData/>
  </xdr:twoCellAnchor>
  <xdr:twoCellAnchor editAs="oneCell">
    <xdr:from>
      <xdr:col>6</xdr:col>
      <xdr:colOff>480060</xdr:colOff>
      <xdr:row>50</xdr:row>
      <xdr:rowOff>175260</xdr:rowOff>
    </xdr:from>
    <xdr:to>
      <xdr:col>7</xdr:col>
      <xdr:colOff>97155</xdr:colOff>
      <xdr:row>53</xdr:row>
      <xdr:rowOff>123825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90678222-4750-495D-B918-05E75F68F1C8}"/>
            </a:ext>
          </a:extLst>
        </xdr:cNvPr>
        <xdr:cNvSpPr/>
      </xdr:nvSpPr>
      <xdr:spPr>
        <a:xfrm>
          <a:off x="6248400" y="10439400"/>
          <a:ext cx="257175" cy="542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CA" sz="1100"/>
        </a:p>
      </xdr:txBody>
    </xdr:sp>
    <xdr:clientData/>
  </xdr:twoCellAnchor>
  <xdr:twoCellAnchor editAs="oneCell">
    <xdr:from>
      <xdr:col>3</xdr:col>
      <xdr:colOff>30480</xdr:colOff>
      <xdr:row>60</xdr:row>
      <xdr:rowOff>396240</xdr:rowOff>
    </xdr:from>
    <xdr:to>
      <xdr:col>3</xdr:col>
      <xdr:colOff>1402080</xdr:colOff>
      <xdr:row>60</xdr:row>
      <xdr:rowOff>396240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DAA36C0-0A4B-4BB2-A41A-B80746930F5A}"/>
            </a:ext>
          </a:extLst>
        </xdr:cNvPr>
        <xdr:cNvCxnSpPr/>
      </xdr:nvCxnSpPr>
      <xdr:spPr>
        <a:xfrm flipH="1">
          <a:off x="3489960" y="11186160"/>
          <a:ext cx="1371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F0B6-E201-4DA8-83C8-CC0B0696109D}">
  <dimension ref="B2:M65"/>
  <sheetViews>
    <sheetView tabSelected="1" topLeftCell="A21" workbookViewId="0">
      <selection activeCell="C43" activeCellId="3" sqref="C45:I56 E44:I44 C44 C43:I43"/>
    </sheetView>
  </sheetViews>
  <sheetFormatPr defaultRowHeight="15.6" x14ac:dyDescent="0.3"/>
  <cols>
    <col min="1" max="2" width="8.88671875" style="5"/>
    <col min="3" max="3" width="32.6640625" style="5" bestFit="1" customWidth="1"/>
    <col min="4" max="4" width="22.5546875" style="5" bestFit="1" customWidth="1"/>
    <col min="5" max="6" width="10.109375" style="5" bestFit="1" customWidth="1"/>
    <col min="7" max="8" width="9.33203125" style="5" bestFit="1" customWidth="1"/>
    <col min="9" max="9" width="11" style="5" bestFit="1" customWidth="1"/>
    <col min="10" max="16384" width="8.88671875" style="5"/>
  </cols>
  <sheetData>
    <row r="2" spans="2:10" ht="16.2" thickBot="1" x14ac:dyDescent="0.35">
      <c r="C2" s="15"/>
      <c r="D2" s="15"/>
      <c r="E2" s="15"/>
      <c r="F2" s="15"/>
      <c r="G2" s="15"/>
      <c r="H2" s="15"/>
      <c r="I2" s="15"/>
    </row>
    <row r="3" spans="2:10" x14ac:dyDescent="0.3">
      <c r="B3" s="13"/>
      <c r="C3" s="17" t="s">
        <v>41</v>
      </c>
      <c r="D3" s="18" t="s">
        <v>42</v>
      </c>
      <c r="E3" s="18" t="s">
        <v>43</v>
      </c>
      <c r="F3" s="18" t="s">
        <v>44</v>
      </c>
      <c r="G3" s="18" t="s">
        <v>45</v>
      </c>
      <c r="H3" s="18" t="s">
        <v>46</v>
      </c>
      <c r="I3" s="19" t="s">
        <v>37</v>
      </c>
      <c r="J3" s="14"/>
    </row>
    <row r="4" spans="2:10" x14ac:dyDescent="0.3">
      <c r="B4" s="13"/>
      <c r="C4" s="20" t="s">
        <v>92</v>
      </c>
      <c r="D4" s="9"/>
      <c r="E4" s="9"/>
      <c r="F4" s="9"/>
      <c r="G4" s="9"/>
      <c r="H4" s="9"/>
      <c r="I4" s="21"/>
      <c r="J4" s="14"/>
    </row>
    <row r="5" spans="2:10" x14ac:dyDescent="0.3">
      <c r="B5" s="13"/>
      <c r="C5" s="22" t="s">
        <v>47</v>
      </c>
      <c r="D5" s="6">
        <v>25000</v>
      </c>
      <c r="I5" s="23">
        <v>25000</v>
      </c>
      <c r="J5" s="14"/>
    </row>
    <row r="6" spans="2:10" x14ac:dyDescent="0.3">
      <c r="B6" s="13"/>
      <c r="C6" s="22" t="s">
        <v>48</v>
      </c>
      <c r="D6" s="6">
        <v>50000</v>
      </c>
      <c r="I6" s="23">
        <v>50000</v>
      </c>
      <c r="J6" s="14"/>
    </row>
    <row r="7" spans="2:10" x14ac:dyDescent="0.3">
      <c r="B7" s="13"/>
      <c r="C7" s="22" t="s">
        <v>49</v>
      </c>
      <c r="D7" s="6">
        <v>10000</v>
      </c>
      <c r="I7" s="23">
        <v>10000</v>
      </c>
      <c r="J7" s="14"/>
    </row>
    <row r="8" spans="2:10" x14ac:dyDescent="0.3">
      <c r="B8" s="13"/>
      <c r="C8" s="22" t="s">
        <v>50</v>
      </c>
      <c r="D8" s="6">
        <v>400</v>
      </c>
      <c r="I8" s="23">
        <v>400</v>
      </c>
      <c r="J8" s="14"/>
    </row>
    <row r="9" spans="2:10" x14ac:dyDescent="0.3">
      <c r="B9" s="13"/>
      <c r="C9" s="22" t="s">
        <v>51</v>
      </c>
      <c r="D9" s="6">
        <v>2000</v>
      </c>
      <c r="I9" s="23">
        <v>2000</v>
      </c>
      <c r="J9" s="14"/>
    </row>
    <row r="10" spans="2:10" x14ac:dyDescent="0.3">
      <c r="B10" s="13"/>
      <c r="C10" s="22" t="s">
        <v>52</v>
      </c>
      <c r="D10" s="6">
        <v>200</v>
      </c>
      <c r="I10" s="23">
        <v>200</v>
      </c>
      <c r="J10" s="14"/>
    </row>
    <row r="11" spans="2:10" x14ac:dyDescent="0.3">
      <c r="B11" s="13"/>
      <c r="C11" s="22" t="s">
        <v>53</v>
      </c>
      <c r="D11" s="6">
        <v>6000</v>
      </c>
      <c r="I11" s="23">
        <v>6000</v>
      </c>
      <c r="J11" s="14"/>
    </row>
    <row r="12" spans="2:10" x14ac:dyDescent="0.3">
      <c r="B12" s="13"/>
      <c r="C12" s="20" t="s">
        <v>54</v>
      </c>
      <c r="D12" s="10"/>
      <c r="E12" s="10"/>
      <c r="F12" s="10"/>
      <c r="G12" s="10"/>
      <c r="H12" s="10"/>
      <c r="I12" s="24"/>
      <c r="J12" s="14"/>
    </row>
    <row r="13" spans="2:10" x14ac:dyDescent="0.3">
      <c r="B13" s="13"/>
      <c r="C13" s="22" t="s">
        <v>55</v>
      </c>
      <c r="D13" s="6">
        <v>60000</v>
      </c>
      <c r="E13" s="6">
        <v>60000</v>
      </c>
      <c r="F13" s="6">
        <v>60000</v>
      </c>
      <c r="G13" s="6">
        <v>60000</v>
      </c>
      <c r="H13" s="6">
        <v>60000</v>
      </c>
      <c r="I13" s="23">
        <v>300000</v>
      </c>
      <c r="J13" s="14"/>
    </row>
    <row r="14" spans="2:10" x14ac:dyDescent="0.3">
      <c r="B14" s="13"/>
      <c r="C14" s="22" t="s">
        <v>56</v>
      </c>
      <c r="D14" s="6">
        <v>1200</v>
      </c>
      <c r="E14" s="6">
        <v>1200</v>
      </c>
      <c r="F14" s="6">
        <v>1200</v>
      </c>
      <c r="G14" s="6">
        <v>1200</v>
      </c>
      <c r="H14" s="6">
        <v>1200</v>
      </c>
      <c r="I14" s="23">
        <v>6000</v>
      </c>
      <c r="J14" s="14"/>
    </row>
    <row r="15" spans="2:10" x14ac:dyDescent="0.3">
      <c r="B15" s="13"/>
      <c r="C15" s="22" t="s">
        <v>57</v>
      </c>
      <c r="D15" s="6">
        <v>4800</v>
      </c>
      <c r="E15" s="6">
        <v>4800</v>
      </c>
      <c r="F15" s="6">
        <v>4800</v>
      </c>
      <c r="G15" s="6">
        <v>4800</v>
      </c>
      <c r="H15" s="6">
        <v>4800</v>
      </c>
      <c r="I15" s="23">
        <v>24000</v>
      </c>
      <c r="J15" s="14"/>
    </row>
    <row r="16" spans="2:10" x14ac:dyDescent="0.3">
      <c r="B16" s="13"/>
      <c r="C16" s="22" t="s">
        <v>58</v>
      </c>
      <c r="D16" s="6">
        <v>1440</v>
      </c>
      <c r="E16" s="6">
        <v>1440</v>
      </c>
      <c r="F16" s="6">
        <v>1440</v>
      </c>
      <c r="G16" s="6">
        <v>1440</v>
      </c>
      <c r="H16" s="6">
        <v>1440</v>
      </c>
      <c r="I16" s="23">
        <v>7200</v>
      </c>
      <c r="J16" s="14"/>
    </row>
    <row r="17" spans="2:10" x14ac:dyDescent="0.3">
      <c r="B17" s="13"/>
      <c r="C17" s="22" t="s">
        <v>59</v>
      </c>
      <c r="D17" s="6">
        <v>3000</v>
      </c>
      <c r="E17" s="6">
        <v>3000</v>
      </c>
      <c r="F17" s="6">
        <v>3000</v>
      </c>
      <c r="G17" s="6">
        <v>3000</v>
      </c>
      <c r="H17" s="6">
        <v>3000</v>
      </c>
      <c r="I17" s="23">
        <v>15000</v>
      </c>
      <c r="J17" s="14"/>
    </row>
    <row r="18" spans="2:10" x14ac:dyDescent="0.3">
      <c r="B18" s="13"/>
      <c r="C18" s="22" t="s">
        <v>60</v>
      </c>
      <c r="D18" s="6">
        <v>36000</v>
      </c>
      <c r="E18" s="6">
        <v>36000</v>
      </c>
      <c r="F18" s="6">
        <v>36000</v>
      </c>
      <c r="G18" s="6">
        <v>36000</v>
      </c>
      <c r="H18" s="6">
        <v>36000</v>
      </c>
      <c r="I18" s="23">
        <v>180000</v>
      </c>
      <c r="J18" s="14"/>
    </row>
    <row r="19" spans="2:10" x14ac:dyDescent="0.3">
      <c r="B19" s="13"/>
      <c r="C19" s="22" t="s">
        <v>61</v>
      </c>
      <c r="D19" s="6">
        <v>6000</v>
      </c>
      <c r="E19" s="6">
        <v>6000</v>
      </c>
      <c r="F19" s="6">
        <v>6000</v>
      </c>
      <c r="G19" s="6">
        <v>6000</v>
      </c>
      <c r="H19" s="6">
        <v>6000</v>
      </c>
      <c r="I19" s="23">
        <v>30000</v>
      </c>
      <c r="J19" s="14"/>
    </row>
    <row r="20" spans="2:10" x14ac:dyDescent="0.3">
      <c r="B20" s="13"/>
      <c r="C20" s="22" t="s">
        <v>62</v>
      </c>
      <c r="D20" s="6">
        <v>48000</v>
      </c>
      <c r="E20" s="6">
        <v>48000</v>
      </c>
      <c r="F20" s="6">
        <v>48000</v>
      </c>
      <c r="G20" s="6">
        <v>48000</v>
      </c>
      <c r="H20" s="6">
        <v>48000</v>
      </c>
      <c r="I20" s="23">
        <v>240000</v>
      </c>
      <c r="J20" s="14"/>
    </row>
    <row r="21" spans="2:10" x14ac:dyDescent="0.3">
      <c r="B21" s="13"/>
      <c r="C21" s="22" t="s">
        <v>63</v>
      </c>
      <c r="D21" s="6">
        <v>4800</v>
      </c>
      <c r="E21" s="6">
        <v>4800</v>
      </c>
      <c r="F21" s="6">
        <v>4800</v>
      </c>
      <c r="G21" s="6">
        <v>4800</v>
      </c>
      <c r="H21" s="6">
        <v>4800</v>
      </c>
      <c r="I21" s="23">
        <v>24000</v>
      </c>
      <c r="J21" s="14"/>
    </row>
    <row r="22" spans="2:10" x14ac:dyDescent="0.3">
      <c r="B22" s="13"/>
      <c r="C22" s="22" t="s">
        <v>64</v>
      </c>
      <c r="D22" s="6">
        <v>8400</v>
      </c>
      <c r="E22" s="6">
        <v>8400</v>
      </c>
      <c r="F22" s="6">
        <v>8400</v>
      </c>
      <c r="G22" s="6">
        <v>8400</v>
      </c>
      <c r="H22" s="6">
        <v>8400</v>
      </c>
      <c r="I22" s="23">
        <v>42000</v>
      </c>
      <c r="J22" s="14"/>
    </row>
    <row r="23" spans="2:10" x14ac:dyDescent="0.3">
      <c r="B23" s="13"/>
      <c r="C23" s="22" t="s">
        <v>65</v>
      </c>
      <c r="D23" s="6">
        <v>1200</v>
      </c>
      <c r="E23" s="6">
        <v>1200</v>
      </c>
      <c r="F23" s="6">
        <v>1200</v>
      </c>
      <c r="G23" s="6">
        <v>1200</v>
      </c>
      <c r="H23" s="6">
        <v>1200</v>
      </c>
      <c r="I23" s="23">
        <v>6000</v>
      </c>
      <c r="J23" s="14"/>
    </row>
    <row r="24" spans="2:10" x14ac:dyDescent="0.3">
      <c r="B24" s="13"/>
      <c r="C24" s="22" t="s">
        <v>66</v>
      </c>
      <c r="D24" s="6">
        <v>240</v>
      </c>
      <c r="E24" s="6">
        <v>240</v>
      </c>
      <c r="F24" s="6">
        <v>240</v>
      </c>
      <c r="G24" s="6">
        <v>240</v>
      </c>
      <c r="H24" s="6">
        <v>240</v>
      </c>
      <c r="I24" s="23">
        <v>1200</v>
      </c>
      <c r="J24" s="14"/>
    </row>
    <row r="25" spans="2:10" x14ac:dyDescent="0.3">
      <c r="B25" s="13"/>
      <c r="C25" s="20" t="s">
        <v>37</v>
      </c>
      <c r="D25" s="12">
        <v>268680</v>
      </c>
      <c r="E25" s="12">
        <v>175080</v>
      </c>
      <c r="F25" s="12">
        <v>175080</v>
      </c>
      <c r="G25" s="12">
        <v>175080</v>
      </c>
      <c r="H25" s="12">
        <v>175080</v>
      </c>
      <c r="I25" s="25">
        <v>969000</v>
      </c>
      <c r="J25" s="14"/>
    </row>
    <row r="26" spans="2:10" x14ac:dyDescent="0.3">
      <c r="B26" s="13"/>
      <c r="C26" s="22"/>
      <c r="I26" s="26"/>
      <c r="J26" s="14"/>
    </row>
    <row r="27" spans="2:10" x14ac:dyDescent="0.3">
      <c r="B27" s="13"/>
      <c r="C27" s="22"/>
      <c r="I27" s="26"/>
      <c r="J27" s="14"/>
    </row>
    <row r="28" spans="2:10" x14ac:dyDescent="0.3">
      <c r="B28" s="13"/>
      <c r="C28" s="27" t="s">
        <v>67</v>
      </c>
      <c r="D28" s="11">
        <v>875400</v>
      </c>
      <c r="I28" s="26"/>
      <c r="J28" s="14"/>
    </row>
    <row r="29" spans="2:10" ht="16.2" thickBot="1" x14ac:dyDescent="0.35">
      <c r="B29" s="13"/>
      <c r="C29" s="28" t="s">
        <v>68</v>
      </c>
      <c r="D29" s="29">
        <v>93600</v>
      </c>
      <c r="E29" s="30"/>
      <c r="F29" s="30"/>
      <c r="G29" s="30"/>
      <c r="H29" s="30"/>
      <c r="I29" s="31"/>
      <c r="J29" s="14"/>
    </row>
    <row r="30" spans="2:10" ht="16.2" thickBot="1" x14ac:dyDescent="0.35">
      <c r="C30" s="32"/>
      <c r="D30" s="32"/>
      <c r="E30" s="32"/>
      <c r="F30" s="32"/>
      <c r="G30" s="32"/>
      <c r="H30" s="32"/>
      <c r="I30" s="32"/>
    </row>
    <row r="31" spans="2:10" x14ac:dyDescent="0.3">
      <c r="B31" s="13"/>
      <c r="C31" s="33" t="s">
        <v>70</v>
      </c>
      <c r="D31" s="34">
        <v>0.2</v>
      </c>
      <c r="E31" s="34">
        <v>0.25</v>
      </c>
      <c r="F31" s="34">
        <v>0.3</v>
      </c>
      <c r="G31" s="34">
        <v>0.35</v>
      </c>
      <c r="H31" s="34">
        <v>0.33</v>
      </c>
      <c r="I31" s="35"/>
      <c r="J31" s="14"/>
    </row>
    <row r="32" spans="2:10" x14ac:dyDescent="0.3">
      <c r="B32" s="13"/>
      <c r="C32" s="22" t="s">
        <v>71</v>
      </c>
      <c r="D32" s="6">
        <v>500000</v>
      </c>
      <c r="E32" s="6">
        <v>650000</v>
      </c>
      <c r="F32" s="6">
        <v>750000</v>
      </c>
      <c r="G32" s="6">
        <v>900000</v>
      </c>
      <c r="H32" s="6">
        <v>940000</v>
      </c>
      <c r="I32" s="26"/>
      <c r="J32" s="14"/>
    </row>
    <row r="33" spans="2:13" x14ac:dyDescent="0.3">
      <c r="B33" s="13"/>
      <c r="C33" s="20" t="s">
        <v>69</v>
      </c>
      <c r="D33" s="12"/>
      <c r="E33" s="12"/>
      <c r="F33" s="12"/>
      <c r="G33" s="12"/>
      <c r="H33" s="12"/>
      <c r="I33" s="21"/>
      <c r="J33" s="14"/>
    </row>
    <row r="34" spans="2:13" ht="16.2" thickBot="1" x14ac:dyDescent="0.35">
      <c r="B34" s="13"/>
      <c r="C34" s="36" t="s">
        <v>72</v>
      </c>
      <c r="D34" s="37">
        <v>100000</v>
      </c>
      <c r="E34" s="37">
        <v>162500</v>
      </c>
      <c r="F34" s="37">
        <v>225000</v>
      </c>
      <c r="G34" s="37">
        <v>315000</v>
      </c>
      <c r="H34" s="37">
        <v>310200</v>
      </c>
      <c r="I34" s="38">
        <v>1112700</v>
      </c>
      <c r="J34" s="14"/>
    </row>
    <row r="35" spans="2:13" x14ac:dyDescent="0.3">
      <c r="C35" s="16"/>
      <c r="D35" s="16"/>
      <c r="E35" s="16"/>
      <c r="F35" s="16"/>
      <c r="G35" s="16"/>
      <c r="H35" s="16"/>
      <c r="I35" s="16"/>
    </row>
    <row r="37" spans="2:13" ht="16.2" thickBot="1" x14ac:dyDescent="0.35">
      <c r="C37" s="15"/>
      <c r="D37" s="15"/>
    </row>
    <row r="38" spans="2:13" x14ac:dyDescent="0.3">
      <c r="B38" s="13"/>
      <c r="C38" s="39" t="s">
        <v>73</v>
      </c>
      <c r="D38" s="35" t="s">
        <v>74</v>
      </c>
      <c r="E38" s="14"/>
    </row>
    <row r="39" spans="2:13" x14ac:dyDescent="0.3">
      <c r="B39" s="13"/>
      <c r="C39" s="40"/>
      <c r="D39" s="26" t="s">
        <v>75</v>
      </c>
      <c r="E39" s="14"/>
    </row>
    <row r="40" spans="2:13" x14ac:dyDescent="0.3">
      <c r="B40" s="13"/>
      <c r="C40" s="22"/>
      <c r="D40" s="26"/>
      <c r="E40" s="14"/>
    </row>
    <row r="41" spans="2:13" ht="16.2" thickBot="1" x14ac:dyDescent="0.35">
      <c r="B41" s="13"/>
      <c r="C41" s="28" t="s">
        <v>76</v>
      </c>
      <c r="D41" s="31">
        <v>2.54</v>
      </c>
      <c r="E41" s="14"/>
    </row>
    <row r="42" spans="2:13" ht="16.2" thickBot="1" x14ac:dyDescent="0.35">
      <c r="C42" s="32"/>
      <c r="D42" s="32"/>
      <c r="E42" s="15"/>
      <c r="F42" s="15"/>
      <c r="G42" s="15"/>
      <c r="H42" s="15"/>
      <c r="I42" s="15"/>
      <c r="J42" s="15"/>
      <c r="K42" s="15"/>
      <c r="L42" s="15"/>
    </row>
    <row r="43" spans="2:13" x14ac:dyDescent="0.3">
      <c r="B43" s="13"/>
      <c r="C43" s="41" t="s">
        <v>77</v>
      </c>
      <c r="D43" s="42"/>
      <c r="E43" s="42"/>
      <c r="F43" s="42"/>
      <c r="G43" s="42"/>
      <c r="H43" s="42"/>
      <c r="I43" s="42"/>
      <c r="J43" s="42"/>
      <c r="K43" s="42"/>
      <c r="L43" s="43"/>
      <c r="M43" s="14"/>
    </row>
    <row r="44" spans="2:13" x14ac:dyDescent="0.3">
      <c r="B44" s="13"/>
      <c r="C44" s="27"/>
      <c r="D44" s="8" t="s">
        <v>93</v>
      </c>
      <c r="E44" s="8" t="s">
        <v>78</v>
      </c>
      <c r="F44" s="8" t="s">
        <v>79</v>
      </c>
      <c r="G44" s="8" t="s">
        <v>80</v>
      </c>
      <c r="H44" s="8" t="s">
        <v>81</v>
      </c>
      <c r="I44" s="8" t="s">
        <v>37</v>
      </c>
      <c r="J44" s="8"/>
      <c r="K44" s="8"/>
      <c r="L44" s="44"/>
      <c r="M44" s="14"/>
    </row>
    <row r="45" spans="2:13" x14ac:dyDescent="0.3">
      <c r="B45" s="13"/>
      <c r="C45" s="22" t="s">
        <v>82</v>
      </c>
      <c r="D45" s="6">
        <v>268680</v>
      </c>
      <c r="E45" s="6">
        <v>175080</v>
      </c>
      <c r="F45" s="6">
        <v>175080</v>
      </c>
      <c r="G45" s="6">
        <v>175080</v>
      </c>
      <c r="H45" s="6">
        <v>175080</v>
      </c>
      <c r="I45" s="6">
        <v>969000</v>
      </c>
      <c r="L45" s="26"/>
      <c r="M45" s="14"/>
    </row>
    <row r="46" spans="2:13" x14ac:dyDescent="0.3">
      <c r="B46" s="13"/>
      <c r="C46" s="22" t="s">
        <v>69</v>
      </c>
      <c r="D46" s="6">
        <v>100000</v>
      </c>
      <c r="E46" s="6">
        <v>162500</v>
      </c>
      <c r="F46" s="6">
        <v>225000</v>
      </c>
      <c r="G46" s="6">
        <v>315000</v>
      </c>
      <c r="H46" s="6">
        <v>310200</v>
      </c>
      <c r="I46" s="6">
        <v>1112700</v>
      </c>
      <c r="L46" s="26"/>
      <c r="M46" s="14"/>
    </row>
    <row r="47" spans="2:13" x14ac:dyDescent="0.3">
      <c r="B47" s="13"/>
      <c r="C47" s="22" t="s">
        <v>83</v>
      </c>
      <c r="D47" s="6">
        <v>-168680</v>
      </c>
      <c r="E47" s="6">
        <v>-12580</v>
      </c>
      <c r="F47" s="6">
        <v>49920</v>
      </c>
      <c r="G47" s="6">
        <v>139920</v>
      </c>
      <c r="H47" s="6">
        <v>135120</v>
      </c>
      <c r="I47" s="6">
        <v>143700</v>
      </c>
      <c r="L47" s="26"/>
      <c r="M47" s="14"/>
    </row>
    <row r="48" spans="2:13" x14ac:dyDescent="0.3">
      <c r="B48" s="13"/>
      <c r="C48" s="22" t="s">
        <v>84</v>
      </c>
      <c r="D48" s="6">
        <v>-168680</v>
      </c>
      <c r="E48" s="6">
        <v>-181260</v>
      </c>
      <c r="F48" s="6">
        <v>-131340</v>
      </c>
      <c r="G48" s="6">
        <v>8580</v>
      </c>
      <c r="H48" s="6">
        <v>143700</v>
      </c>
      <c r="L48" s="26"/>
      <c r="M48" s="14"/>
    </row>
    <row r="49" spans="2:13" x14ac:dyDescent="0.3">
      <c r="B49" s="13"/>
      <c r="C49" s="22" t="s">
        <v>85</v>
      </c>
      <c r="D49" s="7">
        <v>0.1</v>
      </c>
      <c r="E49" s="7">
        <v>0.1</v>
      </c>
      <c r="F49" s="7">
        <v>0.1</v>
      </c>
      <c r="G49" s="7">
        <v>0.1</v>
      </c>
      <c r="H49" s="7">
        <v>0.1</v>
      </c>
      <c r="L49" s="26"/>
      <c r="M49" s="14"/>
    </row>
    <row r="50" spans="2:13" x14ac:dyDescent="0.3">
      <c r="B50" s="13"/>
      <c r="C50" s="22" t="s">
        <v>86</v>
      </c>
      <c r="D50" s="6">
        <v>-168511</v>
      </c>
      <c r="E50" s="6">
        <v>-12555</v>
      </c>
      <c r="F50" s="6">
        <v>49771</v>
      </c>
      <c r="G50" s="6">
        <v>139362</v>
      </c>
      <c r="H50" s="6">
        <v>134446</v>
      </c>
      <c r="I50" s="6">
        <v>142512</v>
      </c>
      <c r="L50" s="26" t="s">
        <v>77</v>
      </c>
      <c r="M50" s="14"/>
    </row>
    <row r="51" spans="2:13" x14ac:dyDescent="0.3">
      <c r="B51" s="13"/>
      <c r="C51" s="22" t="s">
        <v>87</v>
      </c>
      <c r="D51" s="6">
        <v>-168511</v>
      </c>
      <c r="E51" s="6">
        <v>-181066</v>
      </c>
      <c r="F51" s="6">
        <v>-131296</v>
      </c>
      <c r="G51" s="6">
        <v>8066</v>
      </c>
      <c r="H51" s="6">
        <v>142512</v>
      </c>
      <c r="L51" s="26"/>
      <c r="M51" s="14"/>
    </row>
    <row r="52" spans="2:13" x14ac:dyDescent="0.3">
      <c r="B52" s="13"/>
      <c r="C52" s="22"/>
      <c r="L52" s="26"/>
      <c r="M52" s="14"/>
    </row>
    <row r="53" spans="2:13" x14ac:dyDescent="0.3">
      <c r="B53" s="13"/>
      <c r="C53" s="22"/>
      <c r="L53" s="26"/>
      <c r="M53" s="14"/>
    </row>
    <row r="54" spans="2:13" x14ac:dyDescent="0.3">
      <c r="B54" s="13"/>
      <c r="C54" s="22"/>
      <c r="L54" s="26"/>
      <c r="M54" s="14"/>
    </row>
    <row r="55" spans="2:13" x14ac:dyDescent="0.3">
      <c r="B55" s="13"/>
      <c r="C55" s="22"/>
      <c r="L55" s="26"/>
      <c r="M55" s="14"/>
    </row>
    <row r="56" spans="2:13" ht="16.2" thickBot="1" x14ac:dyDescent="0.35">
      <c r="B56" s="13"/>
      <c r="C56" s="36"/>
      <c r="D56" s="30"/>
      <c r="E56" s="30"/>
      <c r="F56" s="30"/>
      <c r="G56" s="30" t="s">
        <v>88</v>
      </c>
      <c r="H56" s="30"/>
      <c r="I56" s="30"/>
      <c r="J56" s="30"/>
      <c r="K56" s="30"/>
      <c r="L56" s="31"/>
      <c r="M56" s="14"/>
    </row>
    <row r="57" spans="2:13" x14ac:dyDescent="0.3"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3" ht="16.2" thickBot="1" x14ac:dyDescent="0.35">
      <c r="C58" s="15"/>
      <c r="D58" s="15"/>
    </row>
    <row r="59" spans="2:13" x14ac:dyDescent="0.3">
      <c r="B59" s="13"/>
      <c r="C59" s="45" t="s">
        <v>89</v>
      </c>
      <c r="D59" s="46"/>
      <c r="E59" s="14"/>
    </row>
    <row r="60" spans="2:13" x14ac:dyDescent="0.3">
      <c r="B60" s="13"/>
      <c r="C60" s="22"/>
      <c r="D60" s="26"/>
      <c r="E60" s="14"/>
    </row>
    <row r="61" spans="2:13" ht="62.4" x14ac:dyDescent="0.3">
      <c r="B61" s="13"/>
      <c r="C61" s="22" t="s">
        <v>90</v>
      </c>
      <c r="D61" s="47" t="s">
        <v>91</v>
      </c>
      <c r="E61" s="14"/>
    </row>
    <row r="62" spans="2:13" x14ac:dyDescent="0.3">
      <c r="B62" s="13"/>
      <c r="C62" s="22"/>
      <c r="D62" s="26"/>
      <c r="E62" s="14"/>
    </row>
    <row r="63" spans="2:13" x14ac:dyDescent="0.3">
      <c r="B63" s="13"/>
      <c r="C63" s="22"/>
      <c r="D63" s="26"/>
      <c r="E63" s="14"/>
    </row>
    <row r="64" spans="2:13" ht="16.2" thickBot="1" x14ac:dyDescent="0.35">
      <c r="B64" s="13"/>
      <c r="C64" s="36"/>
      <c r="D64" s="31">
        <v>1.1499999999999999</v>
      </c>
      <c r="E64" s="14"/>
    </row>
    <row r="65" spans="3:4" x14ac:dyDescent="0.3">
      <c r="C65" s="16"/>
      <c r="D65" s="16"/>
    </row>
  </sheetData>
  <mergeCells count="1">
    <mergeCell ref="C38:C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B58E-3EDE-45DF-B3B5-CF4354C97D0D}">
  <dimension ref="C1:J63"/>
  <sheetViews>
    <sheetView topLeftCell="A42" workbookViewId="0">
      <selection activeCell="C56" sqref="C56:H63"/>
    </sheetView>
  </sheetViews>
  <sheetFormatPr defaultColWidth="8.6640625" defaultRowHeight="15.6" x14ac:dyDescent="0.3"/>
  <cols>
    <col min="1" max="2" width="8.6640625" style="1"/>
    <col min="3" max="3" width="28.33203125" style="1" customWidth="1"/>
    <col min="4" max="4" width="12.33203125" style="1" customWidth="1"/>
    <col min="5" max="5" width="13.88671875" style="1" customWidth="1"/>
    <col min="6" max="6" width="17.6640625" style="1" customWidth="1"/>
    <col min="7" max="7" width="13.44140625" style="1" customWidth="1"/>
    <col min="8" max="8" width="20.77734375" style="1" bestFit="1" customWidth="1"/>
    <col min="9" max="16384" width="8.6640625" style="1"/>
  </cols>
  <sheetData>
    <row r="1" spans="3:8" ht="16.2" thickBot="1" x14ac:dyDescent="0.35"/>
    <row r="2" spans="3:8" x14ac:dyDescent="0.3">
      <c r="C2" s="48" t="s">
        <v>94</v>
      </c>
      <c r="D2" s="49"/>
      <c r="E2" s="49"/>
      <c r="F2" s="49"/>
      <c r="G2" s="49"/>
      <c r="H2" s="50"/>
    </row>
    <row r="3" spans="3:8" x14ac:dyDescent="0.3">
      <c r="C3" s="51"/>
      <c r="D3" s="52"/>
      <c r="E3" s="52"/>
      <c r="F3" s="52"/>
      <c r="G3" s="52"/>
      <c r="H3" s="53"/>
    </row>
    <row r="4" spans="3:8" x14ac:dyDescent="0.3">
      <c r="C4" s="54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6" t="s">
        <v>5</v>
      </c>
    </row>
    <row r="5" spans="3:8" x14ac:dyDescent="0.3">
      <c r="C5" s="57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9" t="s">
        <v>38</v>
      </c>
    </row>
    <row r="6" spans="3:8" x14ac:dyDescent="0.3">
      <c r="C6" s="57" t="s">
        <v>12</v>
      </c>
      <c r="D6" s="58" t="s">
        <v>7</v>
      </c>
      <c r="E6" s="58" t="s">
        <v>13</v>
      </c>
      <c r="F6" s="58" t="s">
        <v>7</v>
      </c>
      <c r="G6" s="58" t="s">
        <v>14</v>
      </c>
      <c r="H6" s="59" t="s">
        <v>39</v>
      </c>
    </row>
    <row r="7" spans="3:8" x14ac:dyDescent="0.3">
      <c r="C7" s="57" t="s">
        <v>15</v>
      </c>
      <c r="D7" s="58" t="s">
        <v>9</v>
      </c>
      <c r="E7" s="58" t="s">
        <v>16</v>
      </c>
      <c r="F7" s="58" t="s">
        <v>17</v>
      </c>
      <c r="G7" s="58" t="s">
        <v>14</v>
      </c>
      <c r="H7" s="59" t="s">
        <v>40</v>
      </c>
    </row>
    <row r="8" spans="3:8" ht="16.2" thickBot="1" x14ac:dyDescent="0.35">
      <c r="C8" s="60" t="s">
        <v>18</v>
      </c>
      <c r="D8" s="61" t="s">
        <v>17</v>
      </c>
      <c r="E8" s="61" t="s">
        <v>13</v>
      </c>
      <c r="F8" s="61" t="s">
        <v>7</v>
      </c>
      <c r="G8" s="61" t="s">
        <v>10</v>
      </c>
      <c r="H8" s="62" t="s">
        <v>19</v>
      </c>
    </row>
    <row r="9" spans="3:8" ht="16.2" thickBot="1" x14ac:dyDescent="0.35"/>
    <row r="10" spans="3:8" ht="11.4" customHeight="1" x14ac:dyDescent="0.3">
      <c r="C10" s="69" t="s">
        <v>0</v>
      </c>
      <c r="D10" s="70" t="s">
        <v>20</v>
      </c>
      <c r="E10" s="70" t="s">
        <v>2</v>
      </c>
      <c r="F10" s="70" t="s">
        <v>3</v>
      </c>
      <c r="G10" s="70" t="s">
        <v>4</v>
      </c>
      <c r="H10" s="71" t="s">
        <v>21</v>
      </c>
    </row>
    <row r="11" spans="3:8" x14ac:dyDescent="0.3">
      <c r="C11" s="63" t="s">
        <v>6</v>
      </c>
      <c r="D11" s="64">
        <v>0.5</v>
      </c>
      <c r="E11" s="64">
        <v>1</v>
      </c>
      <c r="F11" s="64">
        <v>0.7</v>
      </c>
      <c r="G11" s="64">
        <v>0.4</v>
      </c>
      <c r="H11" s="65">
        <v>0.3</v>
      </c>
    </row>
    <row r="12" spans="3:8" x14ac:dyDescent="0.3">
      <c r="C12" s="63" t="s">
        <v>22</v>
      </c>
      <c r="D12" s="64">
        <v>0.8</v>
      </c>
      <c r="E12" s="64">
        <v>0.3</v>
      </c>
      <c r="F12" s="64">
        <v>0.9</v>
      </c>
      <c r="G12" s="64">
        <v>0.9</v>
      </c>
      <c r="H12" s="65">
        <v>0.4</v>
      </c>
    </row>
    <row r="13" spans="3:8" x14ac:dyDescent="0.3">
      <c r="C13" s="63" t="s">
        <v>15</v>
      </c>
      <c r="D13" s="64">
        <v>0.4</v>
      </c>
      <c r="E13" s="64">
        <v>0.3</v>
      </c>
      <c r="F13" s="64">
        <v>0.2</v>
      </c>
      <c r="G13" s="64">
        <v>0.7</v>
      </c>
      <c r="H13" s="65">
        <v>0.8</v>
      </c>
    </row>
    <row r="14" spans="3:8" ht="16.2" thickBot="1" x14ac:dyDescent="0.35">
      <c r="C14" s="66" t="s">
        <v>18</v>
      </c>
      <c r="D14" s="67">
        <v>0.1</v>
      </c>
      <c r="E14" s="67">
        <v>0.8</v>
      </c>
      <c r="F14" s="67">
        <v>0.8</v>
      </c>
      <c r="G14" s="67">
        <v>0.3</v>
      </c>
      <c r="H14" s="68">
        <v>0.9</v>
      </c>
    </row>
    <row r="15" spans="3:8" ht="16.2" thickBot="1" x14ac:dyDescent="0.35">
      <c r="C15" s="2"/>
    </row>
    <row r="16" spans="3:8" x14ac:dyDescent="0.3">
      <c r="C16" s="72" t="s">
        <v>23</v>
      </c>
      <c r="D16" s="73"/>
      <c r="E16" s="74"/>
    </row>
    <row r="17" spans="3:6" x14ac:dyDescent="0.3">
      <c r="C17" s="63" t="s">
        <v>24</v>
      </c>
      <c r="D17" s="64" t="s">
        <v>25</v>
      </c>
      <c r="E17" s="65" t="s">
        <v>26</v>
      </c>
    </row>
    <row r="18" spans="3:6" x14ac:dyDescent="0.3">
      <c r="C18" s="63" t="s">
        <v>20</v>
      </c>
      <c r="D18" s="64" t="s">
        <v>17</v>
      </c>
      <c r="E18" s="65" t="s">
        <v>7</v>
      </c>
    </row>
    <row r="19" spans="3:6" x14ac:dyDescent="0.3">
      <c r="C19" s="63" t="s">
        <v>2</v>
      </c>
      <c r="D19" s="64" t="s">
        <v>16</v>
      </c>
      <c r="E19" s="65" t="s">
        <v>13</v>
      </c>
    </row>
    <row r="20" spans="3:6" x14ac:dyDescent="0.3">
      <c r="C20" s="63" t="s">
        <v>3</v>
      </c>
      <c r="D20" s="64" t="s">
        <v>17</v>
      </c>
      <c r="E20" s="65" t="s">
        <v>7</v>
      </c>
    </row>
    <row r="21" spans="3:6" x14ac:dyDescent="0.3">
      <c r="C21" s="63" t="s">
        <v>4</v>
      </c>
      <c r="D21" s="64" t="s">
        <v>10</v>
      </c>
      <c r="E21" s="65" t="s">
        <v>14</v>
      </c>
    </row>
    <row r="22" spans="3:6" ht="14.1" customHeight="1" thickBot="1" x14ac:dyDescent="0.35">
      <c r="C22" s="66" t="s">
        <v>27</v>
      </c>
      <c r="D22" s="67" t="s">
        <v>11</v>
      </c>
      <c r="E22" s="68" t="s">
        <v>28</v>
      </c>
    </row>
    <row r="23" spans="3:6" ht="16.2" thickBot="1" x14ac:dyDescent="0.35">
      <c r="C23" s="2"/>
    </row>
    <row r="24" spans="3:6" ht="15.9" customHeight="1" x14ac:dyDescent="0.3">
      <c r="C24" s="69" t="s">
        <v>24</v>
      </c>
      <c r="D24" s="70" t="s">
        <v>25</v>
      </c>
      <c r="E24" s="70" t="s">
        <v>26</v>
      </c>
      <c r="F24" s="71" t="s">
        <v>29</v>
      </c>
    </row>
    <row r="25" spans="3:6" x14ac:dyDescent="0.3">
      <c r="C25" s="63" t="s">
        <v>3</v>
      </c>
      <c r="D25" s="64" t="s">
        <v>17</v>
      </c>
      <c r="E25" s="64" t="s">
        <v>7</v>
      </c>
      <c r="F25" s="65">
        <v>100</v>
      </c>
    </row>
    <row r="26" spans="3:6" x14ac:dyDescent="0.3">
      <c r="C26" s="63" t="s">
        <v>4</v>
      </c>
      <c r="D26" s="64" t="s">
        <v>16</v>
      </c>
      <c r="E26" s="64" t="s">
        <v>13</v>
      </c>
      <c r="F26" s="65">
        <v>70</v>
      </c>
    </row>
    <row r="27" spans="3:6" x14ac:dyDescent="0.3">
      <c r="C27" s="63" t="s">
        <v>2</v>
      </c>
      <c r="D27" s="64" t="s">
        <v>17</v>
      </c>
      <c r="E27" s="64" t="s">
        <v>7</v>
      </c>
      <c r="F27" s="65">
        <v>80</v>
      </c>
    </row>
    <row r="28" spans="3:6" x14ac:dyDescent="0.3">
      <c r="C28" s="63" t="s">
        <v>20</v>
      </c>
      <c r="D28" s="64" t="s">
        <v>10</v>
      </c>
      <c r="E28" s="64" t="s">
        <v>14</v>
      </c>
      <c r="F28" s="65">
        <v>60</v>
      </c>
    </row>
    <row r="29" spans="3:6" ht="13.5" customHeight="1" x14ac:dyDescent="0.3">
      <c r="C29" s="63" t="s">
        <v>27</v>
      </c>
      <c r="D29" s="64" t="s">
        <v>11</v>
      </c>
      <c r="E29" s="64" t="s">
        <v>28</v>
      </c>
      <c r="F29" s="65">
        <v>40</v>
      </c>
    </row>
    <row r="30" spans="3:6" ht="16.2" thickBot="1" x14ac:dyDescent="0.35">
      <c r="C30" s="66"/>
      <c r="D30" s="67"/>
      <c r="E30" s="67"/>
      <c r="F30" s="68">
        <f>SUM(F25:F29)</f>
        <v>350</v>
      </c>
    </row>
    <row r="31" spans="3:6" ht="16.2" thickBot="1" x14ac:dyDescent="0.35">
      <c r="C31" s="2"/>
    </row>
    <row r="32" spans="3:6" ht="14.1" customHeight="1" x14ac:dyDescent="0.3">
      <c r="C32" s="69" t="s">
        <v>24</v>
      </c>
      <c r="D32" s="70" t="s">
        <v>25</v>
      </c>
      <c r="E32" s="70" t="s">
        <v>26</v>
      </c>
      <c r="F32" s="71" t="s">
        <v>29</v>
      </c>
    </row>
    <row r="33" spans="3:10" x14ac:dyDescent="0.3">
      <c r="C33" s="63" t="s">
        <v>27</v>
      </c>
      <c r="D33" s="64" t="s">
        <v>17</v>
      </c>
      <c r="E33" s="64" t="s">
        <v>7</v>
      </c>
      <c r="F33" s="65">
        <v>10</v>
      </c>
    </row>
    <row r="34" spans="3:10" x14ac:dyDescent="0.3">
      <c r="C34" s="63" t="s">
        <v>20</v>
      </c>
      <c r="D34" s="64" t="s">
        <v>16</v>
      </c>
      <c r="E34" s="64" t="s">
        <v>13</v>
      </c>
      <c r="F34" s="65">
        <v>45</v>
      </c>
    </row>
    <row r="35" spans="3:10" x14ac:dyDescent="0.3">
      <c r="C35" s="63" t="s">
        <v>2</v>
      </c>
      <c r="D35" s="64" t="s">
        <v>17</v>
      </c>
      <c r="E35" s="64" t="s">
        <v>7</v>
      </c>
      <c r="F35" s="65">
        <v>55</v>
      </c>
    </row>
    <row r="36" spans="3:10" x14ac:dyDescent="0.3">
      <c r="C36" s="63" t="s">
        <v>4</v>
      </c>
      <c r="D36" s="64" t="s">
        <v>10</v>
      </c>
      <c r="E36" s="64" t="s">
        <v>14</v>
      </c>
      <c r="F36" s="65">
        <v>60</v>
      </c>
    </row>
    <row r="37" spans="3:10" ht="13.5" customHeight="1" x14ac:dyDescent="0.3">
      <c r="C37" s="63" t="s">
        <v>3</v>
      </c>
      <c r="D37" s="64" t="s">
        <v>11</v>
      </c>
      <c r="E37" s="64" t="s">
        <v>28</v>
      </c>
      <c r="F37" s="65">
        <v>90</v>
      </c>
    </row>
    <row r="38" spans="3:10" ht="16.2" thickBot="1" x14ac:dyDescent="0.35">
      <c r="C38" s="75" t="s">
        <v>37</v>
      </c>
      <c r="D38" s="67"/>
      <c r="E38" s="67"/>
      <c r="F38" s="68">
        <f>SUM(F33:F37)</f>
        <v>260</v>
      </c>
    </row>
    <row r="39" spans="3:10" ht="16.2" thickBot="1" x14ac:dyDescent="0.35"/>
    <row r="40" spans="3:10" x14ac:dyDescent="0.3">
      <c r="C40" s="77" t="s">
        <v>24</v>
      </c>
      <c r="D40" s="78" t="s">
        <v>30</v>
      </c>
      <c r="E40" s="78" t="s">
        <v>31</v>
      </c>
      <c r="F40" s="79" t="s">
        <v>32</v>
      </c>
      <c r="G40" s="3"/>
      <c r="H40" s="3"/>
      <c r="I40" s="3"/>
      <c r="J40" s="3"/>
    </row>
    <row r="41" spans="3:10" x14ac:dyDescent="0.3">
      <c r="C41" s="80" t="s">
        <v>3</v>
      </c>
      <c r="D41" s="76">
        <f>F25/F30</f>
        <v>0.2857142857142857</v>
      </c>
      <c r="E41" s="76">
        <f>F37/F38</f>
        <v>0.34615384615384615</v>
      </c>
      <c r="F41" s="81">
        <f>AVERAGE(D41:E41)</f>
        <v>0.31593406593406592</v>
      </c>
      <c r="G41" s="3"/>
      <c r="H41" s="3"/>
      <c r="I41" s="3"/>
      <c r="J41" s="3"/>
    </row>
    <row r="42" spans="3:10" x14ac:dyDescent="0.3">
      <c r="C42" s="80" t="s">
        <v>4</v>
      </c>
      <c r="D42" s="76">
        <f>F26/F30</f>
        <v>0.2</v>
      </c>
      <c r="E42" s="76">
        <f>F36/F38</f>
        <v>0.23076923076923078</v>
      </c>
      <c r="F42" s="81">
        <f>AVERAGE(D42:E42)</f>
        <v>0.2153846153846154</v>
      </c>
      <c r="G42" s="3"/>
      <c r="H42" s="3"/>
      <c r="I42" s="3"/>
      <c r="J42" s="3"/>
    </row>
    <row r="43" spans="3:10" x14ac:dyDescent="0.3">
      <c r="C43" s="80" t="s">
        <v>2</v>
      </c>
      <c r="D43" s="76">
        <f>F27/F30</f>
        <v>0.22857142857142856</v>
      </c>
      <c r="E43" s="76">
        <f>F35/F38</f>
        <v>0.21153846153846154</v>
      </c>
      <c r="F43" s="81">
        <f>AVERAGE(D43:E43)</f>
        <v>0.22005494505494505</v>
      </c>
      <c r="G43" s="3"/>
      <c r="H43" s="3"/>
      <c r="I43" s="3"/>
      <c r="J43" s="3"/>
    </row>
    <row r="44" spans="3:10" x14ac:dyDescent="0.3">
      <c r="C44" s="80" t="s">
        <v>20</v>
      </c>
      <c r="D44" s="76">
        <f>F28/F30</f>
        <v>0.17142857142857143</v>
      </c>
      <c r="E44" s="76">
        <f>F34/F38</f>
        <v>0.17307692307692307</v>
      </c>
      <c r="F44" s="81">
        <f>AVERAGE(D44:E44)</f>
        <v>0.17225274725274725</v>
      </c>
      <c r="G44" s="3"/>
      <c r="H44" s="3"/>
      <c r="I44" s="3"/>
      <c r="J44" s="3"/>
    </row>
    <row r="45" spans="3:10" ht="16.2" thickBot="1" x14ac:dyDescent="0.35">
      <c r="C45" s="82" t="s">
        <v>27</v>
      </c>
      <c r="D45" s="83">
        <f>F29/F30</f>
        <v>0.11428571428571428</v>
      </c>
      <c r="E45" s="83">
        <f>F33/F38</f>
        <v>3.8461538461538464E-2</v>
      </c>
      <c r="F45" s="84">
        <f>AVERAGE(D45:E45)</f>
        <v>7.637362637362638E-2</v>
      </c>
      <c r="G45" s="3"/>
      <c r="H45" s="3"/>
      <c r="I45" s="3"/>
      <c r="J45" s="3"/>
    </row>
    <row r="46" spans="3:10" x14ac:dyDescent="0.3">
      <c r="C46" s="3"/>
      <c r="D46" s="3"/>
      <c r="E46" s="3"/>
      <c r="F46" s="3"/>
      <c r="G46" s="3"/>
      <c r="H46" s="3"/>
      <c r="I46" s="3"/>
      <c r="J46" s="3"/>
    </row>
    <row r="47" spans="3:10" ht="16.2" thickBot="1" x14ac:dyDescent="0.35">
      <c r="C47" s="3"/>
      <c r="D47" s="3"/>
      <c r="E47" s="3"/>
      <c r="F47" s="3"/>
      <c r="G47" s="3"/>
      <c r="H47" s="3"/>
      <c r="I47" s="3"/>
      <c r="J47" s="3"/>
    </row>
    <row r="48" spans="3:10" x14ac:dyDescent="0.3">
      <c r="C48" s="77" t="s">
        <v>24</v>
      </c>
      <c r="D48" s="78" t="s">
        <v>33</v>
      </c>
      <c r="E48" s="78" t="s">
        <v>34</v>
      </c>
      <c r="F48" s="78" t="s">
        <v>35</v>
      </c>
      <c r="G48" s="78" t="s">
        <v>15</v>
      </c>
      <c r="H48" s="79" t="s">
        <v>36</v>
      </c>
      <c r="I48" s="3"/>
      <c r="J48" s="3"/>
    </row>
    <row r="49" spans="3:10" x14ac:dyDescent="0.3">
      <c r="C49" s="85" t="s">
        <v>3</v>
      </c>
      <c r="D49" s="86">
        <f>F41</f>
        <v>0.31593406593406592</v>
      </c>
      <c r="E49" s="87">
        <f>F11</f>
        <v>0.7</v>
      </c>
      <c r="F49" s="87">
        <f>F12</f>
        <v>0.9</v>
      </c>
      <c r="G49" s="87">
        <f>F13</f>
        <v>0.2</v>
      </c>
      <c r="H49" s="88">
        <f>F14</f>
        <v>0.8</v>
      </c>
      <c r="I49" s="3"/>
      <c r="J49" s="3"/>
    </row>
    <row r="50" spans="3:10" x14ac:dyDescent="0.3">
      <c r="C50" s="85" t="s">
        <v>4</v>
      </c>
      <c r="D50" s="86">
        <f>F42</f>
        <v>0.2153846153846154</v>
      </c>
      <c r="E50" s="87">
        <f>G11</f>
        <v>0.4</v>
      </c>
      <c r="F50" s="87">
        <f>G12</f>
        <v>0.9</v>
      </c>
      <c r="G50" s="87">
        <f>G13</f>
        <v>0.7</v>
      </c>
      <c r="H50" s="88">
        <f>G14</f>
        <v>0.3</v>
      </c>
      <c r="I50" s="3"/>
      <c r="J50" s="3"/>
    </row>
    <row r="51" spans="3:10" x14ac:dyDescent="0.3">
      <c r="C51" s="85" t="s">
        <v>2</v>
      </c>
      <c r="D51" s="86">
        <f>F43</f>
        <v>0.22005494505494505</v>
      </c>
      <c r="E51" s="87">
        <f>E11</f>
        <v>1</v>
      </c>
      <c r="F51" s="87">
        <f>E12</f>
        <v>0.3</v>
      </c>
      <c r="G51" s="87">
        <f>E13</f>
        <v>0.3</v>
      </c>
      <c r="H51" s="88">
        <f>E14</f>
        <v>0.8</v>
      </c>
      <c r="I51" s="3"/>
      <c r="J51" s="3"/>
    </row>
    <row r="52" spans="3:10" x14ac:dyDescent="0.3">
      <c r="C52" s="85" t="s">
        <v>20</v>
      </c>
      <c r="D52" s="86">
        <f>F44</f>
        <v>0.17225274725274725</v>
      </c>
      <c r="E52" s="87">
        <f>D11</f>
        <v>0.5</v>
      </c>
      <c r="F52" s="87">
        <f>D12</f>
        <v>0.8</v>
      </c>
      <c r="G52" s="87">
        <f>D13</f>
        <v>0.4</v>
      </c>
      <c r="H52" s="88">
        <f>D14</f>
        <v>0.1</v>
      </c>
      <c r="I52" s="3"/>
      <c r="J52" s="3"/>
    </row>
    <row r="53" spans="3:10" ht="16.2" thickBot="1" x14ac:dyDescent="0.35">
      <c r="C53" s="89" t="s">
        <v>27</v>
      </c>
      <c r="D53" s="90">
        <f>F45</f>
        <v>7.637362637362638E-2</v>
      </c>
      <c r="E53" s="91">
        <f>H11</f>
        <v>0.3</v>
      </c>
      <c r="F53" s="91">
        <f>H12</f>
        <v>0.4</v>
      </c>
      <c r="G53" s="91">
        <f>H13</f>
        <v>0.8</v>
      </c>
      <c r="H53" s="92">
        <f>H14</f>
        <v>0.9</v>
      </c>
      <c r="I53" s="3"/>
      <c r="J53" s="3"/>
    </row>
    <row r="54" spans="3:10" x14ac:dyDescent="0.3">
      <c r="C54" s="3"/>
      <c r="D54" s="3"/>
      <c r="E54" s="3"/>
      <c r="F54" s="3"/>
      <c r="G54" s="3"/>
      <c r="H54" s="3"/>
      <c r="I54" s="3"/>
      <c r="J54" s="3"/>
    </row>
    <row r="55" spans="3:10" ht="16.2" thickBot="1" x14ac:dyDescent="0.35">
      <c r="C55" s="3"/>
      <c r="D55" s="3"/>
      <c r="E55" s="3"/>
      <c r="F55" s="3"/>
      <c r="G55" s="3"/>
      <c r="H55" s="3"/>
      <c r="I55" s="3"/>
      <c r="J55" s="3"/>
    </row>
    <row r="56" spans="3:10" x14ac:dyDescent="0.3">
      <c r="C56" s="77" t="s">
        <v>24</v>
      </c>
      <c r="D56" s="78" t="s">
        <v>33</v>
      </c>
      <c r="E56" s="78" t="s">
        <v>34</v>
      </c>
      <c r="F56" s="78" t="s">
        <v>35</v>
      </c>
      <c r="G56" s="78" t="s">
        <v>15</v>
      </c>
      <c r="H56" s="79" t="s">
        <v>36</v>
      </c>
      <c r="I56" s="3"/>
      <c r="J56" s="3"/>
    </row>
    <row r="57" spans="3:10" x14ac:dyDescent="0.3">
      <c r="C57" s="85" t="s">
        <v>3</v>
      </c>
      <c r="D57" s="86">
        <f>D49</f>
        <v>0.31593406593406592</v>
      </c>
      <c r="E57" s="86">
        <f xml:space="preserve"> D49 * E49</f>
        <v>0.22115384615384612</v>
      </c>
      <c r="F57" s="86">
        <f xml:space="preserve"> D49 *F49</f>
        <v>0.28434065934065933</v>
      </c>
      <c r="G57" s="86">
        <f>D49*G49</f>
        <v>6.3186813186813184E-2</v>
      </c>
      <c r="H57" s="93">
        <f>D49*H49</f>
        <v>0.25274725274725274</v>
      </c>
      <c r="I57" s="3"/>
      <c r="J57" s="3"/>
    </row>
    <row r="58" spans="3:10" x14ac:dyDescent="0.3">
      <c r="C58" s="85" t="s">
        <v>4</v>
      </c>
      <c r="D58" s="86">
        <f>D50</f>
        <v>0.2153846153846154</v>
      </c>
      <c r="E58" s="86">
        <f>D50*E50</f>
        <v>8.6153846153846164E-2</v>
      </c>
      <c r="F58" s="86">
        <f>D50*F50</f>
        <v>0.19384615384615386</v>
      </c>
      <c r="G58" s="86">
        <f>D50*G50</f>
        <v>0.15076923076923077</v>
      </c>
      <c r="H58" s="93">
        <f>D50*H50</f>
        <v>6.4615384615384616E-2</v>
      </c>
      <c r="I58" s="3"/>
      <c r="J58" s="3"/>
    </row>
    <row r="59" spans="3:10" x14ac:dyDescent="0.3">
      <c r="C59" s="85" t="s">
        <v>2</v>
      </c>
      <c r="D59" s="86">
        <f>D51</f>
        <v>0.22005494505494505</v>
      </c>
      <c r="E59" s="86">
        <f>D51*E51</f>
        <v>0.22005494505494505</v>
      </c>
      <c r="F59" s="86">
        <f>D51*F51</f>
        <v>6.601648351648351E-2</v>
      </c>
      <c r="G59" s="86">
        <f>D51*G51</f>
        <v>6.601648351648351E-2</v>
      </c>
      <c r="H59" s="93">
        <f>D51*H51</f>
        <v>0.17604395604395606</v>
      </c>
      <c r="I59" s="3"/>
      <c r="J59" s="3"/>
    </row>
    <row r="60" spans="3:10" x14ac:dyDescent="0.3">
      <c r="C60" s="85" t="s">
        <v>20</v>
      </c>
      <c r="D60" s="86">
        <f>D52</f>
        <v>0.17225274725274725</v>
      </c>
      <c r="E60" s="86">
        <f>D52*E52</f>
        <v>8.6126373626373626E-2</v>
      </c>
      <c r="F60" s="86">
        <f>D52*F52</f>
        <v>0.1378021978021978</v>
      </c>
      <c r="G60" s="86">
        <f>D52*G52</f>
        <v>6.8901098901098898E-2</v>
      </c>
      <c r="H60" s="93">
        <f>D52*H52</f>
        <v>1.7225274725274724E-2</v>
      </c>
      <c r="I60" s="3"/>
      <c r="J60" s="3"/>
    </row>
    <row r="61" spans="3:10" x14ac:dyDescent="0.3">
      <c r="C61" s="85" t="s">
        <v>27</v>
      </c>
      <c r="D61" s="86">
        <f>D53</f>
        <v>7.637362637362638E-2</v>
      </c>
      <c r="E61" s="86">
        <f>D53*E53</f>
        <v>2.2912087912087913E-2</v>
      </c>
      <c r="F61" s="86">
        <f>D53*F53</f>
        <v>3.0549450549450553E-2</v>
      </c>
      <c r="G61" s="86">
        <f>D53*G53</f>
        <v>6.1098901098901107E-2</v>
      </c>
      <c r="H61" s="93">
        <f>D53*H53</f>
        <v>6.873626373626375E-2</v>
      </c>
      <c r="I61" s="3"/>
      <c r="J61" s="4"/>
    </row>
    <row r="62" spans="3:10" x14ac:dyDescent="0.3">
      <c r="C62" s="57"/>
      <c r="D62" s="58"/>
      <c r="E62" s="58"/>
      <c r="F62" s="58"/>
      <c r="G62" s="58"/>
      <c r="H62" s="59"/>
    </row>
    <row r="63" spans="3:10" ht="16.2" thickBot="1" x14ac:dyDescent="0.35">
      <c r="C63" s="60" t="s">
        <v>37</v>
      </c>
      <c r="D63" s="61">
        <f>D57+D58+D59+D60+D61</f>
        <v>1</v>
      </c>
      <c r="E63" s="90">
        <f>E57+E58+E59+E60+E61</f>
        <v>0.63640109890109886</v>
      </c>
      <c r="F63" s="95">
        <f>F57+F58+F59+F60+F61</f>
        <v>0.7125549450549451</v>
      </c>
      <c r="G63" s="90">
        <f>G57+G58+G59+G60+G61</f>
        <v>0.40997252747252744</v>
      </c>
      <c r="H63" s="94">
        <f>H57+H58+H59+H60+H61</f>
        <v>0.57936813186813185</v>
      </c>
    </row>
  </sheetData>
  <mergeCells count="1">
    <mergeCell ref="C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MoA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 vohra</cp:lastModifiedBy>
  <dcterms:created xsi:type="dcterms:W3CDTF">2020-03-12T16:41:35Z</dcterms:created>
  <dcterms:modified xsi:type="dcterms:W3CDTF">2020-03-14T03:07:26Z</dcterms:modified>
</cp:coreProperties>
</file>