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HDNFxpMdew/2of+SdMOlsLkegYg=="/>
    </ext>
  </extLst>
</workbook>
</file>

<file path=xl/sharedStrings.xml><?xml version="1.0" encoding="utf-8"?>
<sst xmlns="http://schemas.openxmlformats.org/spreadsheetml/2006/main" count="39" uniqueCount="36">
  <si>
    <t>PRESUPUESTO QOM</t>
  </si>
  <si>
    <t>COMPONENTE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</si>
  <si>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</si>
  <si>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</si>
  <si>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</si>
  <si>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</si>
  <si>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</si>
  <si>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</si>
  <si>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</si>
  <si>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</si>
  <si>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CANTIDAD</t>
  </si>
  <si>
    <t>COSTO UNITARIO</t>
  </si>
  <si>
    <t>COSTO TOTAL</t>
  </si>
  <si>
    <t>MANO DE OBRA</t>
  </si>
  <si>
    <t>Diseñador, Programador y Tester</t>
  </si>
  <si>
    <t>TOTAL</t>
  </si>
  <si>
    <t>HARDWARE</t>
  </si>
  <si>
    <t>Depreciación Costo Informático Programador Tester</t>
  </si>
  <si>
    <t>Depreciación Costo Informático Computadora Analista y Documentador</t>
  </si>
  <si>
    <t>Depreciación Costo Informático Computadora Diseñador</t>
  </si>
  <si>
    <t>SOFTWARE</t>
  </si>
  <si>
    <t>Visual Studio Code</t>
  </si>
  <si>
    <t>Sublime Text3</t>
  </si>
  <si>
    <t>Note Pad++</t>
  </si>
  <si>
    <t>Xampp PHP7, Apache Server, MySQL, phpMyAdmin</t>
  </si>
  <si>
    <t>MySQL Wordbeanch</t>
  </si>
  <si>
    <t>Visual Paradigm</t>
  </si>
  <si>
    <t>GanttProject</t>
  </si>
  <si>
    <t>SERVICIOS</t>
  </si>
  <si>
    <t>Energía Eléctrica Kw</t>
  </si>
  <si>
    <t>Internet Plan</t>
  </si>
  <si>
    <t>Transporte</t>
  </si>
  <si>
    <t>Subtotal</t>
  </si>
  <si>
    <t>15% Imprevistos</t>
  </si>
  <si>
    <t>20% Ganancia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</si>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</sst>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7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/>
    <font>
      <b/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7F7F7F"/>
      </left>
      <right style="thin">
        <color rgb="FF7F7F7F"/>
      </right>
    </border>
    <border>
      <right style="medium">
        <color rgb="FF000000"/>
      </right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5" numFmtId="0" xfId="0" applyAlignment="1" applyBorder="1" applyFont="1">
      <alignment vertical="center"/>
    </xf>
    <xf borderId="8" fillId="2" fontId="5" numFmtId="0" xfId="0" applyAlignment="1" applyBorder="1" applyFont="1">
      <alignment vertical="center"/>
    </xf>
    <xf borderId="8" fillId="2" fontId="5" numFmtId="0" xfId="0" applyAlignment="1" applyBorder="1" applyFont="1">
      <alignment horizontal="center" vertical="center"/>
    </xf>
    <xf borderId="9" fillId="2" fontId="5" numFmtId="0" xfId="0" applyAlignment="1" applyBorder="1" applyFont="1">
      <alignment vertical="center"/>
    </xf>
    <xf borderId="10" fillId="2" fontId="5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6" numFmtId="0" xfId="0" applyAlignment="1" applyBorder="1" applyFont="1">
      <alignment vertical="center"/>
    </xf>
    <xf borderId="14" fillId="0" fontId="6" numFmtId="0" xfId="0" applyAlignment="1" applyBorder="1" applyFont="1">
      <alignment vertical="center"/>
    </xf>
    <xf borderId="14" fillId="3" fontId="6" numFmtId="0" xfId="0" applyAlignment="1" applyBorder="1" applyFill="1" applyFont="1">
      <alignment horizontal="center" vertical="center"/>
    </xf>
    <xf borderId="14" fillId="3" fontId="6" numFmtId="164" xfId="0" applyAlignment="1" applyBorder="1" applyFont="1" applyNumberFormat="1">
      <alignment vertical="center"/>
    </xf>
    <xf borderId="15" fillId="3" fontId="6" numFmtId="164" xfId="0" applyAlignment="1" applyBorder="1" applyFont="1" applyNumberFormat="1">
      <alignment vertical="center"/>
    </xf>
    <xf borderId="16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7" fillId="3" fontId="6" numFmtId="0" xfId="0" applyAlignment="1" applyBorder="1" applyFont="1">
      <alignment horizontal="center" vertical="center"/>
    </xf>
    <xf borderId="17" fillId="2" fontId="5" numFmtId="164" xfId="0" applyAlignment="1" applyBorder="1" applyFont="1" applyNumberFormat="1">
      <alignment horizontal="center" vertical="center"/>
    </xf>
    <xf borderId="18" fillId="2" fontId="5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vertical="center"/>
    </xf>
    <xf borderId="13" fillId="0" fontId="6" numFmtId="0" xfId="0" applyAlignment="1" applyBorder="1" applyFont="1">
      <alignment shrinkToFit="0" vertical="center" wrapText="1"/>
    </xf>
    <xf borderId="14" fillId="3" fontId="6" numFmtId="2" xfId="0" applyAlignment="1" applyBorder="1" applyFont="1" applyNumberFormat="1">
      <alignment vertical="center"/>
    </xf>
    <xf borderId="14" fillId="0" fontId="1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17" fillId="2" fontId="5" numFmtId="2" xfId="0" applyAlignment="1" applyBorder="1" applyFont="1" applyNumberFormat="1">
      <alignment vertical="center"/>
    </xf>
    <xf borderId="18" fillId="2" fontId="5" numFmtId="164" xfId="0" applyAlignment="1" applyBorder="1" applyFont="1" applyNumberFormat="1">
      <alignment vertical="center"/>
    </xf>
    <xf borderId="14" fillId="3" fontId="6" numFmtId="0" xfId="0" applyAlignment="1" applyBorder="1" applyFont="1">
      <alignment vertical="center"/>
    </xf>
    <xf borderId="15" fillId="3" fontId="6" numFmtId="0" xfId="0" applyAlignment="1" applyBorder="1" applyFont="1">
      <alignment vertical="center"/>
    </xf>
    <xf borderId="13" fillId="4" fontId="6" numFmtId="0" xfId="0" applyAlignment="1" applyBorder="1" applyFill="1" applyFont="1">
      <alignment vertical="center"/>
    </xf>
    <xf borderId="14" fillId="0" fontId="6" numFmtId="0" xfId="0" applyAlignment="1" applyBorder="1" applyFont="1">
      <alignment horizontal="center" vertical="center"/>
    </xf>
    <xf borderId="14" fillId="5" fontId="5" numFmtId="0" xfId="0" applyAlignment="1" applyBorder="1" applyFill="1" applyFont="1">
      <alignment vertical="center"/>
    </xf>
    <xf borderId="15" fillId="5" fontId="5" numFmtId="164" xfId="0" applyAlignment="1" applyBorder="1" applyFont="1" applyNumberFormat="1">
      <alignment vertical="center"/>
    </xf>
    <xf borderId="14" fillId="0" fontId="6" numFmtId="9" xfId="0" applyAlignment="1" applyBorder="1" applyFont="1" applyNumberFormat="1">
      <alignment vertical="center"/>
    </xf>
    <xf borderId="15" fillId="0" fontId="6" numFmtId="164" xfId="0" applyAlignment="1" applyBorder="1" applyFont="1" applyNumberFormat="1">
      <alignment vertical="center"/>
    </xf>
    <xf borderId="19" fillId="0" fontId="6" numFmtId="0" xfId="0" applyAlignment="1" applyBorder="1" applyFont="1">
      <alignment vertical="center"/>
    </xf>
    <xf borderId="20" fillId="0" fontId="6" numFmtId="164" xfId="0" applyAlignment="1" applyBorder="1" applyFont="1" applyNumberFormat="1">
      <alignment vertical="center"/>
    </xf>
    <xf borderId="21" fillId="5" fontId="5" numFmtId="164" xfId="0" applyAlignment="1" applyBorder="1" applyFont="1" applyNumberFormat="1">
      <alignment vertical="center"/>
    </xf>
    <xf borderId="4" fillId="0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5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88"/>
    <col customWidth="1" min="2" max="9" width="10.0"/>
    <col customWidth="1" min="10" max="10" width="9.75"/>
    <col customWidth="1" min="11" max="11" width="15.63"/>
    <col customWidth="1" min="12" max="12" width="19.13"/>
    <col customWidth="1" min="13" max="13" width="1.88"/>
    <col customWidth="1" min="14" max="14" width="10.0"/>
    <col customWidth="1" min="15" max="29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20.25" customHeight="1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0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2" t="s">
        <v>10</v>
      </c>
      <c r="K5" s="11" t="s">
        <v>11</v>
      </c>
      <c r="L5" s="13" t="s">
        <v>12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22.5" customHeight="1">
      <c r="A6" s="14" t="s"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17" t="s">
        <v>14</v>
      </c>
      <c r="B7" s="18">
        <f t="shared" ref="B7:I7" si="1">6*5*4</f>
        <v>120</v>
      </c>
      <c r="C7" s="18">
        <f t="shared" si="1"/>
        <v>120</v>
      </c>
      <c r="D7" s="18">
        <f t="shared" si="1"/>
        <v>120</v>
      </c>
      <c r="E7" s="18">
        <f t="shared" si="1"/>
        <v>120</v>
      </c>
      <c r="F7" s="18">
        <f t="shared" si="1"/>
        <v>120</v>
      </c>
      <c r="G7" s="18">
        <f t="shared" si="1"/>
        <v>120</v>
      </c>
      <c r="H7" s="18">
        <f t="shared" si="1"/>
        <v>120</v>
      </c>
      <c r="I7" s="18">
        <f t="shared" si="1"/>
        <v>120</v>
      </c>
      <c r="J7" s="19">
        <f t="shared" ref="J7:J9" si="3">SUM(B7:I7)</f>
        <v>960</v>
      </c>
      <c r="K7" s="20">
        <v>6230.0</v>
      </c>
      <c r="L7" s="21">
        <f t="shared" ref="L7:L9" si="4">K7*J7</f>
        <v>5980800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7" t="s">
        <v>14</v>
      </c>
      <c r="B8" s="18">
        <f t="shared" ref="B8:I8" si="2">6*5*4</f>
        <v>120</v>
      </c>
      <c r="C8" s="18">
        <f t="shared" si="2"/>
        <v>120</v>
      </c>
      <c r="D8" s="18">
        <f t="shared" si="2"/>
        <v>120</v>
      </c>
      <c r="E8" s="18">
        <f t="shared" si="2"/>
        <v>120</v>
      </c>
      <c r="F8" s="18">
        <f t="shared" si="2"/>
        <v>120</v>
      </c>
      <c r="G8" s="18">
        <f t="shared" si="2"/>
        <v>120</v>
      </c>
      <c r="H8" s="18">
        <f t="shared" si="2"/>
        <v>120</v>
      </c>
      <c r="I8" s="18">
        <f t="shared" si="2"/>
        <v>120</v>
      </c>
      <c r="J8" s="19">
        <f t="shared" si="3"/>
        <v>960</v>
      </c>
      <c r="K8" s="20">
        <v>6230.0</v>
      </c>
      <c r="L8" s="21">
        <f t="shared" si="4"/>
        <v>5980800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7" t="s">
        <v>14</v>
      </c>
      <c r="B9" s="18">
        <f t="shared" ref="B9:I9" si="5">6*5*4</f>
        <v>120</v>
      </c>
      <c r="C9" s="18">
        <f t="shared" si="5"/>
        <v>120</v>
      </c>
      <c r="D9" s="18">
        <f t="shared" si="5"/>
        <v>120</v>
      </c>
      <c r="E9" s="18">
        <f t="shared" si="5"/>
        <v>120</v>
      </c>
      <c r="F9" s="18">
        <f t="shared" si="5"/>
        <v>120</v>
      </c>
      <c r="G9" s="18">
        <f t="shared" si="5"/>
        <v>120</v>
      </c>
      <c r="H9" s="18">
        <f t="shared" si="5"/>
        <v>120</v>
      </c>
      <c r="I9" s="18">
        <f t="shared" si="5"/>
        <v>120</v>
      </c>
      <c r="J9" s="19">
        <f t="shared" si="3"/>
        <v>960</v>
      </c>
      <c r="K9" s="20">
        <v>6230.0</v>
      </c>
      <c r="L9" s="21">
        <f t="shared" si="4"/>
        <v>5980800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22"/>
      <c r="B10" s="23"/>
      <c r="C10" s="23"/>
      <c r="D10" s="23"/>
      <c r="E10" s="23"/>
      <c r="F10" s="23"/>
      <c r="G10" s="23"/>
      <c r="H10" s="23"/>
      <c r="I10" s="23"/>
      <c r="J10" s="24"/>
      <c r="K10" s="25" t="s">
        <v>15</v>
      </c>
      <c r="L10" s="26">
        <f>SUM(L7:L9)</f>
        <v>17942400</v>
      </c>
      <c r="M10" s="2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20.25" customHeight="1">
      <c r="A11" s="14" t="s">
        <v>16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26.25" customHeight="1">
      <c r="A12" s="28" t="s">
        <v>17</v>
      </c>
      <c r="B12" s="18">
        <f t="shared" ref="B12:H12" si="6">6*5*4</f>
        <v>120</v>
      </c>
      <c r="C12" s="18">
        <f t="shared" si="6"/>
        <v>120</v>
      </c>
      <c r="D12" s="18">
        <f t="shared" si="6"/>
        <v>120</v>
      </c>
      <c r="E12" s="18">
        <f t="shared" si="6"/>
        <v>120</v>
      </c>
      <c r="F12" s="18">
        <f t="shared" si="6"/>
        <v>120</v>
      </c>
      <c r="G12" s="18">
        <f t="shared" si="6"/>
        <v>120</v>
      </c>
      <c r="H12" s="18">
        <f t="shared" si="6"/>
        <v>120</v>
      </c>
      <c r="I12" s="18">
        <v>60.0</v>
      </c>
      <c r="J12" s="19">
        <f t="shared" ref="J12:J14" si="8">SUM(B12:I12)</f>
        <v>900</v>
      </c>
      <c r="K12" s="29">
        <v>371.0</v>
      </c>
      <c r="L12" s="21">
        <f t="shared" ref="L12:L14" si="9">J12*K12</f>
        <v>333900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30.75" customHeight="1">
      <c r="A13" s="28" t="s">
        <v>18</v>
      </c>
      <c r="B13" s="18">
        <f t="shared" ref="B13:H13" si="7">6*5*4</f>
        <v>120</v>
      </c>
      <c r="C13" s="18">
        <f t="shared" si="7"/>
        <v>120</v>
      </c>
      <c r="D13" s="18">
        <f t="shared" si="7"/>
        <v>120</v>
      </c>
      <c r="E13" s="18">
        <f t="shared" si="7"/>
        <v>120</v>
      </c>
      <c r="F13" s="18">
        <f t="shared" si="7"/>
        <v>120</v>
      </c>
      <c r="G13" s="18">
        <f t="shared" si="7"/>
        <v>120</v>
      </c>
      <c r="H13" s="18">
        <f t="shared" si="7"/>
        <v>120</v>
      </c>
      <c r="I13" s="18">
        <v>60.0</v>
      </c>
      <c r="J13" s="19">
        <f t="shared" si="8"/>
        <v>900</v>
      </c>
      <c r="K13" s="29">
        <v>371.0</v>
      </c>
      <c r="L13" s="21">
        <f t="shared" si="9"/>
        <v>333900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30.75" customHeight="1">
      <c r="A14" s="28" t="s">
        <v>19</v>
      </c>
      <c r="B14" s="18">
        <v>0.0</v>
      </c>
      <c r="C14" s="18">
        <v>0.0</v>
      </c>
      <c r="D14" s="18">
        <v>0.0</v>
      </c>
      <c r="E14" s="18">
        <v>0.0</v>
      </c>
      <c r="F14" s="18">
        <v>0.0</v>
      </c>
      <c r="G14" s="18">
        <v>0.0</v>
      </c>
      <c r="H14" s="18">
        <v>0.0</v>
      </c>
      <c r="I14" s="18">
        <v>0.0</v>
      </c>
      <c r="J14" s="19">
        <f t="shared" si="8"/>
        <v>0</v>
      </c>
      <c r="K14" s="29">
        <v>371.0</v>
      </c>
      <c r="L14" s="21">
        <f t="shared" si="9"/>
        <v>0</v>
      </c>
      <c r="M14" s="1"/>
      <c r="N14" s="3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31"/>
      <c r="B15" s="23"/>
      <c r="C15" s="23"/>
      <c r="D15" s="23"/>
      <c r="E15" s="23"/>
      <c r="F15" s="23"/>
      <c r="G15" s="23"/>
      <c r="H15" s="23"/>
      <c r="I15" s="23"/>
      <c r="J15" s="32"/>
      <c r="K15" s="33" t="s">
        <v>15</v>
      </c>
      <c r="L15" s="34">
        <f>SUM(L12:L14)</f>
        <v>667800</v>
      </c>
      <c r="M15" s="2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20.25" customHeight="1">
      <c r="A16" s="14" t="s">
        <v>20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17" t="s">
        <v>21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0.0</v>
      </c>
      <c r="H17" s="18">
        <v>0.0</v>
      </c>
      <c r="I17" s="18">
        <v>0.0</v>
      </c>
      <c r="J17" s="19">
        <v>0.0</v>
      </c>
      <c r="K17" s="35">
        <v>1.0</v>
      </c>
      <c r="L17" s="36">
        <v>0.0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7" t="s">
        <v>22</v>
      </c>
      <c r="B18" s="18">
        <v>0.0</v>
      </c>
      <c r="C18" s="18">
        <v>0.0</v>
      </c>
      <c r="D18" s="18">
        <v>0.0</v>
      </c>
      <c r="E18" s="18">
        <v>0.0</v>
      </c>
      <c r="F18" s="18">
        <v>0.0</v>
      </c>
      <c r="G18" s="18">
        <v>0.0</v>
      </c>
      <c r="H18" s="18">
        <v>0.0</v>
      </c>
      <c r="I18" s="18">
        <v>0.0</v>
      </c>
      <c r="J18" s="19">
        <v>0.0</v>
      </c>
      <c r="K18" s="35">
        <v>1.0</v>
      </c>
      <c r="L18" s="36">
        <v>0.0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7" t="s">
        <v>23</v>
      </c>
      <c r="B19" s="18">
        <v>0.0</v>
      </c>
      <c r="C19" s="18">
        <v>0.0</v>
      </c>
      <c r="D19" s="18">
        <v>0.0</v>
      </c>
      <c r="E19" s="18">
        <v>0.0</v>
      </c>
      <c r="F19" s="18">
        <v>0.0</v>
      </c>
      <c r="G19" s="18">
        <v>0.0</v>
      </c>
      <c r="H19" s="18">
        <v>0.0</v>
      </c>
      <c r="I19" s="18">
        <v>0.0</v>
      </c>
      <c r="J19" s="19">
        <v>0.0</v>
      </c>
      <c r="K19" s="35">
        <v>1.0</v>
      </c>
      <c r="L19" s="36">
        <v>0.0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7" t="s">
        <v>24</v>
      </c>
      <c r="B20" s="18">
        <v>0.0</v>
      </c>
      <c r="C20" s="18">
        <v>0.0</v>
      </c>
      <c r="D20" s="18">
        <v>0.0</v>
      </c>
      <c r="E20" s="18">
        <v>0.0</v>
      </c>
      <c r="F20" s="18">
        <v>0.0</v>
      </c>
      <c r="G20" s="18">
        <v>0.0</v>
      </c>
      <c r="H20" s="18">
        <v>0.0</v>
      </c>
      <c r="I20" s="18">
        <v>0.0</v>
      </c>
      <c r="J20" s="19">
        <v>0.0</v>
      </c>
      <c r="K20" s="35">
        <v>1.0</v>
      </c>
      <c r="L20" s="36">
        <v>0.0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37" t="s">
        <v>25</v>
      </c>
      <c r="B21" s="18">
        <v>0.0</v>
      </c>
      <c r="C21" s="18">
        <v>0.0</v>
      </c>
      <c r="D21" s="18">
        <v>0.0</v>
      </c>
      <c r="E21" s="18">
        <v>0.0</v>
      </c>
      <c r="F21" s="18">
        <v>0.0</v>
      </c>
      <c r="G21" s="18">
        <v>0.0</v>
      </c>
      <c r="H21" s="18">
        <v>0.0</v>
      </c>
      <c r="I21" s="18">
        <v>0.0</v>
      </c>
      <c r="J21" s="19">
        <v>0.0</v>
      </c>
      <c r="K21" s="35">
        <v>1.0</v>
      </c>
      <c r="L21" s="36">
        <v>0.0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7" t="s">
        <v>26</v>
      </c>
      <c r="B22" s="18">
        <v>0.0</v>
      </c>
      <c r="C22" s="18">
        <v>0.0</v>
      </c>
      <c r="D22" s="18">
        <v>0.0</v>
      </c>
      <c r="E22" s="18">
        <v>0.0</v>
      </c>
      <c r="F22" s="18">
        <v>0.0</v>
      </c>
      <c r="G22" s="18">
        <v>0.0</v>
      </c>
      <c r="H22" s="18">
        <v>0.0</v>
      </c>
      <c r="I22" s="18">
        <v>0.0</v>
      </c>
      <c r="J22" s="19">
        <v>0.0</v>
      </c>
      <c r="K22" s="35">
        <v>1.0</v>
      </c>
      <c r="L22" s="36">
        <v>0.0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37" t="s">
        <v>27</v>
      </c>
      <c r="B23" s="18">
        <v>0.0</v>
      </c>
      <c r="C23" s="18">
        <v>0.0</v>
      </c>
      <c r="D23" s="18">
        <v>0.0</v>
      </c>
      <c r="E23" s="18">
        <v>0.0</v>
      </c>
      <c r="F23" s="18">
        <v>0.0</v>
      </c>
      <c r="G23" s="18">
        <v>0.0</v>
      </c>
      <c r="H23" s="18">
        <v>0.0</v>
      </c>
      <c r="I23" s="18">
        <v>0.0</v>
      </c>
      <c r="J23" s="19">
        <v>0.0</v>
      </c>
      <c r="K23" s="35">
        <v>1.0</v>
      </c>
      <c r="L23" s="36">
        <v>0.0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20.25" customHeight="1">
      <c r="A24" s="14" t="s">
        <v>28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5.75" customHeight="1">
      <c r="A25" s="17" t="s">
        <v>29</v>
      </c>
      <c r="B25" s="18">
        <v>130.0</v>
      </c>
      <c r="C25" s="18">
        <v>130.0</v>
      </c>
      <c r="D25" s="18">
        <v>130.0</v>
      </c>
      <c r="E25" s="18">
        <v>130.0</v>
      </c>
      <c r="F25" s="18">
        <v>130.0</v>
      </c>
      <c r="G25" s="18">
        <v>130.0</v>
      </c>
      <c r="H25" s="18">
        <v>130.0</v>
      </c>
      <c r="I25" s="18">
        <v>130.0</v>
      </c>
      <c r="J25" s="19">
        <f t="shared" ref="J25:J27" si="10">SUM(B25:I25)</f>
        <v>1040</v>
      </c>
      <c r="K25" s="29">
        <v>481.5101</v>
      </c>
      <c r="L25" s="21">
        <f>J25*K25</f>
        <v>500770.504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7" t="s">
        <v>30</v>
      </c>
      <c r="B26" s="38">
        <v>80.0</v>
      </c>
      <c r="C26" s="38">
        <v>80.0</v>
      </c>
      <c r="D26" s="38">
        <v>80.0</v>
      </c>
      <c r="E26" s="38">
        <v>80.0</v>
      </c>
      <c r="F26" s="38">
        <v>80.0</v>
      </c>
      <c r="G26" s="38">
        <v>80.0</v>
      </c>
      <c r="H26" s="38">
        <v>80.0</v>
      </c>
      <c r="I26" s="38">
        <v>80.0</v>
      </c>
      <c r="J26" s="19">
        <f t="shared" si="10"/>
        <v>640</v>
      </c>
      <c r="K26" s="20">
        <v>50000.0</v>
      </c>
      <c r="L26" s="21">
        <f t="shared" ref="L26:L27" si="11">K26*J26</f>
        <v>32000000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7" t="s">
        <v>31</v>
      </c>
      <c r="B27" s="18">
        <v>0.0</v>
      </c>
      <c r="C27" s="18">
        <v>0.0</v>
      </c>
      <c r="D27" s="18">
        <v>0.0</v>
      </c>
      <c r="E27" s="18">
        <v>0.0</v>
      </c>
      <c r="F27" s="18">
        <v>0.0</v>
      </c>
      <c r="G27" s="18">
        <v>0.0</v>
      </c>
      <c r="H27" s="18">
        <v>0.0</v>
      </c>
      <c r="I27" s="18">
        <v>0.0</v>
      </c>
      <c r="J27" s="19">
        <f t="shared" si="10"/>
        <v>0</v>
      </c>
      <c r="K27" s="35">
        <v>2500.0</v>
      </c>
      <c r="L27" s="21">
        <f t="shared" si="11"/>
        <v>0</v>
      </c>
      <c r="M27" s="27">
        <f>SUM(L25:L27)</f>
        <v>32500770.5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22"/>
      <c r="B28" s="23"/>
      <c r="C28" s="23"/>
      <c r="D28" s="23"/>
      <c r="E28" s="23"/>
      <c r="F28" s="23"/>
      <c r="G28" s="23"/>
      <c r="H28" s="23"/>
      <c r="I28" s="23"/>
      <c r="J28" s="32"/>
      <c r="K28" s="39" t="s">
        <v>32</v>
      </c>
      <c r="L28" s="40">
        <f>SUM(L10+L15+L25+L26+L27)</f>
        <v>51110970.5</v>
      </c>
      <c r="M28" s="27">
        <f>SUM(M9:M27)</f>
        <v>32500770.5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22"/>
      <c r="B29" s="23"/>
      <c r="C29" s="23"/>
      <c r="D29" s="23"/>
      <c r="E29" s="23"/>
      <c r="F29" s="23"/>
      <c r="G29" s="23"/>
      <c r="H29" s="23"/>
      <c r="I29" s="23"/>
      <c r="J29" s="32"/>
      <c r="K29" s="41" t="s">
        <v>33</v>
      </c>
      <c r="L29" s="42">
        <f>L28*0.15</f>
        <v>7666645.576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22"/>
      <c r="B30" s="23"/>
      <c r="C30" s="23"/>
      <c r="D30" s="23"/>
      <c r="E30" s="23"/>
      <c r="F30" s="23"/>
      <c r="G30" s="23"/>
      <c r="H30" s="23"/>
      <c r="I30" s="23"/>
      <c r="J30" s="32"/>
      <c r="K30" s="43" t="s">
        <v>34</v>
      </c>
      <c r="L30" s="44">
        <f>L28*0.2</f>
        <v>10222194.1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22"/>
      <c r="B31" s="23"/>
      <c r="C31" s="23"/>
      <c r="D31" s="23"/>
      <c r="E31" s="23"/>
      <c r="F31" s="23"/>
      <c r="G31" s="23"/>
      <c r="H31" s="23"/>
      <c r="I31" s="23"/>
      <c r="J31" s="32"/>
      <c r="K31" s="39" t="s">
        <v>35</v>
      </c>
      <c r="L31" s="45">
        <f>SUM(L28:L30)</f>
        <v>68999810.18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46"/>
      <c r="B32" s="47"/>
      <c r="C32" s="47"/>
      <c r="D32" s="47"/>
      <c r="E32" s="47"/>
      <c r="F32" s="47"/>
      <c r="G32" s="47"/>
      <c r="H32" s="47"/>
      <c r="I32" s="47"/>
      <c r="J32" s="48"/>
      <c r="K32" s="47"/>
      <c r="L32" s="4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mergeCells count="5">
    <mergeCell ref="A3:L4"/>
    <mergeCell ref="A6:L6"/>
    <mergeCell ref="A11:L11"/>
    <mergeCell ref="A16:L16"/>
    <mergeCell ref="A24:L24"/>
  </mergeCells>
  <printOptions/>
  <pageMargins bottom="0.75" footer="0.0" header="0.0" left="0.7" right="0.7" top="0.75"/>
  <pageSetup scale="7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2019-09-28T02:10:55Z</dcterms:created>
  <dc:creator>Usuario</dc:creator>
</cp:coreProperties>
</file>